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"\\STM-SRV01\Church\Treasurer_Finance\Quickbooks\st. matthew lutheran church.qbw"</definedName>
    <definedName function="false" hidden="false" localSheetId="1" name="QBENDDATE" vbProcedure="false">20200229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20200101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Sheet1!$31:$31,Sheet1!$32:$32,Sheet1!$33:$33,Sheet1!$34:$34,Sheet1!$35:$35,Sheet1!$38:$38,Sheet1!$39:$39,Sheet1!$40:$40,Sheet1!$43:$43,Sheet1!$46:$46,Sheet1!$47:$47,Sheet1!$48:$48,Sheet1!$51:$51,Sheet1!$52:$52,Sheet1!$53:$53,Sheet1!$54:$54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Sheet1!$80:$80,Sheet1!$81:$81,Sheet1!$82:$82,Sheet1!$84:$84,Sheet1!$85:$85,Sheet1!$86:$86,Sheet1!$87:$87,Sheet1!$88:$88,Sheet1!$89:$89,Sheet1!$90:$90,Sheet1!$92:$92,Sheet1!$94:$94,Sheet1!$95:$95,Sheet1!$96:$96,Sheet1!$99:$99,Sheet1!$100:$100</definedName>
    <definedName function="false" hidden="false" localSheetId="1" name="QB_DATA_4" vbProcedure="false">Sheet1!$101:$101,Sheet1!$102:$102,Sheet1!$103:$103,Sheet1!$104:$104,Sheet1!$105:$105,Sheet1!$106:$106,Sheet1!$109:$109,Sheet1!$110:$110,Sheet1!$111:$111,Sheet1!$112:$112,Sheet1!$119:$119,Sheet1!$120:$120,Sheet1!$121:$121,Sheet1!$122:$122,Sheet1!$123:$123,Sheet1!$124:$124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Sheet1!$125:$125,Sheet1!$126:$126,Sheet1!$127:$127,Sheet1!$128:$128,Sheet1!$134:$134,Sheet1!$136:$136,Sheet1!$137:$137,Sheet1!$138:$138,Sheet1!$139:$139,Sheet1!$140:$140,Sheet1!$141:$141</definedName>
    <definedName function="false" hidden="false" localSheetId="1" name="QB_FORMULA_0" vbProcedure="false">Sheet1!$H$11,Sheet1!$J$11,Sheet1!$H$16,Sheet1!$H$22,Sheet1!$J$22,Sheet1!$H$23,Sheet1!$J$23,Sheet1!$H$24,Sheet1!$J$24,Sheet1!$H$36,Sheet1!$J$36,Sheet1!$H$41,Sheet1!$J$41,Sheet1!$H$44,Sheet1!$J$44,Sheet1!$H$49</definedName>
    <definedName function="false" hidden="false" localSheetId="1" name="QB_FORMULA_1" vbProcedure="false">Sheet1!$J$49,Sheet1!$H$55,Sheet1!$J$55,Sheet1!$H$60,Sheet1!$J$60,Sheet1!$H$65,Sheet1!$J$65,Sheet1!$H$77,Sheet1!$J$77,Sheet1!$H$83,Sheet1!$J$83,Sheet1!$H$91,Sheet1!$J$91,Sheet1!$H$97,Sheet1!$J$97,Sheet1!$H$107</definedName>
    <definedName function="false" hidden="false" localSheetId="1" name="QB_FORMULA_2" vbProcedure="false">Sheet1!$J$107,Sheet1!$H$113,Sheet1!$J$113,Sheet1!$H$114,Sheet1!$J$114,Sheet1!$H$115,Sheet1!$J$115,Sheet1!$H$129,Sheet1!$H$130,Sheet1!$H$135,Sheet1!$H$142,Sheet1!$H$143,Sheet1!$H$144,Sheet1!$H$145,Sheet1!$J$145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Sheet1!$A$145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Sheet1!$B$115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Sheet1!$D$114</definedName>
    <definedName function="false" hidden="false" localSheetId="1" name="QB_ROW_22011" vbProcedure="false">Sheet1!$B$116</definedName>
    <definedName function="false" hidden="false" localSheetId="1" name="QB_ROW_22311" vbProcedure="false">Sheet1!$B$144</definedName>
    <definedName function="false" hidden="false" localSheetId="1" name="QB_ROW_23021" vbProcedure="false">Sheet1!$C$117</definedName>
    <definedName function="false" hidden="false" localSheetId="1" name="QB_ROW_23321" vbProcedure="false">Sheet1!$C$130</definedName>
    <definedName function="false" hidden="false" localSheetId="1" name="QB_ROW_24021" vbProcedure="false">Sheet1!$C$131</definedName>
    <definedName function="false" hidden="false" localSheetId="1" name="QB_ROW_24250" vbProcedure="false">Sheet1!$F$63</definedName>
    <definedName function="false" hidden="false" localSheetId="1" name="QB_ROW_24321" vbProcedure="false">Sheet1!$C$143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250" vbProcedure="false">Sheet1!$F$111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3240" vbProcedure="false">Sheet1!$E$124</definedName>
    <definedName function="false" hidden="false" localSheetId="1" name="QB_ROW_469040" vbProcedure="false">Sheet1!$E$133</definedName>
    <definedName function="false" hidden="false" localSheetId="1" name="QB_ROW_469340" vbProcedure="false">Sheet1!$E$135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1250" vbProcedure="false">Sheet1!$F$105</definedName>
    <definedName function="false" hidden="false" localSheetId="1" name="QB_ROW_51250" vbProcedure="false">Sheet1!$F$90</definedName>
    <definedName function="false" hidden="false" localSheetId="1" name="QB_ROW_514250" vbProcedure="false">Sheet1!$F$54</definedName>
    <definedName function="false" hidden="false" localSheetId="1" name="QB_ROW_555250" vbProcedure="false">Sheet1!$F$47</definedName>
    <definedName function="false" hidden="false" localSheetId="1" name="QB_ROW_566040" vbProcedure="false">Sheet1!$E$108</definedName>
    <definedName function="false" hidden="false" localSheetId="1" name="QB_ROW_566340" vbProcedure="false">Sheet1!$E$113</definedName>
    <definedName function="false" hidden="false" localSheetId="1" name="QB_ROW_567250" vbProcedure="false">Sheet1!$F$109</definedName>
    <definedName function="false" hidden="false" localSheetId="1" name="QB_ROW_568040" vbProcedure="false">Sheet1!$E$98</definedName>
    <definedName function="false" hidden="false" localSheetId="1" name="QB_ROW_568340" vbProcedure="false">Sheet1!$E$107</definedName>
    <definedName function="false" hidden="false" localSheetId="1" name="QB_ROW_570250" vbProcedure="false">Sheet1!$F$95</definedName>
    <definedName function="false" hidden="false" localSheetId="1" name="QB_ROW_571250" vbProcedure="false">Sheet1!$F$73</definedName>
    <definedName function="false" hidden="false" localSheetId="1" name="QB_ROW_572040" vbProcedure="false">Sheet1!$E$61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Sheet1!$F$112</definedName>
    <definedName function="false" hidden="false" localSheetId="1" name="QB_ROW_575250" vbProcedure="false">Sheet1!$F$89</definedName>
    <definedName function="false" hidden="false" localSheetId="1" name="QB_ROW_577250" vbProcedure="false">Sheet1!$F$96</definedName>
    <definedName function="false" hidden="false" localSheetId="1" name="QB_ROW_580250" vbProcedure="false">Sheet1!$F$99</definedName>
    <definedName function="false" hidden="false" localSheetId="1" name="QB_ROW_581250" vbProcedure="false">Sheet1!$F$103</definedName>
    <definedName function="false" hidden="false" localSheetId="1" name="QB_ROW_582250" vbProcedure="false">Sheet1!$F$104</definedName>
    <definedName function="false" hidden="false" localSheetId="1" name="QB_ROW_583040" vbProcedure="false">Sheet1!$E$45</definedName>
    <definedName function="false" hidden="false" localSheetId="1" name="QB_ROW_583340" vbProcedure="false">Sheet1!$E$49</definedName>
    <definedName function="false" hidden="false" localSheetId="1" name="QB_ROW_584250" vbProcedure="false">Sheet1!$F$48</definedName>
    <definedName function="false" hidden="false" localSheetId="1" name="QB_ROW_585250" vbProcedure="false">Sheet1!$F$46</definedName>
    <definedName function="false" hidden="false" localSheetId="1" name="QB_ROW_586040" vbProcedure="false">Sheet1!$E$37</definedName>
    <definedName function="false" hidden="false" localSheetId="1" name="QB_ROW_586340" vbProcedure="false">Sheet1!$E$41</definedName>
    <definedName function="false" hidden="false" localSheetId="1" name="QB_ROW_588250" vbProcedure="false">Sheet1!$F$39</definedName>
    <definedName function="false" hidden="false" localSheetId="1" name="QB_ROW_590250" vbProcedure="false">Sheet1!$F$110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Sheet1!$E$93</definedName>
    <definedName function="false" hidden="false" localSheetId="1" name="QB_ROW_595340" vbProcedure="false">Sheet1!$E$97</definedName>
    <definedName function="false" hidden="false" localSheetId="1" name="QB_ROW_597250" vbProcedure="false">Sheet1!$F$94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Sheet1!$E$12</definedName>
    <definedName function="false" hidden="false" localSheetId="1" name="QB_ROW_601260" vbProcedure="false">Sheet1!$G$82</definedName>
    <definedName function="false" hidden="false" localSheetId="1" name="QB_ROW_603250" vbProcedure="false">Sheet1!$F$102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6250" vbProcedure="false">Sheet1!$F$40</definedName>
    <definedName function="false" hidden="false" localSheetId="1" name="QB_ROW_609250" vbProcedure="false">Sheet1!$F$100</definedName>
    <definedName function="false" hidden="false" localSheetId="1" name="QB_ROW_611250" vbProcedure="false">Sheet1!$F$106</definedName>
    <definedName function="false" hidden="false" localSheetId="1" name="QB_ROW_612250" vbProcedure="false">Sheet1!$F$30</definedName>
    <definedName function="false" hidden="false" localSheetId="1" name="QB_ROW_614250" vbProcedure="false">Sheet1!$F$101</definedName>
    <definedName function="false" hidden="false" localSheetId="1" name="QB_ROW_619240" vbProcedure="false">Sheet1!$E$141</definedName>
    <definedName function="false" hidden="false" localSheetId="1" name="QB_ROW_623240" vbProcedure="false">Sheet1!$E$120</definedName>
    <definedName function="false" hidden="false" localSheetId="1" name="QB_ROW_624240" vbProcedure="false">Sheet1!$E$136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53030" vbProcedure="false">Sheet1!$D$118</definedName>
    <definedName function="false" hidden="false" localSheetId="1" name="QB_ROW_653330" vbProcedure="false">Sheet1!$D$129</definedName>
    <definedName function="false" hidden="false" localSheetId="1" name="QB_ROW_654240" vbProcedure="false">Sheet1!$E$119</definedName>
    <definedName function="false" hidden="false" localSheetId="1" name="QB_ROW_655240" vbProcedure="false">Sheet1!$E$122</definedName>
    <definedName function="false" hidden="false" localSheetId="1" name="QB_ROW_656240" vbProcedure="false">Sheet1!$E$128</definedName>
    <definedName function="false" hidden="false" localSheetId="1" name="QB_ROW_657240" vbProcedure="false">Sheet1!$E$127</definedName>
    <definedName function="false" hidden="false" localSheetId="1" name="QB_ROW_658240" vbProcedure="false">Sheet1!$E$126</definedName>
    <definedName function="false" hidden="false" localSheetId="1" name="QB_ROW_660240" vbProcedure="false">Sheet1!$E$125</definedName>
    <definedName function="false" hidden="false" localSheetId="1" name="QB_ROW_661030" vbProcedure="false">Sheet1!$D$132</definedName>
    <definedName function="false" hidden="false" localSheetId="1" name="QB_ROW_661330" vbProcedure="false">Sheet1!$D$142</definedName>
    <definedName function="false" hidden="false" localSheetId="1" name="QB_ROW_665250" vbProcedure="false">Sheet1!$F$134</definedName>
    <definedName function="false" hidden="false" localSheetId="1" name="QB_ROW_666240" vbProcedure="false">Sheet1!$E$140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1240" vbProcedure="false">Sheet1!$E$139</definedName>
    <definedName function="false" hidden="false" localSheetId="1" name="QB_ROW_704250" vbProcedure="false">Sheet1!$F$8</definedName>
    <definedName function="false" hidden="false" localSheetId="1" name="QB_ROW_715240" vbProcedure="false">Sheet1!$E$121</definedName>
    <definedName function="false" hidden="false" localSheetId="1" name="QB_ROW_716240" vbProcedure="false">Sheet1!$E$137</definedName>
    <definedName function="false" hidden="false" localSheetId="1" name="QB_ROW_731040" vbProcedure="false">Sheet1!$E$42</definedName>
    <definedName function="false" hidden="false" localSheetId="1" name="QB_ROW_731340" vbProcedure="false">Sheet1!$E$44</definedName>
    <definedName function="false" hidden="false" localSheetId="1" name="QB_ROW_732250" vbProcedure="false">Sheet1!$F$43</definedName>
    <definedName function="false" hidden="false" localSheetId="1" name="QB_ROW_734250" vbProcedure="false">Sheet1!$F$20</definedName>
    <definedName function="false" hidden="false" localSheetId="1" name="QB_ROW_748250" vbProcedure="false">Sheet1!$F$21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81240" vbProcedure="false">Sheet1!$E$123</definedName>
    <definedName function="false" hidden="false" localSheetId="1" name="QB_ROW_782240" vbProcedure="false">Sheet1!$E$138</definedName>
    <definedName function="false" hidden="false" localSheetId="1" name="QB_ROW_784240" vbProcedure="false">Sheet1!$E$92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<sst xmlns="http://schemas.openxmlformats.org/spreadsheetml/2006/main" count="145" uniqueCount="140">
  <si>
    <t xml:space="preserve">Jan - Feb 20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</si>
  <si>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</si>
  <si>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</si>
  <si>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</si>
  <si>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</si>
  <si>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</si>
  <si>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</si>
  <si>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</si>
  <si>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</si>
  <si>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</si>
  <si>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</si>
  <si>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</si>
  <si>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</si>
  <si>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</si>
  <si>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</si>
  <si>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</si>
  <si>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</si>
  <si>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</si>
  <si>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</si>
  <si>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</si>
  <si>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</si>
  <si>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</si>
  <si>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</si>
  <si>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</si>
  <si>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</si>
  <si>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</si>
  <si>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</si>
  <si>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</si>
  <si>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</si>
  <si>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</si>
  <si>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</si>
  <si>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</si>
  <si>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</si>
  <si>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</si>
  <si>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</si>
  <si>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</si>
  <si>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</si>
  <si>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</si>
  <si>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</si>
  <si>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</si>
  <si>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</si>
  <si>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Benevolence</t>
  </si>
  <si>
    <t xml:space="preserve">Benevolence Funds</t>
  </si>
  <si>
    <t xml:space="preserve">Total Benevolence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</si>
  <si>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</si>
  <si>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</si>
  <si>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</si>
  <si>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</si>
  <si>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</si>
  <si>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</si>
  <si>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</si>
  <si>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</si>
  <si>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</si>
  <si>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</si>
  <si>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</si>
  <si>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</si>
  <si>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</si>
  <si>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</si>
  <si>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</si>
  <si>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</si>
  <si>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</si>
  <si>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</si>
  <si>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</si>
  <si>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</si>
  <si>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</si>
  <si>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</si>
  <si>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</si>
  <si>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</si>
  <si>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</si>
  <si>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</si>
  <si>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</si>
  <si>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</si>
  <si>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</si>
  <si>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</si>
  <si>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</si>
  <si>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</si>
  <si>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</si>
  <si>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</si>
  <si>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</si>
  <si>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</si>
  <si>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</si>
  <si>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</si>
  <si>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</si>
  <si>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</si>
  <si>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</si>
  <si>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</si>
  <si>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</si>
  <si>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</si>
  <si>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Resticted Specific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</si>
  <si>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</si>
  <si>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</si>
  <si>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</si>
  <si>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</si>
  <si>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</si>
  <si>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</si>
  <si>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</si>
  <si>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</si>
  <si>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</si>
  <si>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</si>
  <si>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</si>
  <si>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</si>
  <si>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</si>
  <si>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</si>
  <si>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</si>
  <si>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</si>
  <si>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</si>
  <si>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</si>
  <si>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Tuition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</si>
  <si>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</si>
  <si>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</si>
  <si>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</si>
  <si>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</si>
  <si>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</si>
  <si>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</si>
  <si>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</si>
  <si>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Relocation Fund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</si>
  <si>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</si>
  <si>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</si>
  <si>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</si>
  <si>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</si>
  <si>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Memorial Fund Interest (599)</t>
  </si>
  <si>
    <t xml:space="preserve">Memorials Received from Members</t>
  </si>
  <si>
    <t xml:space="preserve">STM Mission Partner Offerings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</si>
  <si>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</si>
  <si>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</si>
  <si>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</si>
  <si>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</si>
  <si>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</si>
  <si>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</si>
  <si>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</si>
  <si>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Reloaction Fund</t>
  </si>
  <si>
    <t xml:space="preserve">Total Foundation</t>
  </si>
  <si>
    <t xml:space="preserve">Freewill Offerings Pass Through</t>
  </si>
  <si>
    <t xml:space="preserve">Health Insurance Payment</t>
  </si>
  <si>
    <t xml:space="preserve">Memorials Rec'd from Members</t>
  </si>
  <si>
    <t xml:space="preserve">Mmbr/Nonmbr Benevolence Choice$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</si>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</sst>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L14" activeCellId="0" sqref="L14"/>
    </sheetView>
  </sheetViews>
  <sheetFormatPr defaultRowHeight="15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5.86"/>
    <col collapsed="false" customWidth="true" hidden="false" outlineLevel="0" max="8" min="8" style="3" width="10.14"/>
    <col collapsed="false" customWidth="true" hidden="false" outlineLevel="0" max="9" min="9" style="3" width="2.29"/>
    <col collapsed="false" customWidth="true" hidden="false" outlineLevel="0" max="10" min="10" style="3" width="8.42"/>
    <col collapsed="false" customWidth="true" hidden="false" outlineLevel="0" max="11" min="11" style="0" width="4.9"/>
    <col collapsed="false" customWidth="true" hidden="false" outlineLevel="0" max="1025" min="12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/>
      <c r="J3" s="11"/>
      <c r="K3" s="0" t="str">
        <f aca="false">IF(H3="","",COUNT(H$3:H3))</f>
        <v/>
      </c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/>
      <c r="J4" s="11"/>
      <c r="K4" s="0" t="str">
        <f aca="false">IF(H4="","",COUNT(H$3:H4))</f>
        <v/>
      </c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/>
      <c r="J5" s="11"/>
      <c r="K5" s="0" t="str">
        <f aca="false">IF(H5="","",COUNT(H$3:H5))</f>
        <v/>
      </c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385</v>
      </c>
      <c r="I6" s="12"/>
      <c r="J6" s="11" t="n">
        <v>460</v>
      </c>
      <c r="K6" s="0" t="n">
        <f aca="false">IF(H6="","",COUNT(H$3:H6))</f>
        <v>1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295</v>
      </c>
      <c r="I7" s="12"/>
      <c r="J7" s="11" t="n">
        <v>272</v>
      </c>
      <c r="K7" s="0" t="n">
        <f aca="false">IF(H7="","",COUNT(H$3:H7))</f>
        <v>2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0</v>
      </c>
      <c r="I8" s="12"/>
      <c r="J8" s="11" t="n">
        <v>0</v>
      </c>
      <c r="K8" s="0" t="n">
        <f aca="false">IF(H8="","",COUNT(H$3:H8))</f>
        <v>3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1" t="n">
        <v>2391</v>
      </c>
      <c r="I9" s="12"/>
      <c r="J9" s="11"/>
      <c r="K9" s="0" t="n">
        <f aca="false">IF(H9="","",COUNT(H$3:H9))</f>
        <v>4</v>
      </c>
    </row>
    <row r="10" customFormat="false" ht="13.8" hidden="false" customHeight="false" outlineLevel="0" collapsed="false">
      <c r="A10" s="4"/>
      <c r="B10" s="4"/>
      <c r="C10" s="4"/>
      <c r="D10" s="4"/>
      <c r="E10" s="4"/>
      <c r="F10" s="4" t="s">
        <v>9</v>
      </c>
      <c r="G10" s="4"/>
      <c r="H10" s="13" t="n">
        <v>56038.45</v>
      </c>
      <c r="I10" s="12"/>
      <c r="J10" s="13" t="n">
        <v>56444.7</v>
      </c>
      <c r="K10" s="0" t="n">
        <f aca="false">IF(H10="","",COUNT(H$3:H10))</f>
        <v>5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f aca="false">ROUND(SUM(H5:H10),5)</f>
        <v>59109.45</v>
      </c>
      <c r="I11" s="12"/>
      <c r="J11" s="11" t="n">
        <f aca="false">ROUND(SUM(J5:J10),5)</f>
        <v>57176.7</v>
      </c>
      <c r="K11" s="0" t="n">
        <f aca="false">IF(H11="","",COUNT(H$3:H11))</f>
        <v>6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 t="n">
        <v>1200</v>
      </c>
      <c r="I12" s="12"/>
      <c r="J12" s="11" t="n">
        <v>2330</v>
      </c>
      <c r="K12" s="0" t="n">
        <f aca="false">IF(H12="","",COUNT(H$3:H12))</f>
        <v>7</v>
      </c>
    </row>
    <row r="13" customFormat="false" ht="13.8" hidden="false" customHeight="false" outlineLevel="0" collapsed="false">
      <c r="A13" s="4"/>
      <c r="B13" s="4"/>
      <c r="C13" s="4"/>
      <c r="D13" s="4"/>
      <c r="E13" s="4" t="s">
        <v>12</v>
      </c>
      <c r="F13" s="4"/>
      <c r="G13" s="4"/>
      <c r="H13" s="11"/>
      <c r="I13" s="12"/>
      <c r="J13" s="11"/>
      <c r="K13" s="0" t="str">
        <f aca="false">IF(H13="","",COUNT(H$3:H13))</f>
        <v/>
      </c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1" t="n">
        <v>156.5</v>
      </c>
      <c r="I14" s="12"/>
      <c r="J14" s="11"/>
      <c r="K14" s="0" t="n">
        <f aca="false">IF(H14="","",COUNT(H$3:H14))</f>
        <v>8</v>
      </c>
    </row>
    <row r="15" customFormat="false" ht="13.8" hidden="false" customHeight="false" outlineLevel="0" collapsed="false">
      <c r="A15" s="4"/>
      <c r="B15" s="4"/>
      <c r="C15" s="4"/>
      <c r="D15" s="4"/>
      <c r="E15" s="4"/>
      <c r="F15" s="4" t="s">
        <v>14</v>
      </c>
      <c r="G15" s="4"/>
      <c r="H15" s="13" t="n">
        <v>1342.13</v>
      </c>
      <c r="I15" s="12"/>
      <c r="J15" s="11"/>
      <c r="K15" s="0" t="n">
        <f aca="false">IF(H15="","",COUNT(H$3:H15))</f>
        <v>9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1" t="n">
        <f aca="false">ROUND(SUM(H13:H15),5)</f>
        <v>1498.63</v>
      </c>
      <c r="I16" s="12"/>
      <c r="J16" s="11"/>
      <c r="K16" s="0" t="n">
        <f aca="false">IF(H16="","",COUNT(H$3:H16))</f>
        <v>10</v>
      </c>
    </row>
    <row r="17" customFormat="false" ht="13.8" hidden="false" customHeight="false" outlineLevel="0" collapsed="false">
      <c r="A17" s="4"/>
      <c r="B17" s="4"/>
      <c r="C17" s="4"/>
      <c r="D17" s="4"/>
      <c r="E17" s="4" t="s">
        <v>16</v>
      </c>
      <c r="F17" s="4"/>
      <c r="G17" s="4"/>
      <c r="H17" s="11"/>
      <c r="I17" s="12"/>
      <c r="J17" s="11"/>
      <c r="K17" s="0" t="str">
        <f aca="false">IF(H17="","",COUNT(H$3:H17))</f>
        <v/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1" t="n">
        <v>0</v>
      </c>
      <c r="I18" s="12"/>
      <c r="J18" s="11" t="n">
        <v>200</v>
      </c>
      <c r="K18" s="0" t="n">
        <f aca="false">IF(H18="","",COUNT(H$3:H18))</f>
        <v>11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1" t="n">
        <v>590</v>
      </c>
      <c r="I19" s="12"/>
      <c r="J19" s="11" t="n">
        <v>250</v>
      </c>
      <c r="K19" s="0" t="n">
        <f aca="false">IF(H19="","",COUNT(H$3:H19))</f>
        <v>12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1" t="n">
        <v>460</v>
      </c>
      <c r="I20" s="12"/>
      <c r="J20" s="11" t="n">
        <v>460</v>
      </c>
      <c r="K20" s="0" t="n">
        <f aca="false">IF(H20="","",COUNT(H$3:H20))</f>
        <v>13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 t="s">
        <v>20</v>
      </c>
      <c r="G21" s="4"/>
      <c r="H21" s="14" t="n">
        <v>30</v>
      </c>
      <c r="I21" s="12"/>
      <c r="J21" s="14" t="n">
        <v>20</v>
      </c>
      <c r="K21" s="0" t="n">
        <f aca="false">IF(H21="","",COUNT(H$3:H21))</f>
        <v>14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5" t="n">
        <f aca="false">ROUND(SUM(H17:H21),5)</f>
        <v>1080</v>
      </c>
      <c r="I22" s="12"/>
      <c r="J22" s="15" t="n">
        <f aca="false">ROUND(SUM(J17:J21),5)</f>
        <v>930</v>
      </c>
      <c r="K22" s="0" t="n">
        <f aca="false">IF(H22="","",COUNT(H$3:H22))</f>
        <v>15</v>
      </c>
    </row>
    <row r="23" customFormat="false" ht="13.8" hidden="false" customHeight="false" outlineLevel="0" collapsed="false">
      <c r="A23" s="4"/>
      <c r="B23" s="4"/>
      <c r="C23" s="4"/>
      <c r="D23" s="4" t="s">
        <v>22</v>
      </c>
      <c r="E23" s="4"/>
      <c r="F23" s="4"/>
      <c r="G23" s="4"/>
      <c r="H23" s="16" t="n">
        <f aca="false">ROUND(H4+SUM(H11:H12)+H16+H22,5)</f>
        <v>62888.08</v>
      </c>
      <c r="I23" s="12"/>
      <c r="J23" s="16" t="n">
        <f aca="false">ROUND(J4+SUM(J11:J12)+J16+J22,5)</f>
        <v>60436.7</v>
      </c>
      <c r="K23" s="0" t="n">
        <f aca="false">IF(H23="","",COUNT(H$3:H23))</f>
        <v>16</v>
      </c>
    </row>
    <row r="24" customFormat="false" ht="13.8" hidden="false" customHeight="false" outlineLevel="0" collapsed="false">
      <c r="A24" s="4"/>
      <c r="B24" s="4"/>
      <c r="C24" s="4" t="s">
        <v>23</v>
      </c>
      <c r="D24" s="4"/>
      <c r="E24" s="4"/>
      <c r="F24" s="4"/>
      <c r="G24" s="4"/>
      <c r="H24" s="11" t="n">
        <f aca="false">H23</f>
        <v>62888.08</v>
      </c>
      <c r="I24" s="12"/>
      <c r="J24" s="11" t="n">
        <f aca="false">J23</f>
        <v>60436.7</v>
      </c>
      <c r="K24" s="0" t="n">
        <f aca="false">IF(H24="","",COUNT(H$3:H24))</f>
        <v>17</v>
      </c>
    </row>
    <row r="25" customFormat="false" ht="13.8" hidden="false" customHeight="false" outlineLevel="0" collapsed="false">
      <c r="A25" s="4"/>
      <c r="B25" s="4"/>
      <c r="C25" s="4"/>
      <c r="D25" s="4" t="s">
        <v>24</v>
      </c>
      <c r="E25" s="4"/>
      <c r="F25" s="4"/>
      <c r="G25" s="4"/>
      <c r="H25" s="11"/>
      <c r="I25" s="12"/>
      <c r="J25" s="11"/>
      <c r="K25" s="0" t="str">
        <f aca="false">IF(H25="","",COUNT(H$3:H25))</f>
        <v/>
      </c>
    </row>
    <row r="26" customFormat="false" ht="13.8" hidden="false" customHeight="false" outlineLevel="0" collapsed="false">
      <c r="A26" s="4"/>
      <c r="B26" s="4"/>
      <c r="C26" s="4"/>
      <c r="D26" s="4"/>
      <c r="E26" s="4" t="s">
        <v>25</v>
      </c>
      <c r="F26" s="4"/>
      <c r="G26" s="4"/>
      <c r="H26" s="11"/>
      <c r="I26" s="12"/>
      <c r="J26" s="11"/>
      <c r="K26" s="0" t="str">
        <f aca="false">IF(H26="","",COUNT(H$3:H26))</f>
        <v/>
      </c>
    </row>
    <row r="27" customFormat="false" ht="13.8" hidden="false" customHeight="false" outlineLevel="0" collapsed="false">
      <c r="A27" s="4"/>
      <c r="B27" s="4"/>
      <c r="C27" s="4"/>
      <c r="D27" s="4"/>
      <c r="E27" s="4"/>
      <c r="F27" s="4" t="s">
        <v>26</v>
      </c>
      <c r="G27" s="4"/>
      <c r="H27" s="11" t="n">
        <v>89.06</v>
      </c>
      <c r="I27" s="12"/>
      <c r="J27" s="11" t="n">
        <v>104.16</v>
      </c>
      <c r="K27" s="0" t="n">
        <f aca="false">IF(H27="","",COUNT(H$3:H27))</f>
        <v>18</v>
      </c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0</v>
      </c>
      <c r="I28" s="12"/>
      <c r="J28" s="11" t="n">
        <v>0</v>
      </c>
      <c r="K28" s="0" t="n">
        <f aca="false">IF(H28="","",COUNT(H$3:H28))</f>
        <v>19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0</v>
      </c>
      <c r="I29" s="12"/>
      <c r="J29" s="11" t="n">
        <v>0</v>
      </c>
      <c r="K29" s="0" t="n">
        <f aca="false">IF(H29="","",COUNT(H$3:H29))</f>
        <v>20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0</v>
      </c>
      <c r="I30" s="12"/>
      <c r="J30" s="11" t="n">
        <v>0</v>
      </c>
      <c r="K30" s="0" t="n">
        <f aca="false">IF(H30="","",COUNT(H$3:H30))</f>
        <v>21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1" t="n">
        <v>150.74</v>
      </c>
      <c r="I31" s="12"/>
      <c r="J31" s="11" t="n">
        <v>170</v>
      </c>
      <c r="K31" s="0" t="n">
        <f aca="false">IF(H31="","",COUNT(H$3:H31))</f>
        <v>22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1" t="n">
        <v>313.94</v>
      </c>
      <c r="I32" s="12"/>
      <c r="J32" s="11" t="n">
        <v>325</v>
      </c>
      <c r="K32" s="0" t="n">
        <f aca="false">IF(H32="","",COUNT(H$3:H32))</f>
        <v>23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1" t="n">
        <v>114.4</v>
      </c>
      <c r="I33" s="12"/>
      <c r="J33" s="11" t="n">
        <v>167</v>
      </c>
      <c r="K33" s="0" t="n">
        <f aca="false">IF(H33="","",COUNT(H$3:H33))</f>
        <v>24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1718.81</v>
      </c>
      <c r="I34" s="12"/>
      <c r="J34" s="11" t="n">
        <v>1250</v>
      </c>
      <c r="K34" s="0" t="n">
        <f aca="false">IF(H34="","",COUNT(H$3:H34))</f>
        <v>25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3" t="n">
        <v>235</v>
      </c>
      <c r="I35" s="12"/>
      <c r="J35" s="13" t="n">
        <v>200</v>
      </c>
      <c r="K35" s="0" t="n">
        <f aca="false">IF(H35="","",COUNT(H$3:H35))</f>
        <v>26</v>
      </c>
    </row>
    <row r="36" customFormat="false" ht="13.8" hidden="false" customHeight="false" outlineLevel="0" collapsed="false">
      <c r="A36" s="4"/>
      <c r="B36" s="4"/>
      <c r="C36" s="4"/>
      <c r="D36" s="4"/>
      <c r="E36" s="4" t="s">
        <v>35</v>
      </c>
      <c r="F36" s="4"/>
      <c r="G36" s="4"/>
      <c r="H36" s="11" t="n">
        <f aca="false">ROUND(SUM(H26:H35),5)</f>
        <v>2621.95</v>
      </c>
      <c r="I36" s="12"/>
      <c r="J36" s="11" t="n">
        <f aca="false">ROUND(SUM(J26:J35),5)</f>
        <v>2216.16</v>
      </c>
      <c r="K36" s="0" t="n">
        <f aca="false">IF(H36="","",COUNT(H$3:H36))</f>
        <v>27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/>
      <c r="I37" s="12"/>
      <c r="J37" s="11"/>
      <c r="K37" s="0" t="str">
        <f aca="false">IF(H37="","",COUNT(H$3:H37))</f>
        <v/>
      </c>
    </row>
    <row r="38" customFormat="false" ht="13.8" hidden="false" customHeight="false" outlineLevel="0" collapsed="false">
      <c r="A38" s="4"/>
      <c r="B38" s="4"/>
      <c r="C38" s="4"/>
      <c r="D38" s="4"/>
      <c r="E38" s="4"/>
      <c r="F38" s="4" t="s">
        <v>37</v>
      </c>
      <c r="G38" s="4"/>
      <c r="H38" s="11" t="n">
        <v>0</v>
      </c>
      <c r="I38" s="12"/>
      <c r="J38" s="11" t="n">
        <v>350</v>
      </c>
      <c r="K38" s="0" t="n">
        <f aca="false">IF(H38="","",COUNT(H$3:H38))</f>
        <v>28</v>
      </c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1" t="n">
        <v>388.28</v>
      </c>
      <c r="I39" s="12"/>
      <c r="J39" s="11" t="n">
        <v>475</v>
      </c>
      <c r="K39" s="0" t="n">
        <f aca="false">IF(H39="","",COUNT(H$3:H39))</f>
        <v>29</v>
      </c>
    </row>
    <row r="40" customFormat="false" ht="13.8" hidden="false" customHeight="false" outlineLevel="0" collapsed="false">
      <c r="A40" s="4"/>
      <c r="B40" s="4"/>
      <c r="C40" s="4"/>
      <c r="D40" s="4"/>
      <c r="E40" s="4"/>
      <c r="F40" s="4" t="s">
        <v>39</v>
      </c>
      <c r="G40" s="4"/>
      <c r="H40" s="13" t="n">
        <v>0</v>
      </c>
      <c r="I40" s="12"/>
      <c r="J40" s="13" t="n">
        <v>0</v>
      </c>
      <c r="K40" s="0" t="n">
        <f aca="false">IF(H40="","",COUNT(H$3:H40))</f>
        <v>30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 t="n">
        <f aca="false">ROUND(SUM(H37:H40),5)</f>
        <v>388.28</v>
      </c>
      <c r="I41" s="12"/>
      <c r="J41" s="11" t="n">
        <f aca="false">ROUND(SUM(J37:J40),5)</f>
        <v>825</v>
      </c>
      <c r="K41" s="0" t="n">
        <f aca="false">IF(H41="","",COUNT(H$3:H41))</f>
        <v>31</v>
      </c>
    </row>
    <row r="42" customFormat="false" ht="13.8" hidden="false" customHeight="false" outlineLevel="0" collapsed="false">
      <c r="A42" s="4"/>
      <c r="B42" s="4"/>
      <c r="C42" s="4"/>
      <c r="D42" s="4"/>
      <c r="E42" s="4" t="s">
        <v>41</v>
      </c>
      <c r="F42" s="4"/>
      <c r="G42" s="4"/>
      <c r="H42" s="11"/>
      <c r="I42" s="12"/>
      <c r="J42" s="11"/>
      <c r="K42" s="0" t="str">
        <f aca="false">IF(H42="","",COUNT(H$3:H42))</f>
        <v/>
      </c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3" t="n">
        <v>0</v>
      </c>
      <c r="I43" s="12"/>
      <c r="J43" s="13" t="n">
        <v>500</v>
      </c>
      <c r="K43" s="0" t="n">
        <f aca="false">IF(H43="","",COUNT(H$3:H43))</f>
        <v>32</v>
      </c>
    </row>
    <row r="44" customFormat="false" ht="13.8" hidden="false" customHeight="false" outlineLevel="0" collapsed="false">
      <c r="A44" s="4"/>
      <c r="B44" s="4"/>
      <c r="C44" s="4"/>
      <c r="D44" s="4"/>
      <c r="E44" s="4" t="s">
        <v>43</v>
      </c>
      <c r="F44" s="4"/>
      <c r="G44" s="4"/>
      <c r="H44" s="11" t="n">
        <f aca="false">ROUND(SUM(H42:H43),5)</f>
        <v>0</v>
      </c>
      <c r="I44" s="12"/>
      <c r="J44" s="11" t="n">
        <f aca="false">ROUND(SUM(J42:J43),5)</f>
        <v>500</v>
      </c>
      <c r="K44" s="0" t="n">
        <f aca="false">IF(H44="","",COUNT(H$3:H44))</f>
        <v>33</v>
      </c>
    </row>
    <row r="45" customFormat="false" ht="13.8" hidden="false" customHeight="false" outlineLevel="0" collapsed="false">
      <c r="A45" s="4"/>
      <c r="B45" s="4"/>
      <c r="C45" s="4"/>
      <c r="D45" s="4"/>
      <c r="E45" s="4" t="s">
        <v>44</v>
      </c>
      <c r="F45" s="4"/>
      <c r="G45" s="4"/>
      <c r="H45" s="11"/>
      <c r="I45" s="12"/>
      <c r="J45" s="11"/>
      <c r="K45" s="0" t="str">
        <f aca="false">IF(H45="","",COUNT(H$3:H45))</f>
        <v/>
      </c>
    </row>
    <row r="46" customFormat="false" ht="13.8" hidden="false" customHeight="false" outlineLevel="0" collapsed="false">
      <c r="A46" s="4"/>
      <c r="B46" s="4"/>
      <c r="C46" s="4"/>
      <c r="D46" s="4"/>
      <c r="E46" s="4"/>
      <c r="F46" s="4" t="s">
        <v>45</v>
      </c>
      <c r="G46" s="4"/>
      <c r="H46" s="11" t="n">
        <v>0</v>
      </c>
      <c r="I46" s="12"/>
      <c r="J46" s="11" t="n">
        <v>300</v>
      </c>
      <c r="K46" s="0" t="n">
        <f aca="false">IF(H46="","",COUNT(H$3:H46))</f>
        <v>34</v>
      </c>
    </row>
    <row r="47" customFormat="false" ht="13.8" hidden="false" customHeight="false" outlineLevel="0" collapsed="false">
      <c r="A47" s="4"/>
      <c r="B47" s="4"/>
      <c r="C47" s="4"/>
      <c r="D47" s="4"/>
      <c r="E47" s="4"/>
      <c r="F47" s="4" t="s">
        <v>46</v>
      </c>
      <c r="G47" s="4"/>
      <c r="H47" s="11" t="n">
        <v>55</v>
      </c>
      <c r="I47" s="12"/>
      <c r="J47" s="11" t="n">
        <v>55</v>
      </c>
      <c r="K47" s="0" t="n">
        <f aca="false">IF(H47="","",COUNT(H$3:H47))</f>
        <v>35</v>
      </c>
    </row>
    <row r="48" customFormat="false" ht="13.8" hidden="false" customHeight="false" outlineLevel="0" collapsed="false">
      <c r="A48" s="4"/>
      <c r="B48" s="4"/>
      <c r="C48" s="4"/>
      <c r="D48" s="4"/>
      <c r="E48" s="4"/>
      <c r="F48" s="4" t="s">
        <v>47</v>
      </c>
      <c r="G48" s="4"/>
      <c r="H48" s="13" t="n">
        <v>179.77</v>
      </c>
      <c r="I48" s="12"/>
      <c r="J48" s="13" t="n">
        <v>210</v>
      </c>
      <c r="K48" s="0" t="n">
        <f aca="false">IF(H48="","",COUNT(H$3:H48))</f>
        <v>36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1" t="n">
        <f aca="false">ROUND(SUM(H45:H48),5)</f>
        <v>234.77</v>
      </c>
      <c r="I49" s="12"/>
      <c r="J49" s="11" t="n">
        <f aca="false">ROUND(SUM(J45:J48),5)</f>
        <v>565</v>
      </c>
      <c r="K49" s="0" t="n">
        <f aca="false">IF(H49="","",COUNT(H$3:H49))</f>
        <v>37</v>
      </c>
    </row>
    <row r="50" customFormat="false" ht="13.8" hidden="false" customHeight="false" outlineLevel="0" collapsed="false">
      <c r="A50" s="4"/>
      <c r="B50" s="4"/>
      <c r="C50" s="4"/>
      <c r="D50" s="4"/>
      <c r="E50" s="4" t="s">
        <v>49</v>
      </c>
      <c r="F50" s="4"/>
      <c r="G50" s="4"/>
      <c r="H50" s="11"/>
      <c r="I50" s="12"/>
      <c r="J50" s="11"/>
      <c r="K50" s="0" t="str">
        <f aca="false">IF(H50="","",COUNT(H$3:H50))</f>
        <v/>
      </c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1" t="n">
        <v>1388.04</v>
      </c>
      <c r="I51" s="12"/>
      <c r="J51" s="11" t="n">
        <v>1475</v>
      </c>
      <c r="K51" s="0" t="n">
        <f aca="false">IF(H51="","",COUNT(H$3:H51))</f>
        <v>38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1" t="n">
        <v>538.16</v>
      </c>
      <c r="I52" s="12"/>
      <c r="J52" s="11" t="n">
        <v>700</v>
      </c>
      <c r="K52" s="0" t="n">
        <f aca="false">IF(H52="","",COUNT(H$3:H52))</f>
        <v>39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1" t="n">
        <v>230</v>
      </c>
      <c r="I53" s="12"/>
      <c r="J53" s="11" t="n">
        <v>250</v>
      </c>
      <c r="K53" s="0" t="n">
        <f aca="false">IF(H53="","",COUNT(H$3:H53))</f>
        <v>40</v>
      </c>
    </row>
    <row r="54" customFormat="false" ht="13.8" hidden="false" customHeight="false" outlineLevel="0" collapsed="false">
      <c r="A54" s="4"/>
      <c r="B54" s="4"/>
      <c r="C54" s="4"/>
      <c r="D54" s="4"/>
      <c r="E54" s="4"/>
      <c r="F54" s="4" t="s">
        <v>53</v>
      </c>
      <c r="G54" s="4"/>
      <c r="H54" s="13" t="n">
        <v>53.16</v>
      </c>
      <c r="I54" s="12"/>
      <c r="J54" s="13" t="n">
        <v>0</v>
      </c>
      <c r="K54" s="0" t="n">
        <f aca="false">IF(H54="","",COUNT(H$3:H54))</f>
        <v>41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1" t="n">
        <f aca="false">ROUND(SUM(H50:H54),5)</f>
        <v>2209.36</v>
      </c>
      <c r="I55" s="12"/>
      <c r="J55" s="11" t="n">
        <f aca="false">ROUND(SUM(J50:J54),5)</f>
        <v>2425</v>
      </c>
      <c r="K55" s="0" t="n">
        <f aca="false">IF(H55="","",COUNT(H$3:H55))</f>
        <v>42</v>
      </c>
    </row>
    <row r="56" customFormat="false" ht="13.8" hidden="false" customHeight="false" outlineLevel="0" collapsed="false">
      <c r="A56" s="4"/>
      <c r="B56" s="4"/>
      <c r="C56" s="4"/>
      <c r="D56" s="4"/>
      <c r="E56" s="4" t="s">
        <v>55</v>
      </c>
      <c r="F56" s="4"/>
      <c r="G56" s="4"/>
      <c r="H56" s="11"/>
      <c r="I56" s="12"/>
      <c r="J56" s="11"/>
      <c r="K56" s="0" t="str">
        <f aca="false">IF(H56="","",COUNT(H$3:H56))</f>
        <v/>
      </c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1" t="n">
        <v>2000</v>
      </c>
      <c r="I57" s="12"/>
      <c r="J57" s="11" t="n">
        <v>2000</v>
      </c>
      <c r="K57" s="0" t="n">
        <f aca="false">IF(H57="","",COUNT(H$3:H57))</f>
        <v>43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1" t="n">
        <v>2000</v>
      </c>
      <c r="I58" s="12"/>
      <c r="J58" s="11" t="n">
        <v>2000</v>
      </c>
      <c r="K58" s="0" t="n">
        <f aca="false">IF(H58="","",COUNT(H$3:H58))</f>
        <v>44</v>
      </c>
    </row>
    <row r="59" customFormat="false" ht="13.8" hidden="false" customHeight="false" outlineLevel="0" collapsed="false">
      <c r="A59" s="4"/>
      <c r="B59" s="4"/>
      <c r="C59" s="4"/>
      <c r="D59" s="4"/>
      <c r="E59" s="4"/>
      <c r="F59" s="4" t="s">
        <v>58</v>
      </c>
      <c r="G59" s="4"/>
      <c r="H59" s="13" t="n">
        <v>300</v>
      </c>
      <c r="I59" s="12"/>
      <c r="J59" s="13" t="n">
        <v>300</v>
      </c>
      <c r="K59" s="0" t="n">
        <f aca="false">IF(H59="","",COUNT(H$3:H59))</f>
        <v>45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1" t="n">
        <f aca="false">ROUND(SUM(H56:H59),5)</f>
        <v>4300</v>
      </c>
      <c r="I60" s="12"/>
      <c r="J60" s="11" t="n">
        <f aca="false">ROUND(SUM(J56:J59),5)</f>
        <v>4300</v>
      </c>
      <c r="K60" s="0" t="n">
        <f aca="false">IF(H60="","",COUNT(H$3:H60))</f>
        <v>46</v>
      </c>
    </row>
    <row r="61" customFormat="false" ht="13.8" hidden="false" customHeight="false" outlineLevel="0" collapsed="false">
      <c r="A61" s="4"/>
      <c r="B61" s="4"/>
      <c r="C61" s="4"/>
      <c r="D61" s="4"/>
      <c r="E61" s="4" t="s">
        <v>60</v>
      </c>
      <c r="F61" s="4"/>
      <c r="G61" s="4"/>
      <c r="H61" s="11"/>
      <c r="I61" s="12"/>
      <c r="J61" s="11"/>
      <c r="K61" s="0" t="str">
        <f aca="false">IF(H61="","",COUNT(H$3:H61))</f>
        <v/>
      </c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1" t="n">
        <v>189</v>
      </c>
      <c r="I62" s="12"/>
      <c r="J62" s="11" t="n">
        <v>200</v>
      </c>
      <c r="K62" s="0" t="n">
        <f aca="false">IF(H62="","",COUNT(H$3:H62))</f>
        <v>47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48.61</v>
      </c>
      <c r="I63" s="12"/>
      <c r="J63" s="11" t="n">
        <v>25</v>
      </c>
      <c r="K63" s="0" t="n">
        <f aca="false">IF(H63="","",COUNT(H$3:H63))</f>
        <v>48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3" t="n">
        <v>0</v>
      </c>
      <c r="I64" s="12"/>
      <c r="J64" s="13" t="n">
        <v>42</v>
      </c>
      <c r="K64" s="0" t="n">
        <f aca="false">IF(H64="","",COUNT(H$3:H64))</f>
        <v>49</v>
      </c>
    </row>
    <row r="65" customFormat="false" ht="13.8" hidden="false" customHeight="false" outlineLevel="0" collapsed="false">
      <c r="A65" s="4"/>
      <c r="B65" s="4"/>
      <c r="C65" s="4"/>
      <c r="D65" s="4"/>
      <c r="E65" s="4" t="s">
        <v>64</v>
      </c>
      <c r="F65" s="4"/>
      <c r="G65" s="4"/>
      <c r="H65" s="11" t="n">
        <f aca="false">ROUND(SUM(H61:H64),5)</f>
        <v>237.61</v>
      </c>
      <c r="I65" s="12"/>
      <c r="J65" s="11" t="n">
        <f aca="false">ROUND(SUM(J61:J64),5)</f>
        <v>267</v>
      </c>
      <c r="K65" s="0" t="n">
        <f aca="false">IF(H65="","",COUNT(H$3:H65))</f>
        <v>50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1"/>
      <c r="I66" s="12"/>
      <c r="J66" s="11"/>
      <c r="K66" s="0" t="str">
        <f aca="false">IF(H66="","",COUNT(H$3:H66))</f>
        <v/>
      </c>
    </row>
    <row r="67" customFormat="false" ht="13.8" hidden="false" customHeight="false" outlineLevel="0" collapsed="false">
      <c r="A67" s="4"/>
      <c r="B67" s="4"/>
      <c r="C67" s="4"/>
      <c r="D67" s="4"/>
      <c r="E67" s="4"/>
      <c r="F67" s="4" t="s">
        <v>66</v>
      </c>
      <c r="G67" s="4"/>
      <c r="H67" s="11" t="n">
        <v>6697.36</v>
      </c>
      <c r="I67" s="12"/>
      <c r="J67" s="11" t="n">
        <v>7450.12</v>
      </c>
      <c r="K67" s="0" t="n">
        <f aca="false">IF(H67="","",COUNT(H$3:H67))</f>
        <v>51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3892.46</v>
      </c>
      <c r="I68" s="12"/>
      <c r="J68" s="11" t="n">
        <v>4572.66</v>
      </c>
      <c r="K68" s="0" t="n">
        <f aca="false">IF(H68="","",COUNT(H$3:H68))</f>
        <v>52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4150.16</v>
      </c>
      <c r="I69" s="12"/>
      <c r="J69" s="11" t="n">
        <v>4150.12</v>
      </c>
      <c r="K69" s="0" t="n">
        <f aca="false">IF(H69="","",COUNT(H$3:H69))</f>
        <v>53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0</v>
      </c>
      <c r="I70" s="12"/>
      <c r="J70" s="11" t="n">
        <v>0</v>
      </c>
      <c r="K70" s="0" t="n">
        <f aca="false">IF(H70="","",COUNT(H$3:H70))</f>
        <v>54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1211.76</v>
      </c>
      <c r="I71" s="12"/>
      <c r="J71" s="11" t="n">
        <v>1230.6</v>
      </c>
      <c r="K71" s="0" t="n">
        <f aca="false">IF(H71="","",COUNT(H$3:H71))</f>
        <v>55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1" t="n">
        <v>978.68</v>
      </c>
      <c r="I72" s="12"/>
      <c r="J72" s="11" t="n">
        <v>1032.13</v>
      </c>
      <c r="K72" s="0" t="n">
        <f aca="false">IF(H72="","",COUNT(H$3:H72))</f>
        <v>56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1" t="n">
        <v>2264</v>
      </c>
      <c r="I73" s="12"/>
      <c r="J73" s="11" t="n">
        <v>2264</v>
      </c>
      <c r="K73" s="0" t="n">
        <f aca="false">IF(H73="","",COUNT(H$3:H73))</f>
        <v>57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1" t="n">
        <v>23782.68</v>
      </c>
      <c r="I74" s="12"/>
      <c r="J74" s="11" t="n">
        <v>23145.35</v>
      </c>
      <c r="K74" s="0" t="n">
        <f aca="false">IF(H74="","",COUNT(H$3:H74))</f>
        <v>58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1" t="n">
        <v>3272.56</v>
      </c>
      <c r="I75" s="12"/>
      <c r="J75" s="11" t="n">
        <v>3175.04</v>
      </c>
      <c r="K75" s="0" t="n">
        <f aca="false">IF(H75="","",COUNT(H$3:H75))</f>
        <v>59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3" t="n">
        <v>1145.52</v>
      </c>
      <c r="I76" s="12"/>
      <c r="J76" s="13" t="n">
        <v>1145.54</v>
      </c>
      <c r="K76" s="0" t="n">
        <f aca="false">IF(H76="","",COUNT(H$3:H76))</f>
        <v>60</v>
      </c>
    </row>
    <row r="77" customFormat="false" ht="13.8" hidden="false" customHeight="false" outlineLevel="0" collapsed="false">
      <c r="A77" s="4"/>
      <c r="B77" s="4"/>
      <c r="C77" s="4"/>
      <c r="D77" s="4"/>
      <c r="E77" s="4" t="s">
        <v>76</v>
      </c>
      <c r="F77" s="4"/>
      <c r="G77" s="4"/>
      <c r="H77" s="11" t="n">
        <f aca="false">ROUND(SUM(H66:H76),5)</f>
        <v>47395.18</v>
      </c>
      <c r="I77" s="12"/>
      <c r="J77" s="11" t="n">
        <f aca="false">ROUND(SUM(J66:J76),5)</f>
        <v>48165.56</v>
      </c>
      <c r="K77" s="0" t="n">
        <f aca="false">IF(H77="","",COUNT(H$3:H77))</f>
        <v>61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1"/>
      <c r="I78" s="12"/>
      <c r="J78" s="11"/>
      <c r="K78" s="0" t="str">
        <f aca="false">IF(H78="","",COUNT(H$3:H78))</f>
        <v/>
      </c>
    </row>
    <row r="79" customFormat="false" ht="13.8" hidden="false" customHeight="false" outlineLevel="0" collapsed="false">
      <c r="A79" s="4"/>
      <c r="B79" s="4"/>
      <c r="C79" s="4"/>
      <c r="D79" s="4"/>
      <c r="E79" s="4"/>
      <c r="F79" s="4" t="s">
        <v>11</v>
      </c>
      <c r="G79" s="4"/>
      <c r="H79" s="11"/>
      <c r="I79" s="12"/>
      <c r="J79" s="11"/>
      <c r="K79" s="0" t="str">
        <f aca="false">IF(H79="","",COUNT(H$3:H79))</f>
        <v/>
      </c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 t="s">
        <v>78</v>
      </c>
      <c r="H80" s="11" t="n">
        <v>422.87</v>
      </c>
      <c r="I80" s="12"/>
      <c r="J80" s="11" t="n">
        <v>100</v>
      </c>
      <c r="K80" s="0" t="n">
        <f aca="false">IF(H80="","",COUNT(H$3:H80))</f>
        <v>62</v>
      </c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1" t="n">
        <v>484.46</v>
      </c>
      <c r="I81" s="12"/>
      <c r="J81" s="11" t="n">
        <v>488</v>
      </c>
      <c r="K81" s="0" t="n">
        <f aca="false">IF(H81="","",COUNT(H$3:H81))</f>
        <v>63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3" t="n">
        <v>391.17</v>
      </c>
      <c r="I82" s="12"/>
      <c r="J82" s="13" t="n">
        <v>650</v>
      </c>
      <c r="K82" s="0" t="n">
        <f aca="false">IF(H82="","",COUNT(H$3:H82))</f>
        <v>64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 t="s">
        <v>81</v>
      </c>
      <c r="G83" s="4"/>
      <c r="H83" s="11" t="n">
        <f aca="false">ROUND(SUM(H79:H82),5)</f>
        <v>1298.5</v>
      </c>
      <c r="I83" s="12"/>
      <c r="J83" s="11" t="n">
        <f aca="false">ROUND(SUM(J79:J82),5)</f>
        <v>1238</v>
      </c>
      <c r="K83" s="0" t="n">
        <f aca="false">IF(H83="","",COUNT(H$3:H83))</f>
        <v>65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1" t="n">
        <v>170.01</v>
      </c>
      <c r="I84" s="12"/>
      <c r="J84" s="11" t="n">
        <v>70</v>
      </c>
      <c r="K84" s="0" t="n">
        <f aca="false">IF(H84="","",COUNT(H$3:H84))</f>
        <v>66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1" t="n">
        <v>0</v>
      </c>
      <c r="I85" s="12"/>
      <c r="J85" s="11" t="n">
        <v>0</v>
      </c>
      <c r="K85" s="0" t="n">
        <f aca="false">IF(H85="","",COUNT(H$3:H85))</f>
        <v>67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1" t="n">
        <v>1049.18</v>
      </c>
      <c r="I86" s="12"/>
      <c r="J86" s="11" t="n">
        <v>747.87</v>
      </c>
      <c r="K86" s="0" t="n">
        <f aca="false">IF(H86="","",COUNT(H$3:H86))</f>
        <v>68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1" t="n">
        <v>228.58</v>
      </c>
      <c r="I87" s="12"/>
      <c r="J87" s="11"/>
      <c r="K87" s="0" t="n">
        <f aca="false">IF(H87="","",COUNT(H$3:H87))</f>
        <v>69</v>
      </c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78</v>
      </c>
      <c r="G88" s="4"/>
      <c r="H88" s="11" t="n">
        <v>2014.45</v>
      </c>
      <c r="I88" s="12"/>
      <c r="J88" s="11" t="n">
        <v>1500</v>
      </c>
      <c r="K88" s="0" t="n">
        <f aca="false">IF(H88="","",COUNT(H$3:H88))</f>
        <v>70</v>
      </c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86</v>
      </c>
      <c r="G89" s="4"/>
      <c r="H89" s="11" t="n">
        <v>2040</v>
      </c>
      <c r="I89" s="12"/>
      <c r="J89" s="11" t="n">
        <v>1420</v>
      </c>
      <c r="K89" s="0" t="n">
        <f aca="false">IF(H89="","",COUNT(H$3:H89))</f>
        <v>71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80</v>
      </c>
      <c r="G90" s="4"/>
      <c r="H90" s="13" t="n">
        <v>6005.13</v>
      </c>
      <c r="I90" s="12"/>
      <c r="J90" s="13" t="n">
        <v>4433.9</v>
      </c>
      <c r="K90" s="0" t="n">
        <f aca="false">IF(H90="","",COUNT(H$3:H90))</f>
        <v>72</v>
      </c>
    </row>
    <row r="91" customFormat="false" ht="13.8" hidden="false" customHeight="false" outlineLevel="0" collapsed="false">
      <c r="A91" s="4"/>
      <c r="B91" s="4"/>
      <c r="C91" s="4"/>
      <c r="D91" s="4"/>
      <c r="E91" s="4" t="s">
        <v>87</v>
      </c>
      <c r="F91" s="4"/>
      <c r="G91" s="4"/>
      <c r="H91" s="11" t="n">
        <f aca="false">ROUND(H78+SUM(H83:H90),5)</f>
        <v>12805.85</v>
      </c>
      <c r="I91" s="12"/>
      <c r="J91" s="11" t="n">
        <f aca="false">ROUND(J78+SUM(J83:J90),5)</f>
        <v>9409.77</v>
      </c>
      <c r="K91" s="0" t="n">
        <f aca="false">IF(H91="","",COUNT(H$3:H91))</f>
        <v>73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 t="n">
        <v>2200</v>
      </c>
      <c r="I92" s="12"/>
      <c r="J92" s="11"/>
      <c r="K92" s="0" t="n">
        <f aca="false">IF(H92="","",COUNT(H$3:H92))</f>
        <v>74</v>
      </c>
    </row>
    <row r="93" customFormat="false" ht="13.8" hidden="false" customHeight="false" outlineLevel="0" collapsed="false">
      <c r="A93" s="4"/>
      <c r="B93" s="4"/>
      <c r="C93" s="4"/>
      <c r="D93" s="4"/>
      <c r="E93" s="4" t="s">
        <v>89</v>
      </c>
      <c r="F93" s="4"/>
      <c r="G93" s="4"/>
      <c r="H93" s="11"/>
      <c r="I93" s="12"/>
      <c r="J93" s="11"/>
      <c r="K93" s="0" t="str">
        <f aca="false">IF(H93="","",COUNT(H$3:H93))</f>
        <v/>
      </c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90</v>
      </c>
      <c r="G94" s="4"/>
      <c r="H94" s="11" t="n">
        <v>0</v>
      </c>
      <c r="I94" s="12"/>
      <c r="J94" s="11" t="n">
        <v>100</v>
      </c>
      <c r="K94" s="0" t="n">
        <f aca="false">IF(H94="","",COUNT(H$3:H94))</f>
        <v>75</v>
      </c>
    </row>
    <row r="95" customFormat="false" ht="13.8" hidden="false" customHeight="false" outlineLevel="0" collapsed="false">
      <c r="A95" s="4"/>
      <c r="B95" s="4"/>
      <c r="C95" s="4"/>
      <c r="D95" s="4"/>
      <c r="E95" s="4"/>
      <c r="F95" s="4" t="s">
        <v>91</v>
      </c>
      <c r="G95" s="4"/>
      <c r="H95" s="11" t="n">
        <v>0</v>
      </c>
      <c r="I95" s="12"/>
      <c r="J95" s="11" t="n">
        <v>0</v>
      </c>
      <c r="K95" s="0" t="n">
        <f aca="false">IF(H95="","",COUNT(H$3:H95))</f>
        <v>76</v>
      </c>
    </row>
    <row r="96" customFormat="false" ht="13.8" hidden="false" customHeight="false" outlineLevel="0" collapsed="false">
      <c r="A96" s="4"/>
      <c r="B96" s="4"/>
      <c r="C96" s="4"/>
      <c r="D96" s="4"/>
      <c r="E96" s="4"/>
      <c r="F96" s="4" t="s">
        <v>92</v>
      </c>
      <c r="G96" s="4"/>
      <c r="H96" s="13" t="n">
        <v>125</v>
      </c>
      <c r="I96" s="12"/>
      <c r="J96" s="13" t="n">
        <v>1050</v>
      </c>
      <c r="K96" s="0" t="n">
        <f aca="false">IF(H96="","",COUNT(H$3:H96))</f>
        <v>77</v>
      </c>
    </row>
    <row r="97" customFormat="false" ht="13.8" hidden="false" customHeight="false" outlineLevel="0" collapsed="false">
      <c r="A97" s="4"/>
      <c r="B97" s="4"/>
      <c r="C97" s="4"/>
      <c r="D97" s="4"/>
      <c r="E97" s="4" t="s">
        <v>93</v>
      </c>
      <c r="F97" s="4"/>
      <c r="G97" s="4"/>
      <c r="H97" s="11" t="n">
        <f aca="false">ROUND(SUM(H93:H96),5)</f>
        <v>125</v>
      </c>
      <c r="I97" s="12"/>
      <c r="J97" s="11" t="n">
        <f aca="false">ROUND(SUM(J93:J96),5)</f>
        <v>1150</v>
      </c>
      <c r="K97" s="0" t="n">
        <f aca="false">IF(H97="","",COUNT(H$3:H97))</f>
        <v>78</v>
      </c>
    </row>
    <row r="98" customFormat="false" ht="13.8" hidden="false" customHeight="false" outlineLevel="0" collapsed="false">
      <c r="A98" s="4"/>
      <c r="B98" s="4"/>
      <c r="C98" s="4"/>
      <c r="D98" s="4"/>
      <c r="E98" s="4" t="s">
        <v>94</v>
      </c>
      <c r="F98" s="4"/>
      <c r="G98" s="4"/>
      <c r="H98" s="11"/>
      <c r="I98" s="12"/>
      <c r="J98" s="11"/>
      <c r="K98" s="0" t="str">
        <f aca="false">IF(H98="","",COUNT(H$3:H98))</f>
        <v/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95</v>
      </c>
      <c r="G99" s="4"/>
      <c r="H99" s="11" t="n">
        <v>0</v>
      </c>
      <c r="I99" s="12"/>
      <c r="J99" s="11" t="n">
        <v>0</v>
      </c>
      <c r="K99" s="0" t="n">
        <f aca="false">IF(H99="","",COUNT(H$3:H99))</f>
        <v>79</v>
      </c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 t="s">
        <v>96</v>
      </c>
      <c r="G100" s="4"/>
      <c r="H100" s="11" t="n">
        <v>0</v>
      </c>
      <c r="I100" s="12"/>
      <c r="J100" s="11" t="n">
        <v>400</v>
      </c>
      <c r="K100" s="0" t="n">
        <f aca="false">IF(H100="","",COUNT(H$3:H100))</f>
        <v>80</v>
      </c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97</v>
      </c>
      <c r="G101" s="4"/>
      <c r="H101" s="11" t="n">
        <v>56</v>
      </c>
      <c r="I101" s="12"/>
      <c r="J101" s="11" t="n">
        <v>0</v>
      </c>
      <c r="K101" s="0" t="n">
        <f aca="false">IF(H101="","",COUNT(H$3:H101))</f>
        <v>81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98</v>
      </c>
      <c r="G102" s="4"/>
      <c r="H102" s="11" t="n">
        <v>0</v>
      </c>
      <c r="I102" s="12"/>
      <c r="J102" s="11" t="n">
        <v>0</v>
      </c>
      <c r="K102" s="0" t="n">
        <f aca="false">IF(H102="","",COUNT(H$3:H102))</f>
        <v>82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99</v>
      </c>
      <c r="G103" s="4"/>
      <c r="H103" s="11" t="n">
        <v>228</v>
      </c>
      <c r="I103" s="12"/>
      <c r="J103" s="11" t="n">
        <v>350</v>
      </c>
      <c r="K103" s="0" t="n">
        <f aca="false">IF(H103="","",COUNT(H$3:H103))</f>
        <v>83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100</v>
      </c>
      <c r="G104" s="4"/>
      <c r="H104" s="11" t="n">
        <v>233.25</v>
      </c>
      <c r="I104" s="12"/>
      <c r="J104" s="11" t="n">
        <v>300</v>
      </c>
      <c r="K104" s="0" t="n">
        <f aca="false">IF(H104="","",COUNT(H$3:H104))</f>
        <v>84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101</v>
      </c>
      <c r="G105" s="4"/>
      <c r="H105" s="11" t="n">
        <v>241.99</v>
      </c>
      <c r="I105" s="12"/>
      <c r="J105" s="11" t="n">
        <v>200</v>
      </c>
      <c r="K105" s="0" t="n">
        <f aca="false">IF(H105="","",COUNT(H$3:H105))</f>
        <v>85</v>
      </c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 t="s">
        <v>102</v>
      </c>
      <c r="G106" s="4"/>
      <c r="H106" s="13" t="n">
        <v>0</v>
      </c>
      <c r="I106" s="12"/>
      <c r="J106" s="13" t="n">
        <v>0</v>
      </c>
      <c r="K106" s="0" t="n">
        <f aca="false">IF(H106="","",COUNT(H$3:H106))</f>
        <v>86</v>
      </c>
    </row>
    <row r="107" customFormat="false" ht="13.8" hidden="false" customHeight="false" outlineLevel="0" collapsed="false">
      <c r="A107" s="4"/>
      <c r="B107" s="4"/>
      <c r="C107" s="4"/>
      <c r="D107" s="4"/>
      <c r="E107" s="4" t="s">
        <v>103</v>
      </c>
      <c r="F107" s="4"/>
      <c r="G107" s="4"/>
      <c r="H107" s="11" t="n">
        <f aca="false">ROUND(SUM(H98:H106),5)</f>
        <v>759.24</v>
      </c>
      <c r="I107" s="12"/>
      <c r="J107" s="11" t="n">
        <f aca="false">ROUND(SUM(J98:J106),5)</f>
        <v>1250</v>
      </c>
      <c r="K107" s="0" t="n">
        <f aca="false">IF(H107="","",COUNT(H$3:H107))</f>
        <v>87</v>
      </c>
    </row>
    <row r="108" customFormat="false" ht="13.8" hidden="false" customHeight="false" outlineLevel="0" collapsed="false">
      <c r="A108" s="4"/>
      <c r="B108" s="4"/>
      <c r="C108" s="4"/>
      <c r="D108" s="4"/>
      <c r="E108" s="4" t="s">
        <v>104</v>
      </c>
      <c r="F108" s="4"/>
      <c r="G108" s="4"/>
      <c r="H108" s="11"/>
      <c r="I108" s="12"/>
      <c r="J108" s="11"/>
      <c r="K108" s="0" t="str">
        <f aca="false">IF(H108="","",COUNT(H$3:H108))</f>
        <v/>
      </c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 t="s">
        <v>105</v>
      </c>
      <c r="G109" s="4"/>
      <c r="H109" s="11" t="n">
        <v>78.03</v>
      </c>
      <c r="I109" s="12"/>
      <c r="J109" s="11" t="n">
        <v>0</v>
      </c>
      <c r="K109" s="0" t="n">
        <f aca="false">IF(H109="","",COUNT(H$3:H109))</f>
        <v>88</v>
      </c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 t="s">
        <v>106</v>
      </c>
      <c r="G110" s="4"/>
      <c r="H110" s="11" t="n">
        <v>0</v>
      </c>
      <c r="I110" s="12"/>
      <c r="J110" s="11" t="n">
        <v>40</v>
      </c>
      <c r="K110" s="0" t="n">
        <f aca="false">IF(H110="","",COUNT(H$3:H110))</f>
        <v>89</v>
      </c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 t="s">
        <v>107</v>
      </c>
      <c r="G111" s="4"/>
      <c r="H111" s="11" t="n">
        <v>3710</v>
      </c>
      <c r="I111" s="12"/>
      <c r="J111" s="11" t="n">
        <v>4000</v>
      </c>
      <c r="K111" s="0" t="n">
        <f aca="false">IF(H111="","",COUNT(H$3:H111))</f>
        <v>90</v>
      </c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 t="s">
        <v>108</v>
      </c>
      <c r="G112" s="4"/>
      <c r="H112" s="14" t="n">
        <v>12.19</v>
      </c>
      <c r="I112" s="12"/>
      <c r="J112" s="14" t="n">
        <v>300</v>
      </c>
      <c r="K112" s="0" t="n">
        <f aca="false">IF(H112="","",COUNT(H$3:H112))</f>
        <v>91</v>
      </c>
    </row>
    <row r="113" customFormat="false" ht="13.8" hidden="false" customHeight="false" outlineLevel="0" collapsed="false">
      <c r="A113" s="4"/>
      <c r="B113" s="4"/>
      <c r="C113" s="4"/>
      <c r="D113" s="4"/>
      <c r="E113" s="4" t="s">
        <v>109</v>
      </c>
      <c r="F113" s="4"/>
      <c r="G113" s="4"/>
      <c r="H113" s="15" t="n">
        <f aca="false">ROUND(SUM(H108:H112),5)</f>
        <v>3800.22</v>
      </c>
      <c r="I113" s="12"/>
      <c r="J113" s="15" t="n">
        <f aca="false">ROUND(SUM(J108:J112),5)</f>
        <v>4340</v>
      </c>
      <c r="K113" s="0" t="n">
        <f aca="false">IF(H113="","",COUNT(H$3:H113))</f>
        <v>92</v>
      </c>
    </row>
    <row r="114" customFormat="false" ht="13.8" hidden="false" customHeight="false" outlineLevel="0" collapsed="false">
      <c r="A114" s="4"/>
      <c r="B114" s="4"/>
      <c r="C114" s="4"/>
      <c r="D114" s="4" t="s">
        <v>110</v>
      </c>
      <c r="E114" s="4"/>
      <c r="F114" s="4"/>
      <c r="G114" s="4"/>
      <c r="H114" s="16" t="n">
        <f aca="false">ROUND(H25+H36+H41+H44+H49+H55+H60+H65+H77+SUM(H91:H92)+H97+H107+H113,5)</f>
        <v>77077.46</v>
      </c>
      <c r="I114" s="12"/>
      <c r="J114" s="16" t="n">
        <f aca="false">ROUND(J25+J36+J41+J44+J49+J55+J60+J65+J77+SUM(J91:J92)+J97+J107+J113,5)</f>
        <v>75413.49</v>
      </c>
      <c r="K114" s="0" t="n">
        <f aca="false">IF(H114="","",COUNT(H$3:H114))</f>
        <v>93</v>
      </c>
    </row>
    <row r="115" customFormat="false" ht="13.8" hidden="false" customHeight="false" outlineLevel="0" collapsed="false">
      <c r="A115" s="4"/>
      <c r="B115" s="4" t="s">
        <v>111</v>
      </c>
      <c r="C115" s="4"/>
      <c r="D115" s="4"/>
      <c r="E115" s="4"/>
      <c r="F115" s="4"/>
      <c r="G115" s="4"/>
      <c r="H115" s="11" t="n">
        <f aca="false">ROUND(H3+H24-H114,5)</f>
        <v>-14189.38</v>
      </c>
      <c r="I115" s="12"/>
      <c r="J115" s="11" t="n">
        <f aca="false">ROUND(J3+J24-J114,5)</f>
        <v>-14976.79</v>
      </c>
      <c r="K115" s="0" t="n">
        <f aca="false">IF(H115="","",COUNT(H$3:H115))</f>
        <v>94</v>
      </c>
    </row>
    <row r="116" customFormat="false" ht="13.8" hidden="false" customHeight="false" outlineLevel="0" collapsed="false">
      <c r="A116" s="4"/>
      <c r="B116" s="4" t="s">
        <v>112</v>
      </c>
      <c r="C116" s="4"/>
      <c r="D116" s="4"/>
      <c r="E116" s="4"/>
      <c r="F116" s="4"/>
      <c r="G116" s="4"/>
      <c r="H116" s="11"/>
      <c r="I116" s="12"/>
      <c r="J116" s="11"/>
      <c r="K116" s="0" t="str">
        <f aca="false">IF(H116="","",COUNT(H$3:H116))</f>
        <v/>
      </c>
    </row>
    <row r="117" customFormat="false" ht="13.8" hidden="false" customHeight="false" outlineLevel="0" collapsed="false">
      <c r="A117" s="4"/>
      <c r="B117" s="4"/>
      <c r="C117" s="4" t="s">
        <v>113</v>
      </c>
      <c r="D117" s="4"/>
      <c r="E117" s="4"/>
      <c r="F117" s="4"/>
      <c r="G117" s="4"/>
      <c r="H117" s="11"/>
      <c r="I117" s="12"/>
      <c r="J117" s="11"/>
      <c r="K117" s="0" t="str">
        <f aca="false">IF(H117="","",COUNT(H$3:H117))</f>
        <v/>
      </c>
    </row>
    <row r="118" customFormat="false" ht="13.8" hidden="false" customHeight="false" outlineLevel="0" collapsed="false">
      <c r="A118" s="4"/>
      <c r="B118" s="4"/>
      <c r="C118" s="4"/>
      <c r="D118" s="4" t="s">
        <v>114</v>
      </c>
      <c r="E118" s="4"/>
      <c r="F118" s="4"/>
      <c r="G118" s="4"/>
      <c r="H118" s="11"/>
      <c r="I118" s="12"/>
      <c r="J118" s="11"/>
      <c r="K118" s="0" t="str">
        <f aca="false">IF(H118="","",COUNT(H$3:H118))</f>
        <v/>
      </c>
    </row>
    <row r="119" customFormat="false" ht="13.8" hidden="false" customHeight="false" outlineLevel="0" collapsed="false">
      <c r="A119" s="4"/>
      <c r="B119" s="4"/>
      <c r="C119" s="4"/>
      <c r="D119" s="4"/>
      <c r="E119" s="4" t="s">
        <v>115</v>
      </c>
      <c r="F119" s="4"/>
      <c r="G119" s="4"/>
      <c r="H119" s="11" t="n">
        <v>11000</v>
      </c>
      <c r="I119" s="12"/>
      <c r="J119" s="11"/>
      <c r="K119" s="0" t="n">
        <f aca="false">IF(H119="","",COUNT(H$3:H119))</f>
        <v>95</v>
      </c>
    </row>
    <row r="120" customFormat="false" ht="13.8" hidden="false" customHeight="false" outlineLevel="0" collapsed="false">
      <c r="A120" s="4"/>
      <c r="B120" s="4"/>
      <c r="C120" s="4"/>
      <c r="D120" s="4"/>
      <c r="E120" s="4" t="s">
        <v>116</v>
      </c>
      <c r="F120" s="4"/>
      <c r="G120" s="4"/>
      <c r="H120" s="11" t="n">
        <v>10765.48</v>
      </c>
      <c r="I120" s="12"/>
      <c r="J120" s="11"/>
      <c r="K120" s="0" t="n">
        <f aca="false">IF(H120="","",COUNT(H$3:H120))</f>
        <v>96</v>
      </c>
    </row>
    <row r="121" customFormat="false" ht="13.8" hidden="false" customHeight="false" outlineLevel="0" collapsed="false">
      <c r="A121" s="4"/>
      <c r="B121" s="4"/>
      <c r="C121" s="4"/>
      <c r="D121" s="4"/>
      <c r="E121" s="4" t="s">
        <v>117</v>
      </c>
      <c r="F121" s="4"/>
      <c r="G121" s="4"/>
      <c r="H121" s="11" t="n">
        <v>100</v>
      </c>
      <c r="I121" s="12"/>
      <c r="J121" s="11"/>
      <c r="K121" s="0" t="n">
        <f aca="false">IF(H121="","",COUNT(H$3:H121))</f>
        <v>97</v>
      </c>
    </row>
    <row r="122" customFormat="false" ht="13.8" hidden="false" customHeight="false" outlineLevel="0" collapsed="false">
      <c r="A122" s="4"/>
      <c r="B122" s="4"/>
      <c r="C122" s="4"/>
      <c r="D122" s="4"/>
      <c r="E122" s="4" t="s">
        <v>118</v>
      </c>
      <c r="F122" s="4"/>
      <c r="G122" s="4"/>
      <c r="H122" s="11" t="n">
        <v>195</v>
      </c>
      <c r="I122" s="12"/>
      <c r="J122" s="11"/>
      <c r="K122" s="0" t="n">
        <f aca="false">IF(H122="","",COUNT(H$3:H122))</f>
        <v>98</v>
      </c>
    </row>
    <row r="123" customFormat="false" ht="13.8" hidden="false" customHeight="false" outlineLevel="0" collapsed="false">
      <c r="A123" s="4"/>
      <c r="B123" s="4"/>
      <c r="C123" s="4"/>
      <c r="D123" s="4"/>
      <c r="E123" s="4" t="s">
        <v>119</v>
      </c>
      <c r="F123" s="4"/>
      <c r="G123" s="4"/>
      <c r="H123" s="11" t="n">
        <v>2602</v>
      </c>
      <c r="I123" s="12"/>
      <c r="J123" s="11"/>
      <c r="K123" s="0" t="n">
        <f aca="false">IF(H123="","",COUNT(H$3:H123))</f>
        <v>99</v>
      </c>
    </row>
    <row r="124" customFormat="false" ht="13.8" hidden="false" customHeight="false" outlineLevel="0" collapsed="false">
      <c r="A124" s="4"/>
      <c r="B124" s="4"/>
      <c r="C124" s="4"/>
      <c r="D124" s="4"/>
      <c r="E124" s="4" t="s">
        <v>120</v>
      </c>
      <c r="F124" s="4"/>
      <c r="G124" s="4"/>
      <c r="H124" s="11" t="n">
        <v>149.28</v>
      </c>
      <c r="I124" s="12"/>
      <c r="J124" s="11"/>
      <c r="K124" s="0" t="n">
        <f aca="false">IF(H124="","",COUNT(H$3:H124))</f>
        <v>100</v>
      </c>
    </row>
    <row r="125" customFormat="false" ht="13.8" hidden="false" customHeight="false" outlineLevel="0" collapsed="false">
      <c r="A125" s="4"/>
      <c r="B125" s="4"/>
      <c r="C125" s="4"/>
      <c r="D125" s="4"/>
      <c r="E125" s="4" t="s">
        <v>121</v>
      </c>
      <c r="F125" s="4"/>
      <c r="G125" s="4"/>
      <c r="H125" s="11" t="n">
        <v>1965</v>
      </c>
      <c r="I125" s="12"/>
      <c r="J125" s="11"/>
      <c r="K125" s="0" t="n">
        <f aca="false">IF(H125="","",COUNT(H$3:H125))</f>
        <v>101</v>
      </c>
    </row>
    <row r="126" customFormat="false" ht="13.8" hidden="false" customHeight="false" outlineLevel="0" collapsed="false">
      <c r="A126" s="4"/>
      <c r="B126" s="4"/>
      <c r="C126" s="4"/>
      <c r="D126" s="4"/>
      <c r="E126" s="4" t="s">
        <v>122</v>
      </c>
      <c r="F126" s="4"/>
      <c r="G126" s="4"/>
      <c r="H126" s="11" t="n">
        <v>440</v>
      </c>
      <c r="I126" s="12"/>
      <c r="J126" s="11"/>
      <c r="K126" s="0" t="n">
        <f aca="false">IF(H126="","",COUNT(H$3:H126))</f>
        <v>102</v>
      </c>
    </row>
    <row r="127" customFormat="false" ht="13.8" hidden="false" customHeight="false" outlineLevel="0" collapsed="false">
      <c r="A127" s="4"/>
      <c r="B127" s="4"/>
      <c r="C127" s="4"/>
      <c r="D127" s="4"/>
      <c r="E127" s="4" t="s">
        <v>123</v>
      </c>
      <c r="F127" s="4"/>
      <c r="G127" s="4"/>
      <c r="H127" s="11" t="n">
        <v>9</v>
      </c>
      <c r="I127" s="12"/>
      <c r="J127" s="11"/>
      <c r="K127" s="0" t="n">
        <f aca="false">IF(H127="","",COUNT(H$3:H127))</f>
        <v>103</v>
      </c>
    </row>
    <row r="128" customFormat="false" ht="13.8" hidden="false" customHeight="false" outlineLevel="0" collapsed="false">
      <c r="A128" s="4"/>
      <c r="B128" s="4"/>
      <c r="C128" s="4"/>
      <c r="D128" s="4"/>
      <c r="E128" s="4" t="s">
        <v>124</v>
      </c>
      <c r="F128" s="4"/>
      <c r="G128" s="4"/>
      <c r="H128" s="14" t="n">
        <v>50</v>
      </c>
      <c r="I128" s="12"/>
      <c r="J128" s="11"/>
      <c r="K128" s="0" t="n">
        <f aca="false">IF(H128="","",COUNT(H$3:H128))</f>
        <v>104</v>
      </c>
    </row>
    <row r="129" customFormat="false" ht="13.8" hidden="false" customHeight="false" outlineLevel="0" collapsed="false">
      <c r="A129" s="4"/>
      <c r="B129" s="4"/>
      <c r="C129" s="4"/>
      <c r="D129" s="4" t="s">
        <v>125</v>
      </c>
      <c r="E129" s="4"/>
      <c r="F129" s="4"/>
      <c r="G129" s="4"/>
      <c r="H129" s="16" t="n">
        <f aca="false">ROUND(SUM(H118:H128),5)</f>
        <v>27275.76</v>
      </c>
      <c r="I129" s="12"/>
      <c r="J129" s="11"/>
      <c r="K129" s="0" t="n">
        <f aca="false">IF(H129="","",COUNT(H$3:H129))</f>
        <v>105</v>
      </c>
    </row>
    <row r="130" customFormat="false" ht="13.8" hidden="false" customHeight="false" outlineLevel="0" collapsed="false">
      <c r="A130" s="4"/>
      <c r="B130" s="4"/>
      <c r="C130" s="4" t="s">
        <v>126</v>
      </c>
      <c r="D130" s="4"/>
      <c r="E130" s="4"/>
      <c r="F130" s="4"/>
      <c r="G130" s="4"/>
      <c r="H130" s="11" t="n">
        <f aca="false">ROUND(H117+H129,5)</f>
        <v>27275.76</v>
      </c>
      <c r="I130" s="12"/>
      <c r="J130" s="11"/>
      <c r="K130" s="0" t="n">
        <f aca="false">IF(H130="","",COUNT(H$3:H130))</f>
        <v>106</v>
      </c>
    </row>
    <row r="131" customFormat="false" ht="13.8" hidden="false" customHeight="false" outlineLevel="0" collapsed="false">
      <c r="A131" s="4"/>
      <c r="B131" s="4"/>
      <c r="C131" s="4" t="s">
        <v>127</v>
      </c>
      <c r="D131" s="4"/>
      <c r="E131" s="4"/>
      <c r="F131" s="4"/>
      <c r="G131" s="4"/>
      <c r="H131" s="11"/>
      <c r="I131" s="12"/>
      <c r="J131" s="11"/>
      <c r="K131" s="0" t="str">
        <f aca="false">IF(H131="","",COUNT(H$3:H131))</f>
        <v/>
      </c>
    </row>
    <row r="132" customFormat="false" ht="13.8" hidden="false" customHeight="false" outlineLevel="0" collapsed="false">
      <c r="A132" s="4"/>
      <c r="B132" s="4"/>
      <c r="C132" s="4"/>
      <c r="D132" s="4" t="s">
        <v>128</v>
      </c>
      <c r="E132" s="4"/>
      <c r="F132" s="4"/>
      <c r="G132" s="4"/>
      <c r="H132" s="11"/>
      <c r="I132" s="12"/>
      <c r="J132" s="11"/>
      <c r="K132" s="0" t="str">
        <f aca="false">IF(H132="","",COUNT(H$3:H132))</f>
        <v/>
      </c>
    </row>
    <row r="133" customFormat="false" ht="13.8" hidden="false" customHeight="false" outlineLevel="0" collapsed="false">
      <c r="A133" s="4"/>
      <c r="B133" s="4"/>
      <c r="C133" s="4"/>
      <c r="D133" s="4"/>
      <c r="E133" s="4" t="s">
        <v>129</v>
      </c>
      <c r="F133" s="4"/>
      <c r="G133" s="4"/>
      <c r="H133" s="11"/>
      <c r="I133" s="12"/>
      <c r="J133" s="11"/>
      <c r="K133" s="0" t="str">
        <f aca="false">IF(H133="","",COUNT(H$3:H133))</f>
        <v/>
      </c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 t="s">
        <v>130</v>
      </c>
      <c r="G134" s="4"/>
      <c r="H134" s="13" t="n">
        <v>11000</v>
      </c>
      <c r="I134" s="12"/>
      <c r="J134" s="11"/>
      <c r="K134" s="0" t="n">
        <f aca="false">IF(H134="","",COUNT(H$3:H134))</f>
        <v>107</v>
      </c>
    </row>
    <row r="135" customFormat="false" ht="13.8" hidden="false" customHeight="false" outlineLevel="0" collapsed="false">
      <c r="A135" s="4"/>
      <c r="B135" s="4"/>
      <c r="C135" s="4"/>
      <c r="D135" s="4"/>
      <c r="E135" s="4" t="s">
        <v>131</v>
      </c>
      <c r="F135" s="4"/>
      <c r="G135" s="4"/>
      <c r="H135" s="11" t="n">
        <f aca="false">ROUND(SUM(H133:H134),5)</f>
        <v>11000</v>
      </c>
      <c r="I135" s="12"/>
      <c r="J135" s="11"/>
      <c r="K135" s="0" t="n">
        <f aca="false">IF(H135="","",COUNT(H$3:H135))</f>
        <v>108</v>
      </c>
    </row>
    <row r="136" customFormat="false" ht="13.8" hidden="false" customHeight="false" outlineLevel="0" collapsed="false">
      <c r="A136" s="4"/>
      <c r="B136" s="4"/>
      <c r="C136" s="4"/>
      <c r="D136" s="4"/>
      <c r="E136" s="4" t="s">
        <v>132</v>
      </c>
      <c r="F136" s="4"/>
      <c r="G136" s="4"/>
      <c r="H136" s="11" t="n">
        <v>10800.52</v>
      </c>
      <c r="I136" s="12"/>
      <c r="J136" s="11"/>
      <c r="K136" s="0" t="n">
        <f aca="false">IF(H136="","",COUNT(H$3:H136))</f>
        <v>109</v>
      </c>
    </row>
    <row r="137" customFormat="false" ht="13.8" hidden="false" customHeight="false" outlineLevel="0" collapsed="false">
      <c r="A137" s="4"/>
      <c r="B137" s="4"/>
      <c r="C137" s="4"/>
      <c r="D137" s="4"/>
      <c r="E137" s="4" t="s">
        <v>117</v>
      </c>
      <c r="F137" s="4"/>
      <c r="G137" s="4"/>
      <c r="H137" s="11" t="n">
        <v>73.99</v>
      </c>
      <c r="I137" s="12"/>
      <c r="J137" s="11"/>
      <c r="K137" s="0" t="n">
        <f aca="false">IF(H137="","",COUNT(H$3:H137))</f>
        <v>110</v>
      </c>
    </row>
    <row r="138" customFormat="false" ht="13.8" hidden="false" customHeight="false" outlineLevel="0" collapsed="false">
      <c r="A138" s="4"/>
      <c r="B138" s="4"/>
      <c r="C138" s="4"/>
      <c r="D138" s="4"/>
      <c r="E138" s="4" t="s">
        <v>119</v>
      </c>
      <c r="F138" s="4"/>
      <c r="G138" s="4"/>
      <c r="H138" s="11" t="n">
        <v>5173</v>
      </c>
      <c r="I138" s="12"/>
      <c r="J138" s="11"/>
      <c r="K138" s="0" t="n">
        <f aca="false">IF(H138="","",COUNT(H$3:H138))</f>
        <v>111</v>
      </c>
    </row>
    <row r="139" customFormat="false" ht="13.8" hidden="false" customHeight="false" outlineLevel="0" collapsed="false">
      <c r="A139" s="4"/>
      <c r="B139" s="4"/>
      <c r="C139" s="4"/>
      <c r="D139" s="4"/>
      <c r="E139" s="4" t="s">
        <v>133</v>
      </c>
      <c r="F139" s="4"/>
      <c r="G139" s="4"/>
      <c r="H139" s="11" t="n">
        <v>2092</v>
      </c>
      <c r="I139" s="12"/>
      <c r="J139" s="11"/>
      <c r="K139" s="0" t="n">
        <f aca="false">IF(H139="","",COUNT(H$3:H139))</f>
        <v>112</v>
      </c>
    </row>
    <row r="140" customFormat="false" ht="13.8" hidden="false" customHeight="false" outlineLevel="0" collapsed="false">
      <c r="A140" s="4"/>
      <c r="B140" s="4"/>
      <c r="C140" s="4"/>
      <c r="D140" s="4"/>
      <c r="E140" s="4" t="s">
        <v>134</v>
      </c>
      <c r="F140" s="4"/>
      <c r="G140" s="4"/>
      <c r="H140" s="11" t="n">
        <v>470</v>
      </c>
      <c r="I140" s="12"/>
      <c r="J140" s="11"/>
      <c r="K140" s="0" t="n">
        <f aca="false">IF(H140="","",COUNT(H$3:H140))</f>
        <v>113</v>
      </c>
    </row>
    <row r="141" customFormat="false" ht="13.8" hidden="false" customHeight="false" outlineLevel="0" collapsed="false">
      <c r="A141" s="4"/>
      <c r="B141" s="4"/>
      <c r="C141" s="4"/>
      <c r="D141" s="4"/>
      <c r="E141" s="4" t="s">
        <v>135</v>
      </c>
      <c r="F141" s="4"/>
      <c r="G141" s="4"/>
      <c r="H141" s="14" t="n">
        <v>135</v>
      </c>
      <c r="I141" s="12"/>
      <c r="J141" s="11"/>
      <c r="K141" s="0" t="n">
        <f aca="false">IF(H141="","",COUNT(H$3:H141))</f>
        <v>114</v>
      </c>
    </row>
    <row r="142" customFormat="false" ht="13.8" hidden="false" customHeight="false" outlineLevel="0" collapsed="false">
      <c r="A142" s="4"/>
      <c r="B142" s="4"/>
      <c r="C142" s="4"/>
      <c r="D142" s="4" t="s">
        <v>136</v>
      </c>
      <c r="E142" s="4"/>
      <c r="F142" s="4"/>
      <c r="G142" s="4"/>
      <c r="H142" s="15" t="n">
        <f aca="false">ROUND(H132+SUM(H135:H141),5)</f>
        <v>29744.51</v>
      </c>
      <c r="I142" s="12"/>
      <c r="J142" s="11"/>
      <c r="K142" s="0" t="n">
        <f aca="false">IF(H142="","",COUNT(H$3:H142))</f>
        <v>115</v>
      </c>
    </row>
    <row r="143" customFormat="false" ht="13.8" hidden="false" customHeight="false" outlineLevel="0" collapsed="false">
      <c r="A143" s="4"/>
      <c r="B143" s="4"/>
      <c r="C143" s="4" t="s">
        <v>137</v>
      </c>
      <c r="D143" s="4"/>
      <c r="E143" s="4"/>
      <c r="F143" s="4"/>
      <c r="G143" s="4"/>
      <c r="H143" s="15" t="n">
        <f aca="false">ROUND(H131+H142,5)</f>
        <v>29744.51</v>
      </c>
      <c r="I143" s="12"/>
      <c r="J143" s="11"/>
      <c r="K143" s="0" t="n">
        <f aca="false">IF(H143="","",COUNT(H$3:H143))</f>
        <v>116</v>
      </c>
    </row>
    <row r="144" customFormat="false" ht="13.8" hidden="false" customHeight="false" outlineLevel="0" collapsed="false">
      <c r="A144" s="4"/>
      <c r="B144" s="4" t="s">
        <v>138</v>
      </c>
      <c r="C144" s="4"/>
      <c r="D144" s="4"/>
      <c r="E144" s="4"/>
      <c r="F144" s="4"/>
      <c r="G144" s="4"/>
      <c r="H144" s="15" t="n">
        <f aca="false">ROUND(H116+H130-H143,5)</f>
        <v>-2468.75</v>
      </c>
      <c r="I144" s="12"/>
      <c r="J144" s="14"/>
      <c r="K144" s="0" t="n">
        <f aca="false">IF(H144="","",COUNT(H$3:H144))</f>
        <v>117</v>
      </c>
    </row>
    <row r="145" s="18" customFormat="true" ht="13.8" hidden="false" customHeight="false" outlineLevel="0" collapsed="false">
      <c r="A145" s="4" t="s">
        <v>139</v>
      </c>
      <c r="B145" s="4"/>
      <c r="C145" s="4"/>
      <c r="D145" s="4"/>
      <c r="E145" s="4"/>
      <c r="F145" s="4"/>
      <c r="G145" s="4"/>
      <c r="H145" s="17" t="n">
        <f aca="false">ROUND(H115+H144,5)</f>
        <v>-16658.13</v>
      </c>
      <c r="I145" s="4"/>
      <c r="J145" s="17" t="n">
        <f aca="false">ROUND(J115+J144,5)</f>
        <v>-14976.79</v>
      </c>
      <c r="K145" s="0" t="n">
        <f aca="false">IF(H145="","",COUNT(H$3:H145))</f>
        <v>118</v>
      </c>
    </row>
    <row r="14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2:15 PM
 03/06/20
 Cash Basis&amp;C&amp;"Arial,Bold"&amp;12 ST MATTHEW EVANGELICAL LUTHERAN CHURCH
&amp;14 Profit &amp;&amp; Loss Budget vs. Actual
&amp;10 January through February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2020-03-06T20:15:15Z</dcterms:created>
  <dc:creator>Sue</dc:creator>
  <dc:description/>
  <dc:language>en-US</dc:language>
  <cp:lastModifiedBy/>
  <dcterms:modified xsi:type="dcterms:W3CDTF">2020-03-09T22:47:26Z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