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STM-SRV01\UsersFiles\SueS\"/>
    </mc:Choice>
  </mc:AlternateContent>
  <xr:revisionPtr revIDLastSave="0" documentId="8_{C7EA62DC-4047-4389-B873-27B78C35C8FA}" xr6:coauthVersionLast="45" xr6:coauthVersionMax="45" xr10:uidLastSave="{00000000-0000-0000-0000-000000000000}"/>
  <bookViews>
    <workbookView xWindow="2250" yWindow="2250" windowWidth="15375" windowHeight="7875" activeTab="1" xr2:uid="{FF3F822E-B9BF-4468-9016-B695EDC17D9C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Sheet1!$A:$F,Sheet1!$1:$1</definedName>
    <definedName name="QB_COLUMN_29" localSheetId="1" hidden="1">Sheet1!$G$1</definedName>
    <definedName name="QB_DATA_0" localSheetId="1" hidden="1">Sheet1!$5:$5,Sheet1!$6:$6,Sheet1!$7:$7,Sheet1!$12:$12,Sheet1!$13:$13,Sheet1!$14:$14,Sheet1!$23:$23,Sheet1!$24:$24,Sheet1!$25:$25,Sheet1!$26:$26,Sheet1!$27:$27,Sheet1!$28:$28,Sheet1!$30:$30,Sheet1!$31:$31,Sheet1!$35:$35,Sheet1!$37:$37</definedName>
    <definedName name="QB_DATA_1" localSheetId="1" hidden="1">Sheet1!$38:$38,Sheet1!$39:$39,Sheet1!$40:$40,Sheet1!$41:$41,Sheet1!$42:$42,Sheet1!$43:$43,Sheet1!$44:$44,Sheet1!$45:$45,Sheet1!$46:$46,Sheet1!$47:$47,Sheet1!$48:$48,Sheet1!$49:$49,Sheet1!$50:$50,Sheet1!$51:$51,Sheet1!$53:$53,Sheet1!$57:$57</definedName>
    <definedName name="QB_DATA_2" localSheetId="1" hidden="1">Sheet1!$58:$58,Sheet1!$59:$59</definedName>
    <definedName name="QB_FORMULA_0" localSheetId="1" hidden="1">Sheet1!$G$8,Sheet1!$G$9,Sheet1!$G$15,Sheet1!$G$16,Sheet1!$G$17,Sheet1!$G$29,Sheet1!$G$32,Sheet1!$G$33,Sheet1!$G$52,Sheet1!$G$54,Sheet1!$G$55,Sheet1!$G$60,Sheet1!$G$61</definedName>
    <definedName name="QB_ROW_1" localSheetId="1" hidden="1">Sheet1!$A$2</definedName>
    <definedName name="QB_ROW_1011" localSheetId="1" hidden="1">Sheet1!$B$3</definedName>
    <definedName name="QB_ROW_12031" localSheetId="1" hidden="1">Sheet1!$D$21</definedName>
    <definedName name="QB_ROW_12331" localSheetId="1" hidden="1">Sheet1!$D$32</definedName>
    <definedName name="QB_ROW_13021" localSheetId="1" hidden="1">Sheet1!$C$34</definedName>
    <definedName name="QB_ROW_1311" localSheetId="1" hidden="1">Sheet1!$B$9</definedName>
    <definedName name="QB_ROW_13321" localSheetId="1" hidden="1">Sheet1!$C$54</definedName>
    <definedName name="QB_ROW_14011" localSheetId="1" hidden="1">Sheet1!$B$56</definedName>
    <definedName name="QB_ROW_14311" localSheetId="1" hidden="1">Sheet1!$B$60</definedName>
    <definedName name="QB_ROW_145250" localSheetId="1" hidden="1">Sheet1!$F$24</definedName>
    <definedName name="QB_ROW_146250" localSheetId="1" hidden="1">Sheet1!$F$25</definedName>
    <definedName name="QB_ROW_147250" localSheetId="1" hidden="1">Sheet1!$F$26</definedName>
    <definedName name="QB_ROW_148250" localSheetId="1" hidden="1">Sheet1!$F$28</definedName>
    <definedName name="QB_ROW_17221" localSheetId="1" hidden="1">Sheet1!$C$59</definedName>
    <definedName name="QB_ROW_2021" localSheetId="1" hidden="1">Sheet1!$C$4</definedName>
    <definedName name="QB_ROW_2321" localSheetId="1" hidden="1">Sheet1!$C$8</definedName>
    <definedName name="QB_ROW_301" localSheetId="1" hidden="1">Sheet1!$A$17</definedName>
    <definedName name="QB_ROW_330250" localSheetId="1" hidden="1">Sheet1!$F$23</definedName>
    <definedName name="QB_ROW_442230" localSheetId="1" hidden="1">Sheet1!$D$12</definedName>
    <definedName name="QB_ROW_493230" localSheetId="1" hidden="1">Sheet1!$D$13</definedName>
    <definedName name="QB_ROW_494020" localSheetId="1" hidden="1">Sheet1!$C$11</definedName>
    <definedName name="QB_ROW_494320" localSheetId="1" hidden="1">Sheet1!$C$15</definedName>
    <definedName name="QB_ROW_5011" localSheetId="1" hidden="1">Sheet1!$B$10</definedName>
    <definedName name="QB_ROW_523030" localSheetId="1" hidden="1">Sheet1!$D$36</definedName>
    <definedName name="QB_ROW_523330" localSheetId="1" hidden="1">Sheet1!$D$52</definedName>
    <definedName name="QB_ROW_524240" localSheetId="1" hidden="1">Sheet1!$E$37</definedName>
    <definedName name="QB_ROW_525240" localSheetId="1" hidden="1">Sheet1!$E$39</definedName>
    <definedName name="QB_ROW_5311" localSheetId="1" hidden="1">Sheet1!$B$16</definedName>
    <definedName name="QB_ROW_539240" localSheetId="1" hidden="1">Sheet1!$E$50</definedName>
    <definedName name="QB_ROW_540240" localSheetId="1" hidden="1">Sheet1!$E$51</definedName>
    <definedName name="QB_ROW_541240" localSheetId="1" hidden="1">Sheet1!$E$44</definedName>
    <definedName name="QB_ROW_56220" localSheetId="1" hidden="1">Sheet1!$C$58</definedName>
    <definedName name="QB_ROW_60040" localSheetId="1" hidden="1">Sheet1!$E$22</definedName>
    <definedName name="QB_ROW_60340" localSheetId="1" hidden="1">Sheet1!$E$29</definedName>
    <definedName name="QB_ROW_62230" localSheetId="1" hidden="1">Sheet1!$D$5</definedName>
    <definedName name="QB_ROW_644240" localSheetId="1" hidden="1">Sheet1!$E$30</definedName>
    <definedName name="QB_ROW_66230" localSheetId="1" hidden="1">Sheet1!$D$6</definedName>
    <definedName name="QB_ROW_691250" localSheetId="1" hidden="1">Sheet1!$F$27</definedName>
    <definedName name="QB_ROW_698240" localSheetId="1" hidden="1">Sheet1!$E$43</definedName>
    <definedName name="QB_ROW_7001" localSheetId="1" hidden="1">Sheet1!$A$18</definedName>
    <definedName name="QB_ROW_72330" localSheetId="1" hidden="1">Sheet1!$D$7</definedName>
    <definedName name="QB_ROW_728230" localSheetId="1" hidden="1">Sheet1!$D$14</definedName>
    <definedName name="QB_ROW_7301" localSheetId="1" hidden="1">Sheet1!$A$61</definedName>
    <definedName name="QB_ROW_738240" localSheetId="1" hidden="1">Sheet1!$E$46</definedName>
    <definedName name="QB_ROW_742220" localSheetId="1" hidden="1">Sheet1!$C$57</definedName>
    <definedName name="QB_ROW_749230" localSheetId="1" hidden="1">Sheet1!$D$53</definedName>
    <definedName name="QB_ROW_754240" localSheetId="1" hidden="1">Sheet1!$E$41</definedName>
    <definedName name="QB_ROW_755240" localSheetId="1" hidden="1">Sheet1!$E$47</definedName>
    <definedName name="QB_ROW_773240" localSheetId="1" hidden="1">Sheet1!$E$49</definedName>
    <definedName name="QB_ROW_776240" localSheetId="1" hidden="1">Sheet1!$E$40</definedName>
    <definedName name="QB_ROW_777240" localSheetId="1" hidden="1">Sheet1!$E$42</definedName>
    <definedName name="QB_ROW_778240" localSheetId="1" hidden="1">Sheet1!$E$45</definedName>
    <definedName name="QB_ROW_779240" localSheetId="1" hidden="1">Sheet1!$E$38</definedName>
    <definedName name="QB_ROW_780240" localSheetId="1" hidden="1">Sheet1!$E$48</definedName>
    <definedName name="QB_ROW_785230" localSheetId="1" hidden="1">Sheet1!$D$35</definedName>
    <definedName name="QB_ROW_786240" localSheetId="1" hidden="1">Sheet1!$E$31</definedName>
    <definedName name="QB_ROW_8011" localSheetId="1" hidden="1">Sheet1!$B$19</definedName>
    <definedName name="QB_ROW_8311" localSheetId="1" hidden="1">Sheet1!$B$55</definedName>
    <definedName name="QB_ROW_9021" localSheetId="1" hidden="1">Sheet1!$C$20</definedName>
    <definedName name="QB_ROW_9321" localSheetId="1" hidden="1">Sheet1!$C$33</definedName>
    <definedName name="QBCANSUPPORTUPDATE" localSheetId="1">TRUE</definedName>
    <definedName name="QBCOMPANYFILENAME" localSheetId="1">"\\STM-SRV01\Church\Treasurer_Finance\Quickbooks\st. matthew lutheran church.qbw"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6</definedName>
    <definedName name="QBSTARTDATE" localSheetId="1">20200430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5" i="1"/>
  <c r="G54" i="1"/>
  <c r="G52" i="1"/>
  <c r="G33" i="1"/>
  <c r="G32" i="1"/>
  <c r="G29" i="1"/>
  <c r="G17" i="1"/>
  <c r="G16" i="1"/>
  <c r="G15" i="1"/>
  <c r="G9" i="1"/>
  <c r="G8" i="1"/>
</calcChain>
</file>

<file path=xl/sharedStrings.xml><?xml version="1.0" encoding="utf-8"?>
<sst xmlns="http://schemas.openxmlformats.org/spreadsheetml/2006/main" count="61" uniqueCount="59">
  <si>
    <t>Apr 30, 20</t>
  </si>
  <si>
    <t>ASSETS</t>
  </si>
  <si>
    <t>Current Assets</t>
  </si>
  <si>
    <t>Checking/Savings</t>
  </si>
  <si>
    <t>Main Checking</t>
  </si>
  <si>
    <t>Office Checking</t>
  </si>
  <si>
    <t>Savings 599</t>
  </si>
  <si>
    <t>Total Checking/Savings</t>
  </si>
  <si>
    <t>Total Current Assets</t>
  </si>
  <si>
    <t>Fixed Assets</t>
  </si>
  <si>
    <t>Campus Appraisal</t>
  </si>
  <si>
    <t>Duplex 109 S Mason</t>
  </si>
  <si>
    <t>School Roof 2018</t>
  </si>
  <si>
    <t>Total Fixed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</si>
  <si>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</si>
  <si>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</si>
  <si>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</si>
  <si>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</si>
  <si>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</si>
  <si>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</si>
  <si>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Direct Deposit Liabilities</t>
  </si>
  <si>
    <t>Federal Withholding</t>
  </si>
  <si>
    <t>Medicare</t>
  </si>
  <si>
    <t>Social Security</t>
  </si>
  <si>
    <t>Stillman Health Insurance</t>
  </si>
  <si>
    <t>WI Withholding</t>
  </si>
  <si>
    <t>Total Payroll Liabilities</t>
  </si>
  <si>
    <t>Piecemakers</t>
  </si>
  <si>
    <t>SBA PPP Loan</t>
  </si>
  <si>
    <t>Total Other Current Liabilities</t>
  </si>
  <si>
    <t>Total Current Liabilities</t>
  </si>
  <si>
    <t>Long Term Liabilities</t>
  </si>
  <si>
    <t>Duplex Security Deposit</t>
  </si>
  <si>
    <t>Memorials</t>
  </si>
  <si>
    <t>Bell Tower</t>
  </si>
  <si>
    <t>Benevolence Fund</t>
  </si>
  <si>
    <t>Building &amp; Properties</t>
  </si>
  <si>
    <t>Cards &amp; Funeral Supplies</t>
  </si>
  <si>
    <t>Coffee House</t>
  </si>
  <si>
    <t>GriefShare</t>
  </si>
  <si>
    <t>Handicap</t>
  </si>
  <si>
    <t>Mission Outreach</t>
  </si>
  <si>
    <t>Octoberfest Profits</t>
  </si>
  <si>
    <t>Offerings Rec'd in advance</t>
  </si>
  <si>
    <t>Organ Repairs</t>
  </si>
  <si>
    <t>Organ Replacement Fund</t>
  </si>
  <si>
    <t>Scrip Tuition Percentage Acct</t>
  </si>
  <si>
    <t>Worship Choir</t>
  </si>
  <si>
    <t>Youth Discipleship</t>
  </si>
  <si>
    <t>Total 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</si>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</sst>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9AA554AF-67B4-4CA4-8083-89DE6DF04F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639F89A-CE0C-4DD5-8631-46D5B72B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331D435-AABF-4F6A-8D3F-4EBAF7863F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36EEB04-2CF1-4F6E-A579-4267E5B65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EDCA-D363-48C0-B53F-F9256CF9FA97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15"/>
      <c r="C4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8AD3-4F40-4DA9-B809-B39486A2AACF}">
  <sheetPr codeName="Sheet1"/>
  <dimension ref="A1:G6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22.28515625" style="12" customWidth="1"/>
    <col min="7" max="7" width="10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104973.53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325.66000000000003</v>
      </c>
    </row>
    <row r="7" spans="1:7" ht="15.75" thickBot="1" x14ac:dyDescent="0.3">
      <c r="A7" s="1"/>
      <c r="B7" s="1"/>
      <c r="C7" s="1"/>
      <c r="D7" s="1" t="s">
        <v>6</v>
      </c>
      <c r="E7" s="1"/>
      <c r="F7" s="1"/>
      <c r="G7" s="3">
        <v>156233.22</v>
      </c>
    </row>
    <row r="8" spans="1:7" ht="15.75" thickBot="1" x14ac:dyDescent="0.3">
      <c r="A8" s="1"/>
      <c r="B8" s="1"/>
      <c r="C8" s="1" t="s">
        <v>7</v>
      </c>
      <c r="D8" s="1"/>
      <c r="E8" s="1"/>
      <c r="F8" s="1"/>
      <c r="G8" s="4">
        <f>ROUND(SUM(G4:G7),5)</f>
        <v>261532.41</v>
      </c>
    </row>
    <row r="9" spans="1:7" x14ac:dyDescent="0.25">
      <c r="A9" s="1"/>
      <c r="B9" s="1" t="s">
        <v>8</v>
      </c>
      <c r="C9" s="1"/>
      <c r="D9" s="1"/>
      <c r="E9" s="1"/>
      <c r="F9" s="1"/>
      <c r="G9" s="2">
        <f>ROUND(G3+G8,5)</f>
        <v>261532.41</v>
      </c>
    </row>
    <row r="10" spans="1:7" x14ac:dyDescent="0.25">
      <c r="A10" s="1"/>
      <c r="B10" s="1" t="s">
        <v>9</v>
      </c>
      <c r="C10" s="1"/>
      <c r="D10" s="1"/>
      <c r="E10" s="1"/>
      <c r="F10" s="1"/>
      <c r="G10" s="2"/>
    </row>
    <row r="11" spans="1:7" x14ac:dyDescent="0.25">
      <c r="A11" s="1"/>
      <c r="B11" s="1"/>
      <c r="C11" s="1" t="s">
        <v>9</v>
      </c>
      <c r="D11" s="1"/>
      <c r="E11" s="1"/>
      <c r="F11" s="1"/>
      <c r="G11" s="2"/>
    </row>
    <row r="12" spans="1:7" x14ac:dyDescent="0.25">
      <c r="A12" s="1"/>
      <c r="B12" s="1"/>
      <c r="C12" s="1"/>
      <c r="D12" s="1" t="s">
        <v>10</v>
      </c>
      <c r="E12" s="1"/>
      <c r="F12" s="1"/>
      <c r="G12" s="2">
        <v>1419442.21</v>
      </c>
    </row>
    <row r="13" spans="1:7" x14ac:dyDescent="0.25">
      <c r="A13" s="1"/>
      <c r="B13" s="1"/>
      <c r="C13" s="1"/>
      <c r="D13" s="1" t="s">
        <v>11</v>
      </c>
      <c r="E13" s="1"/>
      <c r="F13" s="1"/>
      <c r="G13" s="2">
        <v>120491.07</v>
      </c>
    </row>
    <row r="14" spans="1:7" ht="15.75" thickBot="1" x14ac:dyDescent="0.3">
      <c r="A14" s="1"/>
      <c r="B14" s="1"/>
      <c r="C14" s="1"/>
      <c r="D14" s="1" t="s">
        <v>12</v>
      </c>
      <c r="E14" s="1"/>
      <c r="F14" s="1"/>
      <c r="G14" s="3">
        <v>53671</v>
      </c>
    </row>
    <row r="15" spans="1:7" ht="15.75" thickBot="1" x14ac:dyDescent="0.3">
      <c r="A15" s="1"/>
      <c r="B15" s="1"/>
      <c r="C15" s="1" t="s">
        <v>13</v>
      </c>
      <c r="D15" s="1"/>
      <c r="E15" s="1"/>
      <c r="F15" s="1"/>
      <c r="G15" s="5">
        <f>ROUND(SUM(G11:G14),5)</f>
        <v>1593604.28</v>
      </c>
    </row>
    <row r="16" spans="1:7" ht="15.75" thickBot="1" x14ac:dyDescent="0.3">
      <c r="A16" s="1"/>
      <c r="B16" s="1" t="s">
        <v>13</v>
      </c>
      <c r="C16" s="1"/>
      <c r="D16" s="1"/>
      <c r="E16" s="1"/>
      <c r="F16" s="1"/>
      <c r="G16" s="5">
        <f>ROUND(G10+G15,5)</f>
        <v>1593604.28</v>
      </c>
    </row>
    <row r="17" spans="1:7" s="7" customFormat="1" ht="12" thickBot="1" x14ac:dyDescent="0.25">
      <c r="A17" s="1" t="s">
        <v>14</v>
      </c>
      <c r="B17" s="1"/>
      <c r="C17" s="1"/>
      <c r="D17" s="1"/>
      <c r="E17" s="1"/>
      <c r="F17" s="1"/>
      <c r="G17" s="6">
        <f>ROUND(G2+G9+G16,5)</f>
        <v>1855136.69</v>
      </c>
    </row>
    <row r="18" spans="1:7" ht="15.75" thickTop="1" x14ac:dyDescent="0.25">
      <c r="A18" s="1" t="s">
        <v>15</v>
      </c>
      <c r="B18" s="1"/>
      <c r="C18" s="1"/>
      <c r="D18" s="1"/>
      <c r="E18" s="1"/>
      <c r="F18" s="1"/>
      <c r="G18" s="2"/>
    </row>
    <row r="19" spans="1:7" x14ac:dyDescent="0.25">
      <c r="A19" s="1"/>
      <c r="B19" s="1" t="s">
        <v>16</v>
      </c>
      <c r="C19" s="1"/>
      <c r="D19" s="1"/>
      <c r="E19" s="1"/>
      <c r="F19" s="1"/>
      <c r="G19" s="2"/>
    </row>
    <row r="20" spans="1:7" x14ac:dyDescent="0.25">
      <c r="A20" s="1"/>
      <c r="B20" s="1"/>
      <c r="C20" s="1" t="s">
        <v>17</v>
      </c>
      <c r="D20" s="1"/>
      <c r="E20" s="1"/>
      <c r="F20" s="1"/>
      <c r="G20" s="2"/>
    </row>
    <row r="21" spans="1:7" x14ac:dyDescent="0.25">
      <c r="A21" s="1"/>
      <c r="B21" s="1"/>
      <c r="C21" s="1"/>
      <c r="D21" s="1" t="s">
        <v>18</v>
      </c>
      <c r="E21" s="1"/>
      <c r="F21" s="1"/>
      <c r="G21" s="2"/>
    </row>
    <row r="22" spans="1:7" x14ac:dyDescent="0.25">
      <c r="A22" s="1"/>
      <c r="B22" s="1"/>
      <c r="C22" s="1"/>
      <c r="D22" s="1"/>
      <c r="E22" s="1" t="s">
        <v>19</v>
      </c>
      <c r="F22" s="1"/>
      <c r="G22" s="2"/>
    </row>
    <row r="23" spans="1:7" x14ac:dyDescent="0.25">
      <c r="A23" s="1"/>
      <c r="B23" s="1"/>
      <c r="C23" s="1"/>
      <c r="D23" s="1"/>
      <c r="E23" s="1"/>
      <c r="F23" s="1" t="s">
        <v>20</v>
      </c>
      <c r="G23" s="2">
        <v>-4212.3900000000003</v>
      </c>
    </row>
    <row r="24" spans="1:7" x14ac:dyDescent="0.25">
      <c r="A24" s="1"/>
      <c r="B24" s="1"/>
      <c r="C24" s="1"/>
      <c r="D24" s="1"/>
      <c r="E24" s="1"/>
      <c r="F24" s="1" t="s">
        <v>21</v>
      </c>
      <c r="G24" s="2">
        <v>285</v>
      </c>
    </row>
    <row r="25" spans="1:7" x14ac:dyDescent="0.25">
      <c r="A25" s="1"/>
      <c r="B25" s="1"/>
      <c r="C25" s="1"/>
      <c r="D25" s="1"/>
      <c r="E25" s="1"/>
      <c r="F25" s="1" t="s">
        <v>22</v>
      </c>
      <c r="G25" s="2">
        <v>204.6</v>
      </c>
    </row>
    <row r="26" spans="1:7" x14ac:dyDescent="0.25">
      <c r="A26" s="1"/>
      <c r="B26" s="1"/>
      <c r="C26" s="1"/>
      <c r="D26" s="1"/>
      <c r="E26" s="1"/>
      <c r="F26" s="1" t="s">
        <v>23</v>
      </c>
      <c r="G26" s="2">
        <v>874.74</v>
      </c>
    </row>
    <row r="27" spans="1:7" x14ac:dyDescent="0.25">
      <c r="A27" s="1"/>
      <c r="B27" s="1"/>
      <c r="C27" s="1"/>
      <c r="D27" s="1"/>
      <c r="E27" s="1"/>
      <c r="F27" s="1" t="s">
        <v>24</v>
      </c>
      <c r="G27" s="2">
        <v>4184</v>
      </c>
    </row>
    <row r="28" spans="1:7" ht="15.75" thickBot="1" x14ac:dyDescent="0.3">
      <c r="A28" s="1"/>
      <c r="B28" s="1"/>
      <c r="C28" s="1"/>
      <c r="D28" s="1"/>
      <c r="E28" s="1"/>
      <c r="F28" s="1" t="s">
        <v>25</v>
      </c>
      <c r="G28" s="8">
        <v>225.32</v>
      </c>
    </row>
    <row r="29" spans="1:7" x14ac:dyDescent="0.25">
      <c r="A29" s="1"/>
      <c r="B29" s="1"/>
      <c r="C29" s="1"/>
      <c r="D29" s="1"/>
      <c r="E29" s="1" t="s">
        <v>26</v>
      </c>
      <c r="F29" s="1"/>
      <c r="G29" s="2">
        <f>ROUND(SUM(G22:G28),5)</f>
        <v>1561.27</v>
      </c>
    </row>
    <row r="30" spans="1:7" x14ac:dyDescent="0.25">
      <c r="A30" s="1"/>
      <c r="B30" s="1"/>
      <c r="C30" s="1"/>
      <c r="D30" s="1"/>
      <c r="E30" s="1" t="s">
        <v>27</v>
      </c>
      <c r="F30" s="1"/>
      <c r="G30" s="2">
        <v>108.09</v>
      </c>
    </row>
    <row r="31" spans="1:7" ht="15.75" thickBot="1" x14ac:dyDescent="0.3">
      <c r="A31" s="1"/>
      <c r="B31" s="1"/>
      <c r="C31" s="1"/>
      <c r="D31" s="1"/>
      <c r="E31" s="1" t="s">
        <v>28</v>
      </c>
      <c r="F31" s="1"/>
      <c r="G31" s="3">
        <v>45400</v>
      </c>
    </row>
    <row r="32" spans="1:7" ht="15.75" thickBot="1" x14ac:dyDescent="0.3">
      <c r="A32" s="1"/>
      <c r="B32" s="1"/>
      <c r="C32" s="1"/>
      <c r="D32" s="1" t="s">
        <v>29</v>
      </c>
      <c r="E32" s="1"/>
      <c r="F32" s="1"/>
      <c r="G32" s="4">
        <f>ROUND(G21+SUM(G29:G31),5)</f>
        <v>47069.36</v>
      </c>
    </row>
    <row r="33" spans="1:7" x14ac:dyDescent="0.25">
      <c r="A33" s="1"/>
      <c r="B33" s="1"/>
      <c r="C33" s="1" t="s">
        <v>30</v>
      </c>
      <c r="D33" s="1"/>
      <c r="E33" s="1"/>
      <c r="F33" s="1"/>
      <c r="G33" s="2">
        <f>ROUND(G20+G32,5)</f>
        <v>47069.36</v>
      </c>
    </row>
    <row r="34" spans="1:7" x14ac:dyDescent="0.25">
      <c r="A34" s="1"/>
      <c r="B34" s="1"/>
      <c r="C34" s="1" t="s">
        <v>31</v>
      </c>
      <c r="D34" s="1"/>
      <c r="E34" s="1"/>
      <c r="F34" s="1"/>
      <c r="G34" s="2"/>
    </row>
    <row r="35" spans="1:7" x14ac:dyDescent="0.25">
      <c r="A35" s="1"/>
      <c r="B35" s="1"/>
      <c r="C35" s="1"/>
      <c r="D35" s="1" t="s">
        <v>32</v>
      </c>
      <c r="E35" s="1"/>
      <c r="F35" s="1"/>
      <c r="G35" s="2">
        <v>600</v>
      </c>
    </row>
    <row r="36" spans="1:7" x14ac:dyDescent="0.25">
      <c r="A36" s="1"/>
      <c r="B36" s="1"/>
      <c r="C36" s="1"/>
      <c r="D36" s="1" t="s">
        <v>33</v>
      </c>
      <c r="E36" s="1"/>
      <c r="F36" s="1"/>
      <c r="G36" s="2"/>
    </row>
    <row r="37" spans="1:7" x14ac:dyDescent="0.25">
      <c r="A37" s="1"/>
      <c r="B37" s="1"/>
      <c r="C37" s="1"/>
      <c r="D37" s="1"/>
      <c r="E37" s="1" t="s">
        <v>34</v>
      </c>
      <c r="F37" s="1"/>
      <c r="G37" s="2">
        <v>48167.3</v>
      </c>
    </row>
    <row r="38" spans="1:7" x14ac:dyDescent="0.25">
      <c r="A38" s="1"/>
      <c r="B38" s="1"/>
      <c r="C38" s="1"/>
      <c r="D38" s="1"/>
      <c r="E38" s="1" t="s">
        <v>35</v>
      </c>
      <c r="F38" s="1"/>
      <c r="G38" s="2">
        <v>6804.46</v>
      </c>
    </row>
    <row r="39" spans="1:7" x14ac:dyDescent="0.25">
      <c r="A39" s="1"/>
      <c r="B39" s="1"/>
      <c r="C39" s="1"/>
      <c r="D39" s="1"/>
      <c r="E39" s="1" t="s">
        <v>36</v>
      </c>
      <c r="F39" s="1"/>
      <c r="G39" s="2">
        <v>6632.76</v>
      </c>
    </row>
    <row r="40" spans="1:7" x14ac:dyDescent="0.25">
      <c r="A40" s="1"/>
      <c r="B40" s="1"/>
      <c r="C40" s="1"/>
      <c r="D40" s="1"/>
      <c r="E40" s="1" t="s">
        <v>37</v>
      </c>
      <c r="F40" s="1"/>
      <c r="G40" s="2">
        <v>2357.4</v>
      </c>
    </row>
    <row r="41" spans="1:7" x14ac:dyDescent="0.25">
      <c r="A41" s="1"/>
      <c r="B41" s="1"/>
      <c r="C41" s="1"/>
      <c r="D41" s="1"/>
      <c r="E41" s="1" t="s">
        <v>38</v>
      </c>
      <c r="F41" s="1"/>
      <c r="G41" s="2">
        <v>26672.41</v>
      </c>
    </row>
    <row r="42" spans="1:7" x14ac:dyDescent="0.25">
      <c r="A42" s="1"/>
      <c r="B42" s="1"/>
      <c r="C42" s="1"/>
      <c r="D42" s="1"/>
      <c r="E42" s="1" t="s">
        <v>39</v>
      </c>
      <c r="F42" s="1"/>
      <c r="G42" s="2">
        <v>3831.41</v>
      </c>
    </row>
    <row r="43" spans="1:7" x14ac:dyDescent="0.25">
      <c r="A43" s="1"/>
      <c r="B43" s="1"/>
      <c r="C43" s="1"/>
      <c r="D43" s="1"/>
      <c r="E43" s="1" t="s">
        <v>40</v>
      </c>
      <c r="F43" s="1"/>
      <c r="G43" s="2">
        <v>5437.75</v>
      </c>
    </row>
    <row r="44" spans="1:7" x14ac:dyDescent="0.25">
      <c r="A44" s="1"/>
      <c r="B44" s="1"/>
      <c r="C44" s="1"/>
      <c r="D44" s="1"/>
      <c r="E44" s="1" t="s">
        <v>41</v>
      </c>
      <c r="F44" s="1"/>
      <c r="G44" s="2">
        <v>2245</v>
      </c>
    </row>
    <row r="45" spans="1:7" x14ac:dyDescent="0.25">
      <c r="A45" s="1"/>
      <c r="B45" s="1"/>
      <c r="C45" s="1"/>
      <c r="D45" s="1"/>
      <c r="E45" s="1" t="s">
        <v>42</v>
      </c>
      <c r="F45" s="1"/>
      <c r="G45" s="2">
        <v>1569.45</v>
      </c>
    </row>
    <row r="46" spans="1:7" x14ac:dyDescent="0.25">
      <c r="A46" s="1"/>
      <c r="B46" s="1"/>
      <c r="C46" s="1"/>
      <c r="D46" s="1"/>
      <c r="E46" s="1" t="s">
        <v>43</v>
      </c>
      <c r="F46" s="1"/>
      <c r="G46" s="2">
        <v>14765.23</v>
      </c>
    </row>
    <row r="47" spans="1:7" x14ac:dyDescent="0.25">
      <c r="A47" s="1"/>
      <c r="B47" s="1"/>
      <c r="C47" s="1"/>
      <c r="D47" s="1"/>
      <c r="E47" s="1" t="s">
        <v>44</v>
      </c>
      <c r="F47" s="1"/>
      <c r="G47" s="2">
        <v>3500</v>
      </c>
    </row>
    <row r="48" spans="1:7" x14ac:dyDescent="0.25">
      <c r="A48" s="1"/>
      <c r="B48" s="1"/>
      <c r="C48" s="1"/>
      <c r="D48" s="1"/>
      <c r="E48" s="1" t="s">
        <v>45</v>
      </c>
      <c r="F48" s="1"/>
      <c r="G48" s="2">
        <v>765</v>
      </c>
    </row>
    <row r="49" spans="1:7" x14ac:dyDescent="0.25">
      <c r="A49" s="1"/>
      <c r="B49" s="1"/>
      <c r="C49" s="1"/>
      <c r="D49" s="1"/>
      <c r="E49" s="1" t="s">
        <v>46</v>
      </c>
      <c r="F49" s="1"/>
      <c r="G49" s="2">
        <v>4526.75</v>
      </c>
    </row>
    <row r="50" spans="1:7" x14ac:dyDescent="0.25">
      <c r="A50" s="1"/>
      <c r="B50" s="1"/>
      <c r="C50" s="1"/>
      <c r="D50" s="1"/>
      <c r="E50" s="1" t="s">
        <v>47</v>
      </c>
      <c r="F50" s="1"/>
      <c r="G50" s="2">
        <v>1642.07</v>
      </c>
    </row>
    <row r="51" spans="1:7" ht="15.75" thickBot="1" x14ac:dyDescent="0.3">
      <c r="A51" s="1"/>
      <c r="B51" s="1"/>
      <c r="C51" s="1"/>
      <c r="D51" s="1"/>
      <c r="E51" s="1" t="s">
        <v>48</v>
      </c>
      <c r="F51" s="1"/>
      <c r="G51" s="8">
        <v>2043.91</v>
      </c>
    </row>
    <row r="52" spans="1:7" x14ac:dyDescent="0.25">
      <c r="A52" s="1"/>
      <c r="B52" s="1"/>
      <c r="C52" s="1"/>
      <c r="D52" s="1" t="s">
        <v>49</v>
      </c>
      <c r="E52" s="1"/>
      <c r="F52" s="1"/>
      <c r="G52" s="2">
        <f>ROUND(SUM(G36:G51),5)</f>
        <v>130960.9</v>
      </c>
    </row>
    <row r="53" spans="1:7" ht="15.75" thickBot="1" x14ac:dyDescent="0.3">
      <c r="A53" s="1"/>
      <c r="B53" s="1"/>
      <c r="C53" s="1"/>
      <c r="D53" s="1" t="s">
        <v>50</v>
      </c>
      <c r="E53" s="1"/>
      <c r="F53" s="1"/>
      <c r="G53" s="3">
        <v>1000</v>
      </c>
    </row>
    <row r="54" spans="1:7" ht="15.75" thickBot="1" x14ac:dyDescent="0.3">
      <c r="A54" s="1"/>
      <c r="B54" s="1"/>
      <c r="C54" s="1" t="s">
        <v>51</v>
      </c>
      <c r="D54" s="1"/>
      <c r="E54" s="1"/>
      <c r="F54" s="1"/>
      <c r="G54" s="4">
        <f>ROUND(SUM(G34:G35)+SUM(G52:G53),5)</f>
        <v>132560.9</v>
      </c>
    </row>
    <row r="55" spans="1:7" x14ac:dyDescent="0.25">
      <c r="A55" s="1"/>
      <c r="B55" s="1" t="s">
        <v>52</v>
      </c>
      <c r="C55" s="1"/>
      <c r="D55" s="1"/>
      <c r="E55" s="1"/>
      <c r="F55" s="1"/>
      <c r="G55" s="2">
        <f>ROUND(G19+G33+G54,5)</f>
        <v>179630.26</v>
      </c>
    </row>
    <row r="56" spans="1:7" x14ac:dyDescent="0.25">
      <c r="A56" s="1"/>
      <c r="B56" s="1" t="s">
        <v>53</v>
      </c>
      <c r="C56" s="1"/>
      <c r="D56" s="1"/>
      <c r="E56" s="1"/>
      <c r="F56" s="1"/>
      <c r="G56" s="2"/>
    </row>
    <row r="57" spans="1:7" x14ac:dyDescent="0.25">
      <c r="A57" s="1"/>
      <c r="B57" s="1"/>
      <c r="C57" s="1" t="s">
        <v>54</v>
      </c>
      <c r="D57" s="1"/>
      <c r="E57" s="1"/>
      <c r="F57" s="1"/>
      <c r="G57" s="2">
        <v>53671</v>
      </c>
    </row>
    <row r="58" spans="1:7" x14ac:dyDescent="0.25">
      <c r="A58" s="1"/>
      <c r="B58" s="1"/>
      <c r="C58" s="1" t="s">
        <v>55</v>
      </c>
      <c r="D58" s="1"/>
      <c r="E58" s="1"/>
      <c r="F58" s="1"/>
      <c r="G58" s="2">
        <v>1638893.9</v>
      </c>
    </row>
    <row r="59" spans="1:7" ht="15.75" thickBot="1" x14ac:dyDescent="0.3">
      <c r="A59" s="1"/>
      <c r="B59" s="1"/>
      <c r="C59" s="1" t="s">
        <v>56</v>
      </c>
      <c r="D59" s="1"/>
      <c r="E59" s="1"/>
      <c r="F59" s="1"/>
      <c r="G59" s="3">
        <v>-17058.47</v>
      </c>
    </row>
    <row r="60" spans="1:7" ht="15.75" thickBot="1" x14ac:dyDescent="0.3">
      <c r="A60" s="1"/>
      <c r="B60" s="1" t="s">
        <v>57</v>
      </c>
      <c r="C60" s="1"/>
      <c r="D60" s="1"/>
      <c r="E60" s="1"/>
      <c r="F60" s="1"/>
      <c r="G60" s="5">
        <f>ROUND(SUM(G56:G59),5)</f>
        <v>1675506.43</v>
      </c>
    </row>
    <row r="61" spans="1:7" s="7" customFormat="1" ht="12" thickBot="1" x14ac:dyDescent="0.25">
      <c r="A61" s="1" t="s">
        <v>58</v>
      </c>
      <c r="B61" s="1"/>
      <c r="C61" s="1"/>
      <c r="D61" s="1"/>
      <c r="E61" s="1"/>
      <c r="F61" s="1"/>
      <c r="G61" s="6">
        <f>ROUND(G18+G55+G60,5)</f>
        <v>1855136.69</v>
      </c>
    </row>
    <row r="62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2:10 PM
&amp;"Arial,Bold"&amp;8 05/06/20
&amp;"Arial,Bold"&amp;8 Cash Basis&amp;C&amp;"Arial,Bold"&amp;12 ST MATTHEW EVANGELICAL LUTHERAN CHURCH
&amp;"Arial,Bold"&amp;14 Balance Sheet
&amp;"Arial,Bold"&amp;10 As of April 30,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Stillman</dc:creator>
  <cp:lastModifiedBy>Sue Stillman</cp:lastModifiedBy>
  <dcterms:created xsi:type="dcterms:W3CDTF">2020-05-06T19:10:46Z</dcterms:created>
  <dcterms:modified xsi:type="dcterms:W3CDTF">2020-05-06T19:14:53Z</dcterms:modified>
</cp:coreProperties>
</file>