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Sheet1!$80:$80,Sheet1!$81:$81,Sheet1!$82:$82,Sheet1!$84:$84,Sheet1!$85:$85,Sheet1!$86:$86,Sheet1!$87:$87,Sheet1!$88:$88,Sheet1!$89:$89,Sheet1!$90:$90,Sheet1!$92:$92,Sheet1!$94:$94,Sheet1!$95:$95,Sheet1!$96:$96,Sheet1!$99:$99,Sheet1!$100:$100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Sheet1!$101:$101,Sheet1!$102:$102,Sheet1!$103:$103,Sheet1!$104:$104,Sheet1!$105:$105,Sheet1!$106:$106,Sheet1!$109:$109,Sheet1!$110:$110,Sheet1!$111:$111,Sheet1!$112:$112,Sheet1!$119:$119,Sheet1!$120:$120,Sheet1!$121:$121,Sheet1!$122:$122,Sheet1!$123:$123,Sheet1!$124:$124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Sheet1!$125:$125,Sheet1!$126:$126,Sheet1!$127:$127,Sheet1!$128:$128,Sheet1!$129:$129,Sheet1!$130:$130,Sheet1!$131:$131,Sheet1!$137:$137,Sheet1!$138:$138,Sheet1!$139:$139,Sheet1!$141:$141,Sheet1!$142:$142,Sheet1!$143:$143,Sheet1!$144:$144,Sheet1!$145:$145,Sheet1!$146:$146</definedName>
    <definedName function="false" hidden="false" localSheetId="1" name="QB_DATA_6" vbProcedure="false">Sheet1!$147:$147</definedName>
    <definedName function="false" hidden="false" localSheetId="1" name="QB_FORMULA_0" vbProcedure="false">Sheet1!$H$11,Sheet1!$J$11,Sheet1!$H$16,Sheet1!$H$22,Sheet1!$J$22,Sheet1!$H$23,Sheet1!$J$23,Sheet1!$H$24,Sheet1!$J$24,Sheet1!$H$36,Sheet1!$J$36,Sheet1!$H$41,Sheet1!$J$41,Sheet1!$H$44,Sheet1!$J$44,Sheet1!$H$49</definedName>
    <definedName function="false" hidden="false" localSheetId="1" name="QB_FORMULA_1" vbProcedure="false">Sheet1!$J$49,Sheet1!$H$55,Sheet1!$J$55,Sheet1!$H$60,Sheet1!$J$60,Sheet1!$H$65,Sheet1!$J$65,Sheet1!$H$77,Sheet1!$J$77,Sheet1!$H$83,Sheet1!$J$83,Sheet1!$H$91,Sheet1!$J$91,Sheet1!$H$97,Sheet1!$J$97,Sheet1!$H$107</definedName>
    <definedName function="false" hidden="false" localSheetId="1" name="QB_FORMULA_2" vbProcedure="false">Sheet1!$J$107,Sheet1!$H$113,Sheet1!$J$113,Sheet1!$H$114,Sheet1!$J$114,Sheet1!$H$115,Sheet1!$J$115,Sheet1!$H$132,Sheet1!$H$133,Sheet1!$H$140,Sheet1!$H$148,Sheet1!$H$149,Sheet1!$H$150,Sheet1!$H$151,Sheet1!$J$151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Sheet1!$A$151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Sheet1!$B$115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Sheet1!$B$150</definedName>
    <definedName function="false" hidden="false" localSheetId="1" name="QB_ROW_23021" vbProcedure="false">Sheet1!$C$117</definedName>
    <definedName function="false" hidden="false" localSheetId="1" name="QB_ROW_23321" vbProcedure="false">Sheet1!$C$133</definedName>
    <definedName function="false" hidden="false" localSheetId="1" name="QB_ROW_24021" vbProcedure="false">Sheet1!$C$134</definedName>
    <definedName function="false" hidden="false" localSheetId="1" name="QB_ROW_24250" vbProcedure="false">Sheet1!$F$63</definedName>
    <definedName function="false" hidden="false" localSheetId="1" name="QB_ROW_24321" vbProcedure="false">Sheet1!$C$149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250" vbProcedure="false">Sheet1!$F$111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Sheet1!$E$127</definedName>
    <definedName function="false" hidden="false" localSheetId="1" name="QB_ROW_469040" vbProcedure="false">Sheet1!$E$136</definedName>
    <definedName function="false" hidden="false" localSheetId="1" name="QB_ROW_469340" vbProcedure="false">Sheet1!$E$140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Sheet1!$F$105</definedName>
    <definedName function="false" hidden="false" localSheetId="1" name="QB_ROW_51250" vbProcedure="false">Sheet1!$F$90</definedName>
    <definedName function="false" hidden="false" localSheetId="1" name="QB_ROW_514250" vbProcedure="false">Sheet1!$F$54</definedName>
    <definedName function="false" hidden="false" localSheetId="1" name="QB_ROW_555250" vbProcedure="false">Sheet1!$F$47</definedName>
    <definedName function="false" hidden="false" localSheetId="1" name="QB_ROW_566040" vbProcedure="false">Sheet1!$E$108</definedName>
    <definedName function="false" hidden="false" localSheetId="1" name="QB_ROW_566340" vbProcedure="false">Sheet1!$E$113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0250" vbProcedure="false">Sheet1!$F$95</definedName>
    <definedName function="false" hidden="false" localSheetId="1" name="QB_ROW_571250" vbProcedure="false">Sheet1!$F$73</definedName>
    <definedName function="false" hidden="false" localSheetId="1" name="QB_ROW_572040" vbProcedure="false">Sheet1!$E$61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Sheet1!$E$45</definedName>
    <definedName function="false" hidden="false" localSheetId="1" name="QB_ROW_583340" vbProcedure="false">Sheet1!$E$49</definedName>
    <definedName function="false" hidden="false" localSheetId="1" name="QB_ROW_584250" vbProcedure="false">Sheet1!$F$48</definedName>
    <definedName function="false" hidden="false" localSheetId="1" name="QB_ROW_585250" vbProcedure="false">Sheet1!$F$46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Sheet1!$F$110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Sheet1!$E$93</definedName>
    <definedName function="false" hidden="false" localSheetId="1" name="QB_ROW_595340" vbProcedure="false">Sheet1!$E$97</definedName>
    <definedName function="false" hidden="false" localSheetId="1" name="QB_ROW_597250" vbProcedure="false">Sheet1!$F$94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Sheet1!$E$12</definedName>
    <definedName function="false" hidden="false" localSheetId="1" name="QB_ROW_601260" vbProcedure="false">Sheet1!$G$82</definedName>
    <definedName function="false" hidden="false" localSheetId="1" name="QB_ROW_603250" vbProcedure="false">Sheet1!$F$102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6250" vbProcedure="false">Sheet1!$F$40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Sheet1!$F$30</definedName>
    <definedName function="false" hidden="false" localSheetId="1" name="QB_ROW_614250" vbProcedure="false">Sheet1!$F$101</definedName>
    <definedName function="false" hidden="false" localSheetId="1" name="QB_ROW_619240" vbProcedure="false">Sheet1!$E$146</definedName>
    <definedName function="false" hidden="false" localSheetId="1" name="QB_ROW_623240" vbProcedure="false">Sheet1!$E$122</definedName>
    <definedName function="false" hidden="false" localSheetId="1" name="QB_ROW_624240" vbProcedure="false">Sheet1!$E$141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Sheet1!$F$137</definedName>
    <definedName function="false" hidden="false" localSheetId="1" name="QB_ROW_643250" vbProcedure="false">Sheet1!$F$139</definedName>
    <definedName function="false" hidden="false" localSheetId="1" name="QB_ROW_653030" vbProcedure="false">Sheet1!$D$118</definedName>
    <definedName function="false" hidden="false" localSheetId="1" name="QB_ROW_653330" vbProcedure="false">Sheet1!$D$132</definedName>
    <definedName function="false" hidden="false" localSheetId="1" name="QB_ROW_654240" vbProcedure="false">Sheet1!$E$120</definedName>
    <definedName function="false" hidden="false" localSheetId="1" name="QB_ROW_655240" vbProcedure="false">Sheet1!$E$124</definedName>
    <definedName function="false" hidden="false" localSheetId="1" name="QB_ROW_656240" vbProcedure="false">Sheet1!$E$131</definedName>
    <definedName function="false" hidden="false" localSheetId="1" name="QB_ROW_657240" vbProcedure="false">Sheet1!$E$130</definedName>
    <definedName function="false" hidden="false" localSheetId="1" name="QB_ROW_658240" vbProcedure="false">Sheet1!$E$129</definedName>
    <definedName function="false" hidden="false" localSheetId="1" name="QB_ROW_660240" vbProcedure="false">Sheet1!$E$128</definedName>
    <definedName function="false" hidden="false" localSheetId="1" name="QB_ROW_661030" vbProcedure="false">Sheet1!$D$135</definedName>
    <definedName function="false" hidden="false" localSheetId="1" name="QB_ROW_661330" vbProcedure="false">Sheet1!$D$148</definedName>
    <definedName function="false" hidden="false" localSheetId="1" name="QB_ROW_663240" vbProcedure="false">Sheet1!$E$147</definedName>
    <definedName function="false" hidden="false" localSheetId="1" name="QB_ROW_665250" vbProcedure="false">Sheet1!$F$138</definedName>
    <definedName function="false" hidden="false" localSheetId="1" name="QB_ROW_666240" vbProcedure="false">Sheet1!$E$145</definedName>
    <definedName function="false" hidden="false" localSheetId="1" name="QB_ROW_674240" vbProcedure="false">Sheet1!$E$119</definedName>
    <definedName function="false" hidden="false" localSheetId="1" name="QB_ROW_675240" vbProcedure="false">Sheet1!$E$121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Sheet1!$E$144</definedName>
    <definedName function="false" hidden="false" localSheetId="1" name="QB_ROW_704250" vbProcedure="false">Sheet1!$F$8</definedName>
    <definedName function="false" hidden="false" localSheetId="1" name="QB_ROW_705240" vbProcedure="false">Sheet1!$E$126</definedName>
    <definedName function="false" hidden="false" localSheetId="1" name="QB_ROW_715240" vbProcedure="false">Sheet1!$E$123</definedName>
    <definedName function="false" hidden="false" localSheetId="1" name="QB_ROW_716240" vbProcedure="false">Sheet1!$E$142</definedName>
    <definedName function="false" hidden="false" localSheetId="1" name="QB_ROW_731040" vbProcedure="false">Sheet1!$E$42</definedName>
    <definedName function="false" hidden="false" localSheetId="1" name="QB_ROW_731340" vbProcedure="false">Sheet1!$E$44</definedName>
    <definedName function="false" hidden="false" localSheetId="1" name="QB_ROW_732250" vbProcedure="false">Sheet1!$F$43</definedName>
    <definedName function="false" hidden="false" localSheetId="1" name="QB_ROW_734250" vbProcedure="false">Sheet1!$F$20</definedName>
    <definedName function="false" hidden="false" localSheetId="1" name="QB_ROW_748250" vbProcedure="false">Sheet1!$F$21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81240" vbProcedure="false">Sheet1!$E$125</definedName>
    <definedName function="false" hidden="false" localSheetId="1" name="QB_ROW_782240" vbProcedure="false">Sheet1!$E$143</definedName>
    <definedName function="false" hidden="false" localSheetId="1" name="QB_ROW_784240" vbProcedure="false">Sheet1!$E$92</definedName>
    <definedName function="false" hidden="false" localSheetId="1" name="QB_ROW_86321" vbProcedure="false">Sheet1!$C$24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<sst xmlns="http://schemas.openxmlformats.org/spreadsheetml/2006/main" count="151" uniqueCount="144">
  <si>
    <t xml:space="preserve">Jan - Apr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</si>
  <si>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</si>
  <si>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</si>
  <si>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</si>
  <si>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</si>
  <si>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</si>
  <si>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</si>
  <si>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</si>
  <si>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</si>
  <si>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</si>
  <si>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</si>
  <si>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</si>
  <si>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</si>
  <si>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</si>
  <si>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</si>
  <si>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</si>
  <si>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</si>
  <si>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</si>
  <si>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</si>
  <si>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</si>
  <si>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</si>
  <si>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</si>
  <si>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</si>
  <si>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</si>
  <si>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</si>
  <si>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</si>
  <si>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</si>
  <si>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</si>
  <si>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</si>
  <si>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</si>
  <si>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</si>
  <si>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</si>
  <si>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</si>
  <si>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</si>
  <si>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</si>
  <si>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</si>
  <si>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</si>
  <si>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</si>
  <si>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</si>
  <si>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</si>
  <si>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</si>
  <si>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</si>
  <si>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</si>
  <si>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</si>
  <si>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</si>
  <si>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</si>
  <si>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</si>
  <si>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</si>
  <si>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</si>
  <si>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</si>
  <si>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</si>
  <si>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</si>
  <si>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</si>
  <si>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</si>
  <si>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</si>
  <si>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</si>
  <si>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</si>
  <si>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</si>
  <si>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</si>
  <si>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</si>
  <si>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</si>
  <si>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</si>
  <si>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</si>
  <si>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</si>
  <si>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</si>
  <si>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</si>
  <si>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</si>
  <si>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</si>
  <si>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</si>
  <si>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</si>
  <si>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</si>
  <si>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</si>
  <si>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</si>
  <si>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</si>
  <si>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</si>
  <si>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</si>
  <si>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</si>
  <si>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</si>
  <si>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</si>
  <si>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</si>
  <si>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</si>
  <si>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</si>
  <si>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</si>
  <si>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</si>
  <si>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</si>
  <si>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</si>
  <si>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</si>
  <si>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</si>
  <si>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</si>
  <si>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</si>
  <si>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</si>
  <si>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</si>
  <si>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</si>
  <si>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</si>
  <si>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</si>
  <si>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</si>
  <si>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</si>
  <si>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</si>
  <si>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</si>
  <si>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</si>
  <si>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</si>
  <si>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</si>
  <si>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</si>
  <si>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</si>
  <si>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</si>
  <si>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</si>
  <si>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</si>
  <si>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</si>
  <si>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</si>
  <si>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</si>
  <si>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</si>
  <si>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</si>
  <si>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</si>
  <si>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</si>
  <si>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</si>
  <si>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</si>
  <si>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Relocation Fund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</si>
  <si>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</si>
  <si>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</si>
  <si>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</si>
  <si>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</si>
  <si>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</si>
  <si>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</si>
  <si>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</si>
  <si>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</si>
  <si>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</si>
  <si>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</si>
  <si>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</si>
  <si>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</si>
  <si>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</si>
  <si>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</si>
  <si>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</si>
  <si>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</si>
  <si>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</si>
  <si>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</si>
  <si>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</si>
  <si>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</si>
  <si>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Memorials Rec'd from Members</t>
  </si>
  <si>
    <t xml:space="preserve">Mmbr/Nonmbr Benevolence Choice$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</si>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</sst>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30</xdr:row>
      <xdr:rowOff>65520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364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K:K A1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"/>
    <col collapsed="false" customWidth="true" hidden="false" outlineLevel="0" max="5" min="5" style="1" width="90.3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"/>
    <col collapsed="false" customWidth="true" hidden="false" outlineLevel="0" max="261" min="261" style="1" width="90.3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"/>
    <col collapsed="false" customWidth="true" hidden="false" outlineLevel="0" max="517" min="517" style="1" width="90.3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"/>
    <col collapsed="false" customWidth="true" hidden="false" outlineLevel="0" max="773" min="773" style="1" width="90.3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3" activeCellId="0" sqref="K:K"/>
    </sheetView>
  </sheetViews>
  <sheetFormatPr defaultColWidth="8.54296875" defaultRowHeight="13.8" zeroHeight="false" outlineLevelRow="0" outlineLevelCol="0"/>
  <cols>
    <col collapsed="false" customWidth="true" hidden="false" outlineLevel="0" max="6" min="1" style="3" width="3"/>
    <col collapsed="false" customWidth="true" hidden="false" outlineLevel="0" max="7" min="7" style="3" width="25.85"/>
    <col collapsed="false" customWidth="true" hidden="false" outlineLevel="0" max="8" min="8" style="0" width="10.14"/>
    <col collapsed="false" customWidth="true" hidden="false" outlineLevel="0" max="9" min="9" style="0" width="2.28"/>
    <col collapsed="false" customWidth="true" hidden="false" outlineLevel="0" max="10" min="10" style="0" width="8.7"/>
    <col collapsed="false" customWidth="false" hidden="false" outlineLevel="0" max="11" min="11" style="4" width="8.54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4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1"/>
      <c r="I3" s="12"/>
      <c r="J3" s="11"/>
      <c r="K3" s="13" t="str">
        <f aca="false">IF(H3,COUNT(H$3:H3),"")</f>
        <v/>
      </c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1"/>
      <c r="I4" s="12"/>
      <c r="J4" s="11"/>
      <c r="K4" s="13" t="str">
        <f aca="false">IF(H4,COUNT(H$3:H4),"")</f>
        <v/>
      </c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1"/>
      <c r="I5" s="12"/>
      <c r="J5" s="11"/>
      <c r="K5" s="13" t="str">
        <f aca="false">IF(H5,COUNT(H$3:H5),"")</f>
        <v/>
      </c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1" t="n">
        <v>684</v>
      </c>
      <c r="I6" s="12"/>
      <c r="J6" s="11" t="n">
        <v>920</v>
      </c>
      <c r="K6" s="13" t="n">
        <f aca="false">IF(H6,COUNT(H$3:H6),"")</f>
        <v>1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1" t="n">
        <v>515</v>
      </c>
      <c r="I7" s="12"/>
      <c r="J7" s="11" t="n">
        <v>544</v>
      </c>
      <c r="K7" s="13" t="n">
        <f aca="false">IF(H7,COUNT(H$3:H7),"")</f>
        <v>2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1" t="n">
        <v>6750</v>
      </c>
      <c r="I8" s="12"/>
      <c r="J8" s="11" t="n">
        <v>6750</v>
      </c>
      <c r="K8" s="13" t="n">
        <f aca="false">IF(H8,COUNT(H$3:H8),"")</f>
        <v>3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1" t="n">
        <v>7814</v>
      </c>
      <c r="I9" s="12"/>
      <c r="J9" s="11"/>
      <c r="K9" s="13" t="n">
        <f aca="false">IF(H9,COUNT(H$3:H9),"")</f>
        <v>4</v>
      </c>
    </row>
    <row r="10" customFormat="false" ht="13.8" hidden="false" customHeight="false" outlineLevel="0" collapsed="false">
      <c r="A10" s="5"/>
      <c r="B10" s="5"/>
      <c r="C10" s="5"/>
      <c r="D10" s="5"/>
      <c r="E10" s="5"/>
      <c r="F10" s="5" t="s">
        <v>9</v>
      </c>
      <c r="G10" s="5"/>
      <c r="H10" s="14" t="n">
        <v>122324.19</v>
      </c>
      <c r="I10" s="12"/>
      <c r="J10" s="14" t="n">
        <v>129945</v>
      </c>
      <c r="K10" s="13" t="n">
        <f aca="false">IF(H10,COUNT(H$3:H10),"")</f>
        <v>5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1" t="n">
        <f aca="false">ROUND(SUM(H5:H10),5)</f>
        <v>138087.19</v>
      </c>
      <c r="I11" s="12"/>
      <c r="J11" s="11" t="n">
        <f aca="false">ROUND(SUM(J5:J10),5)</f>
        <v>138159</v>
      </c>
      <c r="K11" s="13" t="n">
        <f aca="false">IF(H11,COUNT(H$3:H11),"")</f>
        <v>6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1" t="n">
        <v>3600</v>
      </c>
      <c r="I12" s="12"/>
      <c r="J12" s="11" t="n">
        <v>4660</v>
      </c>
      <c r="K12" s="13" t="n">
        <f aca="false">IF(H12,COUNT(H$3:H12),"")</f>
        <v>7</v>
      </c>
    </row>
    <row r="13" customFormat="false" ht="13.8" hidden="false" customHeight="false" outlineLevel="0" collapsed="false">
      <c r="A13" s="5"/>
      <c r="B13" s="5"/>
      <c r="C13" s="5"/>
      <c r="D13" s="5"/>
      <c r="E13" s="5" t="s">
        <v>12</v>
      </c>
      <c r="F13" s="5"/>
      <c r="G13" s="5"/>
      <c r="H13" s="11"/>
      <c r="I13" s="12"/>
      <c r="J13" s="11"/>
      <c r="K13" s="13" t="str">
        <f aca="false">IF(H13,COUNT(H$3:H13),"")</f>
        <v/>
      </c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1" t="n">
        <v>443.68</v>
      </c>
      <c r="I14" s="12"/>
      <c r="J14" s="11"/>
      <c r="K14" s="13" t="n">
        <f aca="false">IF(H14,COUNT(H$3:H14),"")</f>
        <v>8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F15" s="5" t="s">
        <v>14</v>
      </c>
      <c r="G15" s="5"/>
      <c r="H15" s="14" t="n">
        <v>2984.35</v>
      </c>
      <c r="I15" s="12"/>
      <c r="J15" s="11"/>
      <c r="K15" s="13" t="n">
        <f aca="false">IF(H15,COUNT(H$3:H15),"")</f>
        <v>9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1" t="n">
        <f aca="false">ROUND(SUM(H13:H15),5)</f>
        <v>3428.03</v>
      </c>
      <c r="I16" s="12"/>
      <c r="J16" s="11"/>
      <c r="K16" s="13" t="n">
        <f aca="false">IF(H16,COUNT(H$3:H16),"")</f>
        <v>10</v>
      </c>
    </row>
    <row r="17" customFormat="false" ht="13.8" hidden="false" customHeight="false" outlineLevel="0" collapsed="false">
      <c r="A17" s="5"/>
      <c r="B17" s="5"/>
      <c r="C17" s="5"/>
      <c r="D17" s="5"/>
      <c r="E17" s="5" t="s">
        <v>16</v>
      </c>
      <c r="F17" s="5"/>
      <c r="G17" s="5"/>
      <c r="H17" s="11"/>
      <c r="I17" s="12"/>
      <c r="J17" s="11"/>
      <c r="K17" s="13" t="str">
        <f aca="false">IF(H17,COUNT(H$3:H17),"")</f>
        <v/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1" t="n">
        <v>300</v>
      </c>
      <c r="I18" s="12"/>
      <c r="J18" s="11" t="n">
        <v>400</v>
      </c>
      <c r="K18" s="13" t="n">
        <f aca="false">IF(H18,COUNT(H$3:H18),"")</f>
        <v>11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1" t="n">
        <v>1000</v>
      </c>
      <c r="I19" s="12"/>
      <c r="J19" s="11" t="n">
        <v>520</v>
      </c>
      <c r="K19" s="13" t="n">
        <f aca="false">IF(H19,COUNT(H$3:H19),"")</f>
        <v>12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1" t="n">
        <v>920</v>
      </c>
      <c r="I20" s="12"/>
      <c r="J20" s="11" t="n">
        <v>920</v>
      </c>
      <c r="K20" s="13" t="n">
        <f aca="false">IF(H20,COUNT(H$3:H20),"")</f>
        <v>13</v>
      </c>
    </row>
    <row r="21" customFormat="false" ht="13.8" hidden="false" customHeight="false" outlineLevel="0" collapsed="false">
      <c r="A21" s="5"/>
      <c r="B21" s="5"/>
      <c r="C21" s="5"/>
      <c r="D21" s="5"/>
      <c r="E21" s="5"/>
      <c r="F21" s="5" t="s">
        <v>20</v>
      </c>
      <c r="G21" s="5"/>
      <c r="H21" s="15" t="n">
        <v>60</v>
      </c>
      <c r="I21" s="12"/>
      <c r="J21" s="15" t="n">
        <v>40</v>
      </c>
      <c r="K21" s="13" t="n">
        <f aca="false">IF(H21,COUNT(H$3:H21),"")</f>
        <v>14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21</v>
      </c>
      <c r="F22" s="5"/>
      <c r="G22" s="5"/>
      <c r="H22" s="16" t="n">
        <f aca="false">ROUND(SUM(H17:H21),5)</f>
        <v>2280</v>
      </c>
      <c r="I22" s="12"/>
      <c r="J22" s="16" t="n">
        <f aca="false">ROUND(SUM(J17:J21),5)</f>
        <v>1880</v>
      </c>
      <c r="K22" s="13" t="n">
        <f aca="false">IF(H22,COUNT(H$3:H22),"")</f>
        <v>15</v>
      </c>
    </row>
    <row r="23" customFormat="false" ht="13.8" hidden="false" customHeight="false" outlineLevel="0" collapsed="false">
      <c r="A23" s="5"/>
      <c r="B23" s="5"/>
      <c r="C23" s="5"/>
      <c r="D23" s="5" t="s">
        <v>22</v>
      </c>
      <c r="E23" s="5"/>
      <c r="F23" s="5"/>
      <c r="G23" s="5"/>
      <c r="H23" s="17" t="n">
        <f aca="false">ROUND(H4+SUM(H11:H12)+H16+H22,5)</f>
        <v>147395.22</v>
      </c>
      <c r="I23" s="12"/>
      <c r="J23" s="17" t="n">
        <f aca="false">ROUND(J4+SUM(J11:J12)+J16+J22,5)</f>
        <v>144699</v>
      </c>
      <c r="K23" s="13" t="n">
        <f aca="false">IF(H23,COUNT(H$3:H23),"")</f>
        <v>16</v>
      </c>
    </row>
    <row r="24" customFormat="false" ht="13.8" hidden="false" customHeight="false" outlineLevel="0" collapsed="false">
      <c r="A24" s="5"/>
      <c r="B24" s="5"/>
      <c r="C24" s="5" t="s">
        <v>23</v>
      </c>
      <c r="D24" s="5"/>
      <c r="E24" s="5"/>
      <c r="F24" s="5"/>
      <c r="G24" s="5"/>
      <c r="H24" s="11" t="n">
        <f aca="false">H23</f>
        <v>147395.22</v>
      </c>
      <c r="I24" s="12"/>
      <c r="J24" s="11" t="n">
        <f aca="false">J23</f>
        <v>144699</v>
      </c>
      <c r="K24" s="13" t="n">
        <f aca="false">IF(H24,COUNT(H$3:H24),"")</f>
        <v>17</v>
      </c>
    </row>
    <row r="25" customFormat="false" ht="13.8" hidden="false" customHeight="false" outlineLevel="0" collapsed="false">
      <c r="A25" s="5"/>
      <c r="B25" s="5"/>
      <c r="C25" s="5"/>
      <c r="D25" s="5" t="s">
        <v>24</v>
      </c>
      <c r="E25" s="5"/>
      <c r="F25" s="5"/>
      <c r="G25" s="5"/>
      <c r="H25" s="11"/>
      <c r="I25" s="12"/>
      <c r="J25" s="11"/>
      <c r="K25" s="13" t="str">
        <f aca="false">IF(H25,COUNT(H$3:H25),"")</f>
        <v/>
      </c>
    </row>
    <row r="26" customFormat="false" ht="13.8" hidden="false" customHeight="false" outlineLevel="0" collapsed="false">
      <c r="A26" s="5"/>
      <c r="B26" s="5"/>
      <c r="C26" s="5"/>
      <c r="D26" s="5"/>
      <c r="E26" s="5" t="s">
        <v>25</v>
      </c>
      <c r="F26" s="5"/>
      <c r="G26" s="5"/>
      <c r="H26" s="11"/>
      <c r="I26" s="12"/>
      <c r="J26" s="11"/>
      <c r="K26" s="13" t="str">
        <f aca="false">IF(H26,COUNT(H$3:H26),"")</f>
        <v/>
      </c>
    </row>
    <row r="27" customFormat="false" ht="13.8" hidden="false" customHeight="false" outlineLevel="0" collapsed="false">
      <c r="A27" s="5"/>
      <c r="B27" s="5"/>
      <c r="C27" s="5"/>
      <c r="D27" s="5"/>
      <c r="E27" s="5"/>
      <c r="F27" s="5" t="s">
        <v>26</v>
      </c>
      <c r="G27" s="5"/>
      <c r="H27" s="11" t="n">
        <v>221.78</v>
      </c>
      <c r="I27" s="12"/>
      <c r="J27" s="11" t="n">
        <v>208.32</v>
      </c>
      <c r="K27" s="13" t="n">
        <f aca="false">IF(H27,COUNT(H$3:H27),"")</f>
        <v>18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1" t="n">
        <v>2712.75</v>
      </c>
      <c r="I28" s="12"/>
      <c r="J28" s="11" t="n">
        <v>3140</v>
      </c>
      <c r="K28" s="13" t="n">
        <f aca="false">IF(H28,COUNT(H$3:H28),"")</f>
        <v>19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1" t="n">
        <v>0</v>
      </c>
      <c r="I29" s="12"/>
      <c r="J29" s="11" t="n">
        <v>0</v>
      </c>
      <c r="K29" s="13" t="str">
        <f aca="false">IF(H29,COUNT(H$3:H29),"")</f>
        <v/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1" t="n">
        <v>0</v>
      </c>
      <c r="I30" s="12"/>
      <c r="J30" s="11" t="n">
        <v>0</v>
      </c>
      <c r="K30" s="13" t="str">
        <f aca="false">IF(H30,COUNT(H$3:H30),"")</f>
        <v/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1" t="n">
        <v>208.47</v>
      </c>
      <c r="I31" s="12"/>
      <c r="J31" s="11" t="n">
        <v>336</v>
      </c>
      <c r="K31" s="13" t="n">
        <f aca="false">IF(H31,COUNT(H$3:H31),"")</f>
        <v>22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1" t="n">
        <v>621.06</v>
      </c>
      <c r="I32" s="12"/>
      <c r="J32" s="11" t="n">
        <v>650</v>
      </c>
      <c r="K32" s="13" t="n">
        <f aca="false">IF(H32,COUNT(H$3:H32),"")</f>
        <v>23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1" t="n">
        <v>439.2</v>
      </c>
      <c r="I33" s="12"/>
      <c r="J33" s="11" t="n">
        <v>333.32</v>
      </c>
      <c r="K33" s="13" t="n">
        <f aca="false">IF(H33,COUNT(H$3:H33),"")</f>
        <v>24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1" t="n">
        <v>2885.98</v>
      </c>
      <c r="I34" s="12"/>
      <c r="J34" s="11" t="n">
        <v>2500</v>
      </c>
      <c r="K34" s="13" t="n">
        <f aca="false">IF(H34,COUNT(H$3:H34),"")</f>
        <v>25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34</v>
      </c>
      <c r="G35" s="5"/>
      <c r="H35" s="14" t="n">
        <v>430</v>
      </c>
      <c r="I35" s="12"/>
      <c r="J35" s="14" t="n">
        <v>400</v>
      </c>
      <c r="K35" s="13" t="n">
        <f aca="false">IF(H35,COUNT(H$3:H35),"")</f>
        <v>26</v>
      </c>
    </row>
    <row r="36" customFormat="false" ht="13.8" hidden="false" customHeight="false" outlineLevel="0" collapsed="false">
      <c r="A36" s="5"/>
      <c r="B36" s="5"/>
      <c r="C36" s="5"/>
      <c r="D36" s="5"/>
      <c r="E36" s="5" t="s">
        <v>35</v>
      </c>
      <c r="F36" s="5"/>
      <c r="G36" s="5"/>
      <c r="H36" s="11" t="n">
        <f aca="false">ROUND(SUM(H26:H35),5)</f>
        <v>7519.24</v>
      </c>
      <c r="I36" s="12"/>
      <c r="J36" s="11" t="n">
        <f aca="false">ROUND(SUM(J26:J35),5)</f>
        <v>7567.64</v>
      </c>
      <c r="K36" s="13" t="n">
        <f aca="false">IF(H36,COUNT(H$3:H36),"")</f>
        <v>27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36</v>
      </c>
      <c r="F37" s="5"/>
      <c r="G37" s="5"/>
      <c r="H37" s="11"/>
      <c r="I37" s="12"/>
      <c r="J37" s="11"/>
      <c r="K37" s="13" t="str">
        <f aca="false">IF(H37,COUNT(H$3:H37),"")</f>
        <v/>
      </c>
    </row>
    <row r="38" customFormat="false" ht="13.8" hidden="false" customHeight="false" outlineLevel="0" collapsed="false">
      <c r="A38" s="5"/>
      <c r="B38" s="5"/>
      <c r="C38" s="5"/>
      <c r="D38" s="5"/>
      <c r="E38" s="5"/>
      <c r="F38" s="5" t="s">
        <v>37</v>
      </c>
      <c r="G38" s="5"/>
      <c r="H38" s="11" t="n">
        <v>0</v>
      </c>
      <c r="I38" s="12"/>
      <c r="J38" s="11" t="n">
        <v>350</v>
      </c>
      <c r="K38" s="13" t="str">
        <f aca="false">IF(H38,COUNT(H$3:H38),"")</f>
        <v/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1" t="n">
        <v>603.97</v>
      </c>
      <c r="I39" s="12"/>
      <c r="J39" s="11" t="n">
        <v>950</v>
      </c>
      <c r="K39" s="13" t="n">
        <f aca="false">IF(H39,COUNT(H$3:H39),"")</f>
        <v>29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 t="s">
        <v>39</v>
      </c>
      <c r="G40" s="5"/>
      <c r="H40" s="14" t="n">
        <v>0</v>
      </c>
      <c r="I40" s="12"/>
      <c r="J40" s="14" t="n">
        <v>0</v>
      </c>
      <c r="K40" s="13" t="str">
        <f aca="false">IF(H40,COUNT(H$3:H40),"")</f>
        <v/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1" t="n">
        <f aca="false">ROUND(SUM(H37:H40),5)</f>
        <v>603.97</v>
      </c>
      <c r="I41" s="12"/>
      <c r="J41" s="11" t="n">
        <f aca="false">ROUND(SUM(J37:J40),5)</f>
        <v>1300</v>
      </c>
      <c r="K41" s="13" t="n">
        <f aca="false">IF(H41,COUNT(H$3:H41),"")</f>
        <v>31</v>
      </c>
    </row>
    <row r="42" customFormat="false" ht="13.8" hidden="false" customHeight="false" outlineLevel="0" collapsed="false">
      <c r="A42" s="5"/>
      <c r="B42" s="5"/>
      <c r="C42" s="5"/>
      <c r="D42" s="5"/>
      <c r="E42" s="5" t="s">
        <v>41</v>
      </c>
      <c r="F42" s="5"/>
      <c r="G42" s="5"/>
      <c r="H42" s="11"/>
      <c r="I42" s="12"/>
      <c r="J42" s="11"/>
      <c r="K42" s="13" t="str">
        <f aca="false">IF(H42,COUNT(H$3:H42),"")</f>
        <v/>
      </c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42</v>
      </c>
      <c r="G43" s="5"/>
      <c r="H43" s="14" t="n">
        <v>216.61</v>
      </c>
      <c r="I43" s="12"/>
      <c r="J43" s="14" t="n">
        <v>1000</v>
      </c>
      <c r="K43" s="13" t="n">
        <f aca="false">IF(H43,COUNT(H$3:H43),"")</f>
        <v>32</v>
      </c>
    </row>
    <row r="44" customFormat="false" ht="13.8" hidden="false" customHeight="false" outlineLevel="0" collapsed="false">
      <c r="A44" s="5"/>
      <c r="B44" s="5"/>
      <c r="C44" s="5"/>
      <c r="D44" s="5"/>
      <c r="E44" s="5" t="s">
        <v>43</v>
      </c>
      <c r="F44" s="5"/>
      <c r="G44" s="5"/>
      <c r="H44" s="11" t="n">
        <f aca="false">ROUND(SUM(H42:H43),5)</f>
        <v>216.61</v>
      </c>
      <c r="I44" s="12"/>
      <c r="J44" s="11" t="n">
        <f aca="false">ROUND(SUM(J42:J43),5)</f>
        <v>1000</v>
      </c>
      <c r="K44" s="13" t="n">
        <f aca="false">IF(H44,COUNT(H$3:H44),"")</f>
        <v>33</v>
      </c>
    </row>
    <row r="45" customFormat="false" ht="13.8" hidden="false" customHeight="false" outlineLevel="0" collapsed="false">
      <c r="A45" s="5"/>
      <c r="B45" s="5"/>
      <c r="C45" s="5"/>
      <c r="D45" s="5"/>
      <c r="E45" s="5" t="s">
        <v>44</v>
      </c>
      <c r="F45" s="5"/>
      <c r="G45" s="5"/>
      <c r="H45" s="11"/>
      <c r="I45" s="12"/>
      <c r="J45" s="11"/>
      <c r="K45" s="13" t="str">
        <f aca="false">IF(H45,COUNT(H$3:H45),"")</f>
        <v/>
      </c>
    </row>
    <row r="46" customFormat="false" ht="13.8" hidden="false" customHeight="false" outlineLevel="0" collapsed="false">
      <c r="A46" s="5"/>
      <c r="B46" s="5"/>
      <c r="C46" s="5"/>
      <c r="D46" s="5"/>
      <c r="E46" s="5"/>
      <c r="F46" s="5" t="s">
        <v>45</v>
      </c>
      <c r="G46" s="5"/>
      <c r="H46" s="11" t="n">
        <v>0</v>
      </c>
      <c r="I46" s="12"/>
      <c r="J46" s="11" t="n">
        <v>300</v>
      </c>
      <c r="K46" s="13" t="str">
        <f aca="false">IF(H46,COUNT(H$3:H46),"")</f>
        <v/>
      </c>
    </row>
    <row r="47" customFormat="false" ht="13.8" hidden="false" customHeight="false" outlineLevel="0" collapsed="false">
      <c r="A47" s="5"/>
      <c r="B47" s="5"/>
      <c r="C47" s="5"/>
      <c r="D47" s="5"/>
      <c r="E47" s="5"/>
      <c r="F47" s="5" t="s">
        <v>46</v>
      </c>
      <c r="G47" s="5"/>
      <c r="H47" s="11" t="n">
        <v>110</v>
      </c>
      <c r="I47" s="12"/>
      <c r="J47" s="11" t="n">
        <v>110</v>
      </c>
      <c r="K47" s="13" t="n">
        <f aca="false">IF(H47,COUNT(H$3:H47),"")</f>
        <v>35</v>
      </c>
    </row>
    <row r="48" customFormat="false" ht="13.8" hidden="false" customHeight="false" outlineLevel="0" collapsed="false">
      <c r="A48" s="5"/>
      <c r="B48" s="5"/>
      <c r="C48" s="5"/>
      <c r="D48" s="5"/>
      <c r="E48" s="5"/>
      <c r="F48" s="5" t="s">
        <v>47</v>
      </c>
      <c r="G48" s="5"/>
      <c r="H48" s="14" t="n">
        <v>279.77</v>
      </c>
      <c r="I48" s="12"/>
      <c r="J48" s="14" t="n">
        <v>330</v>
      </c>
      <c r="K48" s="13" t="n">
        <f aca="false">IF(H48,COUNT(H$3:H48),"")</f>
        <v>36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1" t="n">
        <f aca="false">ROUND(SUM(H45:H48),5)</f>
        <v>389.77</v>
      </c>
      <c r="I49" s="12"/>
      <c r="J49" s="11" t="n">
        <f aca="false">ROUND(SUM(J45:J48),5)</f>
        <v>740</v>
      </c>
      <c r="K49" s="13" t="n">
        <f aca="false">IF(H49,COUNT(H$3:H49),"")</f>
        <v>37</v>
      </c>
    </row>
    <row r="50" customFormat="false" ht="13.8" hidden="false" customHeight="false" outlineLevel="0" collapsed="false">
      <c r="A50" s="5"/>
      <c r="B50" s="5"/>
      <c r="C50" s="5"/>
      <c r="D50" s="5"/>
      <c r="E50" s="5" t="s">
        <v>49</v>
      </c>
      <c r="F50" s="5"/>
      <c r="G50" s="5"/>
      <c r="H50" s="11"/>
      <c r="I50" s="12"/>
      <c r="J50" s="11"/>
      <c r="K50" s="13" t="str">
        <f aca="false">IF(H50,COUNT(H$3:H50),"")</f>
        <v/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1" t="n">
        <v>2442.84</v>
      </c>
      <c r="I51" s="12"/>
      <c r="J51" s="11" t="n">
        <v>1800</v>
      </c>
      <c r="K51" s="13" t="n">
        <f aca="false">IF(H51,COUNT(H$3:H51),"")</f>
        <v>38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1" t="n">
        <v>878.45</v>
      </c>
      <c r="I52" s="12"/>
      <c r="J52" s="11" t="n">
        <v>1225</v>
      </c>
      <c r="K52" s="13" t="n">
        <f aca="false">IF(H52,COUNT(H$3:H52),"")</f>
        <v>39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1" t="n">
        <v>230</v>
      </c>
      <c r="I53" s="12"/>
      <c r="J53" s="11" t="n">
        <v>500</v>
      </c>
      <c r="K53" s="13" t="n">
        <f aca="false">IF(H53,COUNT(H$3:H53),"")</f>
        <v>40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F54" s="5" t="s">
        <v>53</v>
      </c>
      <c r="G54" s="5"/>
      <c r="H54" s="14" t="n">
        <v>53.16</v>
      </c>
      <c r="I54" s="12"/>
      <c r="J54" s="14" t="n">
        <v>250</v>
      </c>
      <c r="K54" s="13" t="n">
        <f aca="false">IF(H54,COUNT(H$3:H54),"")</f>
        <v>41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1" t="n">
        <f aca="false">ROUND(SUM(H50:H54),5)</f>
        <v>3604.45</v>
      </c>
      <c r="I55" s="12"/>
      <c r="J55" s="11" t="n">
        <f aca="false">ROUND(SUM(J50:J54),5)</f>
        <v>3775</v>
      </c>
      <c r="K55" s="13" t="n">
        <f aca="false">IF(H55,COUNT(H$3:H55),"")</f>
        <v>42</v>
      </c>
    </row>
    <row r="56" customFormat="false" ht="13.8" hidden="false" customHeight="false" outlineLevel="0" collapsed="false">
      <c r="A56" s="5"/>
      <c r="B56" s="5"/>
      <c r="C56" s="5"/>
      <c r="D56" s="5"/>
      <c r="E56" s="5" t="s">
        <v>55</v>
      </c>
      <c r="F56" s="5"/>
      <c r="G56" s="5"/>
      <c r="H56" s="11"/>
      <c r="I56" s="12"/>
      <c r="J56" s="11"/>
      <c r="K56" s="13" t="str">
        <f aca="false">IF(H56,COUNT(H$3:H56),"")</f>
        <v/>
      </c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1" t="n">
        <v>4000</v>
      </c>
      <c r="I57" s="12"/>
      <c r="J57" s="11" t="n">
        <v>4000</v>
      </c>
      <c r="K57" s="13" t="n">
        <f aca="false">IF(H57,COUNT(H$3:H57),"")</f>
        <v>43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1" t="n">
        <v>4000</v>
      </c>
      <c r="I58" s="12"/>
      <c r="J58" s="11" t="n">
        <v>4000</v>
      </c>
      <c r="K58" s="13" t="n">
        <f aca="false">IF(H58,COUNT(H$3:H58),"")</f>
        <v>44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F59" s="5" t="s">
        <v>58</v>
      </c>
      <c r="G59" s="5"/>
      <c r="H59" s="14" t="n">
        <v>300</v>
      </c>
      <c r="I59" s="12"/>
      <c r="J59" s="14" t="n">
        <v>300</v>
      </c>
      <c r="K59" s="13" t="n">
        <f aca="false">IF(H59,COUNT(H$3:H59),"")</f>
        <v>45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1" t="n">
        <f aca="false">ROUND(SUM(H56:H59),5)</f>
        <v>8300</v>
      </c>
      <c r="I60" s="12"/>
      <c r="J60" s="11" t="n">
        <f aca="false">ROUND(SUM(J56:J59),5)</f>
        <v>8300</v>
      </c>
      <c r="K60" s="13" t="n">
        <f aca="false">IF(H60,COUNT(H$3:H60),"")</f>
        <v>46</v>
      </c>
    </row>
    <row r="61" customFormat="false" ht="13.8" hidden="false" customHeight="false" outlineLevel="0" collapsed="false">
      <c r="A61" s="5"/>
      <c r="B61" s="5"/>
      <c r="C61" s="5"/>
      <c r="D61" s="5"/>
      <c r="E61" s="5" t="s">
        <v>60</v>
      </c>
      <c r="F61" s="5"/>
      <c r="G61" s="5"/>
      <c r="H61" s="11"/>
      <c r="I61" s="12"/>
      <c r="J61" s="11"/>
      <c r="K61" s="13" t="str">
        <f aca="false">IF(H61,COUNT(H$3:H61),"")</f>
        <v/>
      </c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1" t="n">
        <v>241.7</v>
      </c>
      <c r="I62" s="12"/>
      <c r="J62" s="11" t="n">
        <v>333</v>
      </c>
      <c r="K62" s="13" t="n">
        <f aca="false">IF(H62,COUNT(H$3:H62),"")</f>
        <v>47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1" t="n">
        <v>48.61</v>
      </c>
      <c r="I63" s="12"/>
      <c r="J63" s="11" t="n">
        <v>50</v>
      </c>
      <c r="K63" s="13" t="n">
        <f aca="false">IF(H63,COUNT(H$3:H63),"")</f>
        <v>48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63</v>
      </c>
      <c r="G64" s="5"/>
      <c r="H64" s="14" t="n">
        <v>0</v>
      </c>
      <c r="I64" s="12"/>
      <c r="J64" s="14" t="n">
        <v>84</v>
      </c>
      <c r="K64" s="13" t="str">
        <f aca="false">IF(H64,COUNT(H$3:H64),"")</f>
        <v/>
      </c>
    </row>
    <row r="65" customFormat="false" ht="13.8" hidden="false" customHeight="false" outlineLevel="0" collapsed="false">
      <c r="A65" s="5"/>
      <c r="B65" s="5"/>
      <c r="C65" s="5"/>
      <c r="D65" s="5"/>
      <c r="E65" s="5" t="s">
        <v>64</v>
      </c>
      <c r="F65" s="5"/>
      <c r="G65" s="5"/>
      <c r="H65" s="11" t="n">
        <f aca="false">ROUND(SUM(H61:H64),5)</f>
        <v>290.31</v>
      </c>
      <c r="I65" s="12"/>
      <c r="J65" s="11" t="n">
        <f aca="false">ROUND(SUM(J61:J64),5)</f>
        <v>467</v>
      </c>
      <c r="K65" s="13" t="n">
        <f aca="false">IF(H65,COUNT(H$3:H65),"")</f>
        <v>50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65</v>
      </c>
      <c r="F66" s="5"/>
      <c r="G66" s="5"/>
      <c r="H66" s="11"/>
      <c r="I66" s="12"/>
      <c r="J66" s="11"/>
      <c r="K66" s="13" t="str">
        <f aca="false">IF(H66,COUNT(H$3:H66),"")</f>
        <v/>
      </c>
    </row>
    <row r="67" customFormat="false" ht="13.8" hidden="false" customHeight="false" outlineLevel="0" collapsed="false">
      <c r="A67" s="5"/>
      <c r="B67" s="5"/>
      <c r="C67" s="5"/>
      <c r="D67" s="5"/>
      <c r="E67" s="5"/>
      <c r="F67" s="5" t="s">
        <v>66</v>
      </c>
      <c r="G67" s="5"/>
      <c r="H67" s="11" t="n">
        <v>13394.72</v>
      </c>
      <c r="I67" s="12"/>
      <c r="J67" s="11" t="n">
        <v>14900.26</v>
      </c>
      <c r="K67" s="13" t="n">
        <f aca="false">IF(H67,COUNT(H$3:H67),"")</f>
        <v>51</v>
      </c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1" t="n">
        <v>7623.6</v>
      </c>
      <c r="I68" s="12"/>
      <c r="J68" s="11" t="n">
        <v>9145.36</v>
      </c>
      <c r="K68" s="13" t="n">
        <f aca="false">IF(H68,COUNT(H$3:H68),"")</f>
        <v>52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1" t="n">
        <v>8300.32</v>
      </c>
      <c r="I69" s="12"/>
      <c r="J69" s="11" t="n">
        <v>8300.28</v>
      </c>
      <c r="K69" s="13" t="n">
        <f aca="false">IF(H69,COUNT(H$3:H69),"")</f>
        <v>53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1" t="n">
        <v>681.36</v>
      </c>
      <c r="I70" s="12"/>
      <c r="J70" s="11" t="n">
        <v>550</v>
      </c>
      <c r="K70" s="13" t="n">
        <f aca="false">IF(H70,COUNT(H$3:H70),"")</f>
        <v>54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1" t="n">
        <v>3366</v>
      </c>
      <c r="I71" s="12"/>
      <c r="J71" s="11" t="n">
        <v>2461.2</v>
      </c>
      <c r="K71" s="13" t="n">
        <f aca="false">IF(H71,COUNT(H$3:H71),"")</f>
        <v>55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1" t="n">
        <v>2017.17</v>
      </c>
      <c r="I72" s="12"/>
      <c r="J72" s="11" t="n">
        <v>2064.31</v>
      </c>
      <c r="K72" s="13" t="n">
        <f aca="false">IF(H72,COUNT(H$3:H72),"")</f>
        <v>56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1" t="n">
        <v>4528</v>
      </c>
      <c r="I73" s="12"/>
      <c r="J73" s="11" t="n">
        <v>4528</v>
      </c>
      <c r="K73" s="13" t="n">
        <f aca="false">IF(H73,COUNT(H$3:H73),"")</f>
        <v>57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1" t="n">
        <v>47565.36</v>
      </c>
      <c r="I74" s="12"/>
      <c r="J74" s="11" t="n">
        <v>46290.73</v>
      </c>
      <c r="K74" s="13" t="n">
        <f aca="false">IF(H74,COUNT(H$3:H74),"")</f>
        <v>58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1" t="n">
        <v>6545.12</v>
      </c>
      <c r="I75" s="12"/>
      <c r="J75" s="11" t="n">
        <v>6350.08</v>
      </c>
      <c r="K75" s="13" t="n">
        <f aca="false">IF(H75,COUNT(H$3:H75),"")</f>
        <v>59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75</v>
      </c>
      <c r="G76" s="5"/>
      <c r="H76" s="14" t="n">
        <v>2291.04</v>
      </c>
      <c r="I76" s="12"/>
      <c r="J76" s="14" t="n">
        <v>2291.08</v>
      </c>
      <c r="K76" s="13" t="n">
        <f aca="false">IF(H76,COUNT(H$3:H76),"")</f>
        <v>60</v>
      </c>
    </row>
    <row r="77" customFormat="false" ht="13.8" hidden="false" customHeight="false" outlineLevel="0" collapsed="false">
      <c r="A77" s="5"/>
      <c r="B77" s="5"/>
      <c r="C77" s="5"/>
      <c r="D77" s="5"/>
      <c r="E77" s="5" t="s">
        <v>76</v>
      </c>
      <c r="F77" s="5"/>
      <c r="G77" s="5"/>
      <c r="H77" s="11" t="n">
        <f aca="false">ROUND(SUM(H66:H76),5)</f>
        <v>96312.69</v>
      </c>
      <c r="I77" s="12"/>
      <c r="J77" s="11" t="n">
        <f aca="false">ROUND(SUM(J66:J76),5)</f>
        <v>96881.3</v>
      </c>
      <c r="K77" s="13" t="n">
        <f aca="false">IF(H77,COUNT(H$3:H77),"")</f>
        <v>61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77</v>
      </c>
      <c r="F78" s="5"/>
      <c r="G78" s="5"/>
      <c r="H78" s="11"/>
      <c r="I78" s="12"/>
      <c r="J78" s="11"/>
      <c r="K78" s="13" t="str">
        <f aca="false">IF(H78,COUNT(H$3:H78),"")</f>
        <v/>
      </c>
    </row>
    <row r="79" customFormat="false" ht="13.8" hidden="false" customHeight="false" outlineLevel="0" collapsed="false">
      <c r="A79" s="5"/>
      <c r="B79" s="5"/>
      <c r="C79" s="5"/>
      <c r="D79" s="5"/>
      <c r="E79" s="5"/>
      <c r="F79" s="5" t="s">
        <v>11</v>
      </c>
      <c r="G79" s="5"/>
      <c r="H79" s="11"/>
      <c r="I79" s="12"/>
      <c r="J79" s="11"/>
      <c r="K79" s="13" t="str">
        <f aca="false">IF(H79,COUNT(H$3:H79),"")</f>
        <v/>
      </c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 t="s">
        <v>78</v>
      </c>
      <c r="H80" s="11" t="n">
        <v>422.87</v>
      </c>
      <c r="I80" s="12"/>
      <c r="J80" s="11" t="n">
        <v>200</v>
      </c>
      <c r="K80" s="13" t="n">
        <f aca="false">IF(H80,COUNT(H$3:H80),"")</f>
        <v>62</v>
      </c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1" t="n">
        <v>965.46</v>
      </c>
      <c r="I81" s="12"/>
      <c r="J81" s="11" t="n">
        <v>976</v>
      </c>
      <c r="K81" s="13" t="n">
        <f aca="false">IF(H81,COUNT(H$3:H81),"")</f>
        <v>63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80</v>
      </c>
      <c r="H82" s="14" t="n">
        <v>989.71</v>
      </c>
      <c r="I82" s="12"/>
      <c r="J82" s="14" t="n">
        <v>1425</v>
      </c>
      <c r="K82" s="13" t="n">
        <f aca="false">IF(H82,COUNT(H$3:H82),"")</f>
        <v>64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 t="s">
        <v>81</v>
      </c>
      <c r="G83" s="5"/>
      <c r="H83" s="11" t="n">
        <f aca="false">ROUND(SUM(H79:H82),5)</f>
        <v>2378.04</v>
      </c>
      <c r="I83" s="12"/>
      <c r="J83" s="11" t="n">
        <f aca="false">ROUND(SUM(J79:J82),5)</f>
        <v>2601</v>
      </c>
      <c r="K83" s="13" t="n">
        <f aca="false">IF(H83,COUNT(H$3:H83),"")</f>
        <v>65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1" t="n">
        <v>313.61</v>
      </c>
      <c r="I84" s="12"/>
      <c r="J84" s="11" t="n">
        <v>140</v>
      </c>
      <c r="K84" s="13" t="n">
        <f aca="false">IF(H84,COUNT(H$3:H84),"")</f>
        <v>66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1" t="n">
        <v>0</v>
      </c>
      <c r="I85" s="12"/>
      <c r="J85" s="11" t="n">
        <v>0</v>
      </c>
      <c r="K85" s="13" t="str">
        <f aca="false">IF(H85,COUNT(H$3:H85),"")</f>
        <v/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84</v>
      </c>
      <c r="G86" s="5"/>
      <c r="H86" s="11" t="n">
        <v>1984.1</v>
      </c>
      <c r="I86" s="12"/>
      <c r="J86" s="11" t="n">
        <v>1794.31</v>
      </c>
      <c r="K86" s="13" t="n">
        <f aca="false">IF(H86,COUNT(H$3:H86),"")</f>
        <v>68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85</v>
      </c>
      <c r="G87" s="5"/>
      <c r="H87" s="11" t="n">
        <v>345.78</v>
      </c>
      <c r="I87" s="12"/>
      <c r="J87" s="11"/>
      <c r="K87" s="13" t="n">
        <f aca="false">IF(H87,COUNT(H$3:H87),"")</f>
        <v>69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78</v>
      </c>
      <c r="G88" s="5"/>
      <c r="H88" s="11" t="n">
        <v>3857.59</v>
      </c>
      <c r="I88" s="12"/>
      <c r="J88" s="11" t="n">
        <v>3250</v>
      </c>
      <c r="K88" s="13" t="n">
        <f aca="false">IF(H88,COUNT(H$3:H88),"")</f>
        <v>70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86</v>
      </c>
      <c r="G89" s="5"/>
      <c r="H89" s="11" t="n">
        <v>2460</v>
      </c>
      <c r="I89" s="12"/>
      <c r="J89" s="11" t="n">
        <v>2430</v>
      </c>
      <c r="K89" s="13" t="n">
        <f aca="false">IF(H89,COUNT(H$3:H89),"")</f>
        <v>71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80</v>
      </c>
      <c r="G90" s="5"/>
      <c r="H90" s="14" t="n">
        <v>11401.31</v>
      </c>
      <c r="I90" s="12"/>
      <c r="J90" s="14" t="n">
        <v>10400.4</v>
      </c>
      <c r="K90" s="13" t="n">
        <f aca="false">IF(H90,COUNT(H$3:H90),"")</f>
        <v>72</v>
      </c>
    </row>
    <row r="91" customFormat="false" ht="13.8" hidden="false" customHeight="false" outlineLevel="0" collapsed="false">
      <c r="A91" s="5"/>
      <c r="B91" s="5"/>
      <c r="C91" s="5"/>
      <c r="D91" s="5"/>
      <c r="E91" s="5" t="s">
        <v>87</v>
      </c>
      <c r="F91" s="5"/>
      <c r="G91" s="5"/>
      <c r="H91" s="11" t="n">
        <f aca="false">ROUND(H78+SUM(H83:H90),5)</f>
        <v>22740.43</v>
      </c>
      <c r="I91" s="12"/>
      <c r="J91" s="11" t="n">
        <f aca="false">ROUND(J78+SUM(J83:J90),5)</f>
        <v>20615.71</v>
      </c>
      <c r="K91" s="13" t="n">
        <f aca="false">IF(H91,COUNT(H$3:H91),"")</f>
        <v>73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88</v>
      </c>
      <c r="F92" s="5"/>
      <c r="G92" s="5"/>
      <c r="H92" s="11" t="n">
        <v>2200</v>
      </c>
      <c r="I92" s="12"/>
      <c r="J92" s="11"/>
      <c r="K92" s="13" t="n">
        <f aca="false">IF(H92,COUNT(H$3:H92),"")</f>
        <v>74</v>
      </c>
    </row>
    <row r="93" customFormat="false" ht="13.8" hidden="false" customHeight="false" outlineLevel="0" collapsed="false">
      <c r="A93" s="5"/>
      <c r="B93" s="5"/>
      <c r="C93" s="5"/>
      <c r="D93" s="5"/>
      <c r="E93" s="5" t="s">
        <v>89</v>
      </c>
      <c r="F93" s="5"/>
      <c r="G93" s="5"/>
      <c r="H93" s="11"/>
      <c r="I93" s="12"/>
      <c r="J93" s="11"/>
      <c r="K93" s="13" t="str">
        <f aca="false">IF(H93,COUNT(H$3:H93),"")</f>
        <v/>
      </c>
    </row>
    <row r="94" customFormat="false" ht="13.8" hidden="false" customHeight="false" outlineLevel="0" collapsed="false">
      <c r="A94" s="5"/>
      <c r="B94" s="5"/>
      <c r="C94" s="5"/>
      <c r="D94" s="5"/>
      <c r="E94" s="5"/>
      <c r="F94" s="5" t="s">
        <v>90</v>
      </c>
      <c r="G94" s="5"/>
      <c r="H94" s="11" t="n">
        <v>45.72</v>
      </c>
      <c r="I94" s="12"/>
      <c r="J94" s="11" t="n">
        <v>100</v>
      </c>
      <c r="K94" s="13" t="n">
        <f aca="false">IF(H94,COUNT(H$3:H94),"")</f>
        <v>75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F95" s="5" t="s">
        <v>91</v>
      </c>
      <c r="G95" s="5"/>
      <c r="H95" s="11" t="n">
        <v>0</v>
      </c>
      <c r="I95" s="12"/>
      <c r="J95" s="11" t="n">
        <v>50</v>
      </c>
      <c r="K95" s="13" t="str">
        <f aca="false">IF(H95,COUNT(H$3:H95),"")</f>
        <v/>
      </c>
    </row>
    <row r="96" customFormat="false" ht="13.8" hidden="false" customHeight="false" outlineLevel="0" collapsed="false">
      <c r="A96" s="5"/>
      <c r="B96" s="5"/>
      <c r="C96" s="5"/>
      <c r="D96" s="5"/>
      <c r="E96" s="5"/>
      <c r="F96" s="5" t="s">
        <v>92</v>
      </c>
      <c r="G96" s="5"/>
      <c r="H96" s="14" t="n">
        <v>313.81</v>
      </c>
      <c r="I96" s="12"/>
      <c r="J96" s="14" t="n">
        <v>2074</v>
      </c>
      <c r="K96" s="13" t="n">
        <f aca="false">IF(H96,COUNT(H$3:H96),"")</f>
        <v>77</v>
      </c>
    </row>
    <row r="97" customFormat="false" ht="13.8" hidden="false" customHeight="false" outlineLevel="0" collapsed="false">
      <c r="A97" s="5"/>
      <c r="B97" s="5"/>
      <c r="C97" s="5"/>
      <c r="D97" s="5"/>
      <c r="E97" s="5" t="s">
        <v>93</v>
      </c>
      <c r="F97" s="5"/>
      <c r="G97" s="5"/>
      <c r="H97" s="11" t="n">
        <f aca="false">ROUND(SUM(H93:H96),5)</f>
        <v>359.53</v>
      </c>
      <c r="I97" s="12"/>
      <c r="J97" s="11" t="n">
        <f aca="false">ROUND(SUM(J93:J96),5)</f>
        <v>2224</v>
      </c>
      <c r="K97" s="13" t="n">
        <f aca="false">IF(H97,COUNT(H$3:H97),"")</f>
        <v>78</v>
      </c>
    </row>
    <row r="98" customFormat="false" ht="13.8" hidden="false" customHeight="false" outlineLevel="0" collapsed="false">
      <c r="A98" s="5"/>
      <c r="B98" s="5"/>
      <c r="C98" s="5"/>
      <c r="D98" s="5"/>
      <c r="E98" s="5" t="s">
        <v>94</v>
      </c>
      <c r="F98" s="5"/>
      <c r="G98" s="5"/>
      <c r="H98" s="11"/>
      <c r="I98" s="12"/>
      <c r="J98" s="11"/>
      <c r="K98" s="13" t="str">
        <f aca="false">IF(H98,COUNT(H$3:H98),"")</f>
        <v/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95</v>
      </c>
      <c r="G99" s="5"/>
      <c r="H99" s="11" t="n">
        <v>0</v>
      </c>
      <c r="I99" s="12"/>
      <c r="J99" s="11" t="n">
        <v>0</v>
      </c>
      <c r="K99" s="13" t="str">
        <f aca="false">IF(H99,COUNT(H$3:H99),"")</f>
        <v/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1" t="n">
        <v>162.98</v>
      </c>
      <c r="I100" s="12"/>
      <c r="J100" s="11" t="n">
        <v>400</v>
      </c>
      <c r="K100" s="13" t="n">
        <f aca="false">IF(H100,COUNT(H$3:H100),"")</f>
        <v>80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1" t="n">
        <v>390.62</v>
      </c>
      <c r="I101" s="12"/>
      <c r="J101" s="11" t="n">
        <v>275</v>
      </c>
      <c r="K101" s="13" t="n">
        <f aca="false">IF(H101,COUNT(H$3:H101),"")</f>
        <v>81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1" t="n">
        <v>387</v>
      </c>
      <c r="I102" s="12"/>
      <c r="J102" s="11" t="n">
        <v>90</v>
      </c>
      <c r="K102" s="13" t="n">
        <f aca="false">IF(H102,COUNT(H$3:H102),"")</f>
        <v>82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1" t="n">
        <v>228</v>
      </c>
      <c r="I103" s="12"/>
      <c r="J103" s="11" t="n">
        <v>1250</v>
      </c>
      <c r="K103" s="13" t="n">
        <f aca="false">IF(H103,COUNT(H$3:H103),"")</f>
        <v>83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100</v>
      </c>
      <c r="G104" s="5"/>
      <c r="H104" s="11" t="n">
        <v>233.25</v>
      </c>
      <c r="I104" s="12"/>
      <c r="J104" s="11" t="n">
        <v>650</v>
      </c>
      <c r="K104" s="13" t="n">
        <f aca="false">IF(H104,COUNT(H$3:H104),"")</f>
        <v>84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101</v>
      </c>
      <c r="G105" s="5"/>
      <c r="H105" s="11" t="n">
        <v>241.99</v>
      </c>
      <c r="I105" s="12"/>
      <c r="J105" s="11" t="n">
        <v>200</v>
      </c>
      <c r="K105" s="13" t="n">
        <f aca="false">IF(H105,COUNT(H$3:H105),"")</f>
        <v>85</v>
      </c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 t="s">
        <v>102</v>
      </c>
      <c r="G106" s="5"/>
      <c r="H106" s="14" t="n">
        <v>0</v>
      </c>
      <c r="I106" s="12"/>
      <c r="J106" s="14" t="n">
        <v>400</v>
      </c>
      <c r="K106" s="13" t="str">
        <f aca="false">IF(H106,COUNT(H$3:H106),"")</f>
        <v/>
      </c>
    </row>
    <row r="107" customFormat="false" ht="13.8" hidden="false" customHeight="false" outlineLevel="0" collapsed="false">
      <c r="A107" s="5"/>
      <c r="B107" s="5"/>
      <c r="C107" s="5"/>
      <c r="D107" s="5"/>
      <c r="E107" s="5" t="s">
        <v>103</v>
      </c>
      <c r="F107" s="5"/>
      <c r="G107" s="5"/>
      <c r="H107" s="11" t="n">
        <f aca="false">ROUND(SUM(H98:H106),5)</f>
        <v>1643.84</v>
      </c>
      <c r="I107" s="12"/>
      <c r="J107" s="11" t="n">
        <f aca="false">ROUND(SUM(J98:J106),5)</f>
        <v>3265</v>
      </c>
      <c r="K107" s="13" t="n">
        <f aca="false">IF(H107,COUNT(H$3:H107),"")</f>
        <v>87</v>
      </c>
    </row>
    <row r="108" customFormat="false" ht="13.8" hidden="false" customHeight="false" outlineLevel="0" collapsed="false">
      <c r="A108" s="5"/>
      <c r="B108" s="5"/>
      <c r="C108" s="5"/>
      <c r="D108" s="5"/>
      <c r="E108" s="5" t="s">
        <v>104</v>
      </c>
      <c r="F108" s="5"/>
      <c r="G108" s="5"/>
      <c r="H108" s="11"/>
      <c r="I108" s="12"/>
      <c r="J108" s="11"/>
      <c r="K108" s="13" t="str">
        <f aca="false">IF(H108,COUNT(H$3:H108),"")</f>
        <v/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105</v>
      </c>
      <c r="G109" s="5"/>
      <c r="H109" s="11" t="n">
        <v>78.03</v>
      </c>
      <c r="I109" s="12"/>
      <c r="J109" s="11" t="n">
        <v>0</v>
      </c>
      <c r="K109" s="13" t="n">
        <f aca="false">IF(H109,COUNT(H$3:H109),"")</f>
        <v>88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106</v>
      </c>
      <c r="G110" s="5"/>
      <c r="H110" s="11" t="n">
        <v>0</v>
      </c>
      <c r="I110" s="12"/>
      <c r="J110" s="11" t="n">
        <v>70</v>
      </c>
      <c r="K110" s="13" t="str">
        <f aca="false">IF(H110,COUNT(H$3:H110),"")</f>
        <v/>
      </c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 t="s">
        <v>107</v>
      </c>
      <c r="G111" s="5"/>
      <c r="H111" s="11" t="n">
        <v>3710</v>
      </c>
      <c r="I111" s="12"/>
      <c r="J111" s="11" t="n">
        <v>4000</v>
      </c>
      <c r="K111" s="13" t="n">
        <f aca="false">IF(H111,COUNT(H$3:H111),"")</f>
        <v>90</v>
      </c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 t="s">
        <v>108</v>
      </c>
      <c r="G112" s="5"/>
      <c r="H112" s="15" t="n">
        <v>507.46</v>
      </c>
      <c r="I112" s="12"/>
      <c r="J112" s="15" t="n">
        <v>300</v>
      </c>
      <c r="K112" s="13" t="n">
        <f aca="false">IF(H112,COUNT(H$3:H112),"")</f>
        <v>91</v>
      </c>
    </row>
    <row r="113" customFormat="false" ht="13.8" hidden="false" customHeight="false" outlineLevel="0" collapsed="false">
      <c r="A113" s="5"/>
      <c r="B113" s="5"/>
      <c r="C113" s="5"/>
      <c r="D113" s="5"/>
      <c r="E113" s="5" t="s">
        <v>109</v>
      </c>
      <c r="F113" s="5"/>
      <c r="G113" s="5"/>
      <c r="H113" s="16" t="n">
        <f aca="false">ROUND(SUM(H108:H112),5)</f>
        <v>4295.49</v>
      </c>
      <c r="I113" s="12"/>
      <c r="J113" s="16" t="n">
        <f aca="false">ROUND(SUM(J108:J112),5)</f>
        <v>4370</v>
      </c>
      <c r="K113" s="13" t="n">
        <f aca="false">IF(H113,COUNT(H$3:H113),"")</f>
        <v>92</v>
      </c>
    </row>
    <row r="114" customFormat="false" ht="13.8" hidden="false" customHeight="false" outlineLevel="0" collapsed="false">
      <c r="A114" s="5"/>
      <c r="B114" s="5"/>
      <c r="C114" s="5"/>
      <c r="D114" s="5" t="s">
        <v>110</v>
      </c>
      <c r="E114" s="5"/>
      <c r="F114" s="5"/>
      <c r="G114" s="5"/>
      <c r="H114" s="17" t="n">
        <f aca="false">ROUND(H25+H36+H41+H44+H49+H55+H60+H65+H77+SUM(H91:H92)+H97+H107+H113,5)</f>
        <v>148476.33</v>
      </c>
      <c r="I114" s="12"/>
      <c r="J114" s="17" t="n">
        <f aca="false">ROUND(J25+J36+J41+J44+J49+J55+J60+J65+J77+SUM(J91:J92)+J97+J107+J113,5)</f>
        <v>150505.65</v>
      </c>
      <c r="K114" s="13" t="n">
        <f aca="false">IF(H114,COUNT(H$3:H114),"")</f>
        <v>93</v>
      </c>
    </row>
    <row r="115" customFormat="false" ht="13.8" hidden="false" customHeight="false" outlineLevel="0" collapsed="false">
      <c r="A115" s="5"/>
      <c r="B115" s="5" t="s">
        <v>111</v>
      </c>
      <c r="C115" s="5"/>
      <c r="D115" s="5"/>
      <c r="E115" s="5"/>
      <c r="F115" s="5"/>
      <c r="G115" s="5"/>
      <c r="H115" s="11" t="n">
        <f aca="false">ROUND(H3+H24-H114,5)</f>
        <v>-1081.11</v>
      </c>
      <c r="I115" s="12"/>
      <c r="J115" s="11" t="n">
        <f aca="false">ROUND(J3+J24-J114,5)</f>
        <v>-5806.65</v>
      </c>
      <c r="K115" s="13" t="n">
        <f aca="false">IF(H115,COUNT(H$3:H115),"")</f>
        <v>94</v>
      </c>
    </row>
    <row r="116" customFormat="false" ht="13.8" hidden="false" customHeight="false" outlineLevel="0" collapsed="false">
      <c r="A116" s="5"/>
      <c r="B116" s="5" t="s">
        <v>112</v>
      </c>
      <c r="C116" s="5"/>
      <c r="D116" s="5"/>
      <c r="E116" s="5"/>
      <c r="F116" s="5"/>
      <c r="G116" s="5"/>
      <c r="H116" s="11"/>
      <c r="I116" s="12"/>
      <c r="J116" s="11"/>
      <c r="K116" s="13" t="str">
        <f aca="false">IF(H116,COUNT(H$3:H116),"")</f>
        <v/>
      </c>
    </row>
    <row r="117" customFormat="false" ht="13.8" hidden="false" customHeight="false" outlineLevel="0" collapsed="false">
      <c r="A117" s="5"/>
      <c r="B117" s="5"/>
      <c r="C117" s="5" t="s">
        <v>113</v>
      </c>
      <c r="D117" s="5"/>
      <c r="E117" s="5"/>
      <c r="F117" s="5"/>
      <c r="G117" s="5"/>
      <c r="H117" s="11"/>
      <c r="I117" s="12"/>
      <c r="J117" s="11"/>
      <c r="K117" s="13" t="str">
        <f aca="false">IF(H117,COUNT(H$3:H117),"")</f>
        <v/>
      </c>
    </row>
    <row r="118" customFormat="false" ht="13.8" hidden="false" customHeight="false" outlineLevel="0" collapsed="false">
      <c r="A118" s="5"/>
      <c r="B118" s="5"/>
      <c r="C118" s="5"/>
      <c r="D118" s="5" t="s">
        <v>114</v>
      </c>
      <c r="E118" s="5"/>
      <c r="F118" s="5"/>
      <c r="G118" s="5"/>
      <c r="H118" s="11"/>
      <c r="I118" s="12"/>
      <c r="J118" s="11"/>
      <c r="K118" s="13" t="str">
        <f aca="false">IF(H118,COUNT(H$3:H118),"")</f>
        <v/>
      </c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1" t="n">
        <v>2610</v>
      </c>
      <c r="I119" s="12"/>
      <c r="J119" s="11"/>
      <c r="K119" s="13" t="n">
        <f aca="false">IF(H119,COUNT(H$3:H119),"")</f>
        <v>95</v>
      </c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116</v>
      </c>
      <c r="F120" s="5"/>
      <c r="G120" s="5"/>
      <c r="H120" s="11" t="n">
        <v>11000</v>
      </c>
      <c r="I120" s="12"/>
      <c r="J120" s="11"/>
      <c r="K120" s="13" t="n">
        <f aca="false">IF(H120,COUNT(H$3:H120),"")</f>
        <v>96</v>
      </c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117</v>
      </c>
      <c r="F121" s="5"/>
      <c r="G121" s="5"/>
      <c r="H121" s="11" t="n">
        <v>2610</v>
      </c>
      <c r="I121" s="12"/>
      <c r="J121" s="11"/>
      <c r="K121" s="13" t="n">
        <f aca="false">IF(H121,COUNT(H$3:H121),"")</f>
        <v>97</v>
      </c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118</v>
      </c>
      <c r="F122" s="5"/>
      <c r="G122" s="5"/>
      <c r="H122" s="11" t="n">
        <v>10919.48</v>
      </c>
      <c r="I122" s="12"/>
      <c r="J122" s="11"/>
      <c r="K122" s="13" t="n">
        <f aca="false">IF(H122,COUNT(H$3:H122),"")</f>
        <v>98</v>
      </c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119</v>
      </c>
      <c r="F123" s="5"/>
      <c r="G123" s="5"/>
      <c r="H123" s="11" t="n">
        <v>125</v>
      </c>
      <c r="I123" s="12"/>
      <c r="J123" s="11"/>
      <c r="K123" s="13" t="n">
        <f aca="false">IF(H123,COUNT(H$3:H123),"")</f>
        <v>99</v>
      </c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1" t="n">
        <v>60</v>
      </c>
      <c r="I124" s="12"/>
      <c r="J124" s="11"/>
      <c r="K124" s="13" t="n">
        <f aca="false">IF(H124,COUNT(H$3:H124),"")</f>
        <v>100</v>
      </c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121</v>
      </c>
      <c r="F125" s="5"/>
      <c r="G125" s="5"/>
      <c r="H125" s="11" t="n">
        <v>36962.99</v>
      </c>
      <c r="I125" s="12"/>
      <c r="J125" s="11"/>
      <c r="K125" s="13" t="n">
        <f aca="false">IF(H125,COUNT(H$3:H125),"")</f>
        <v>101</v>
      </c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122</v>
      </c>
      <c r="F126" s="5"/>
      <c r="G126" s="5"/>
      <c r="H126" s="11" t="n">
        <v>60</v>
      </c>
      <c r="I126" s="12"/>
      <c r="J126" s="11"/>
      <c r="K126" s="13" t="n">
        <f aca="false">IF(H126,COUNT(H$3:H126),"")</f>
        <v>102</v>
      </c>
    </row>
    <row r="127" customFormat="false" ht="13.8" hidden="false" customHeight="false" outlineLevel="0" collapsed="false">
      <c r="A127" s="5"/>
      <c r="B127" s="5"/>
      <c r="C127" s="5"/>
      <c r="D127" s="5"/>
      <c r="E127" s="5" t="s">
        <v>123</v>
      </c>
      <c r="F127" s="5"/>
      <c r="G127" s="5"/>
      <c r="H127" s="11" t="n">
        <v>506.67</v>
      </c>
      <c r="I127" s="12"/>
      <c r="J127" s="11"/>
      <c r="K127" s="13" t="n">
        <f aca="false">IF(H127,COUNT(H$3:H127),"")</f>
        <v>103</v>
      </c>
    </row>
    <row r="128" customFormat="false" ht="13.8" hidden="false" customHeight="false" outlineLevel="0" collapsed="false">
      <c r="A128" s="5"/>
      <c r="B128" s="5"/>
      <c r="C128" s="5"/>
      <c r="D128" s="5"/>
      <c r="E128" s="5" t="s">
        <v>124</v>
      </c>
      <c r="F128" s="5"/>
      <c r="G128" s="5"/>
      <c r="H128" s="11" t="n">
        <v>2975</v>
      </c>
      <c r="I128" s="12"/>
      <c r="J128" s="11"/>
      <c r="K128" s="13" t="n">
        <f aca="false">IF(H128,COUNT(H$3:H128),"")</f>
        <v>104</v>
      </c>
    </row>
    <row r="129" customFormat="false" ht="13.8" hidden="false" customHeight="false" outlineLevel="0" collapsed="false">
      <c r="A129" s="5"/>
      <c r="B129" s="5"/>
      <c r="C129" s="5"/>
      <c r="D129" s="5"/>
      <c r="E129" s="5" t="s">
        <v>125</v>
      </c>
      <c r="F129" s="5"/>
      <c r="G129" s="5"/>
      <c r="H129" s="11" t="n">
        <v>610</v>
      </c>
      <c r="I129" s="12"/>
      <c r="J129" s="11"/>
      <c r="K129" s="13" t="n">
        <f aca="false">IF(H129,COUNT(H$3:H129),"")</f>
        <v>105</v>
      </c>
    </row>
    <row r="130" customFormat="false" ht="13.8" hidden="false" customHeight="false" outlineLevel="0" collapsed="false">
      <c r="A130" s="5"/>
      <c r="B130" s="5"/>
      <c r="C130" s="5"/>
      <c r="D130" s="5"/>
      <c r="E130" s="5" t="s">
        <v>126</v>
      </c>
      <c r="F130" s="5"/>
      <c r="G130" s="5"/>
      <c r="H130" s="11" t="n">
        <v>11</v>
      </c>
      <c r="I130" s="12"/>
      <c r="J130" s="11"/>
      <c r="K130" s="13" t="n">
        <f aca="false">IF(H130,COUNT(H$3:H130),"")</f>
        <v>106</v>
      </c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127</v>
      </c>
      <c r="F131" s="5"/>
      <c r="G131" s="5"/>
      <c r="H131" s="15" t="n">
        <v>362.43</v>
      </c>
      <c r="I131" s="12"/>
      <c r="J131" s="11"/>
      <c r="K131" s="13" t="n">
        <f aca="false">IF(H131,COUNT(H$3:H131),"")</f>
        <v>107</v>
      </c>
    </row>
    <row r="132" customFormat="false" ht="13.8" hidden="false" customHeight="false" outlineLevel="0" collapsed="false">
      <c r="A132" s="5"/>
      <c r="B132" s="5"/>
      <c r="C132" s="5"/>
      <c r="D132" s="5" t="s">
        <v>128</v>
      </c>
      <c r="E132" s="5"/>
      <c r="F132" s="5"/>
      <c r="G132" s="5"/>
      <c r="H132" s="17" t="n">
        <f aca="false">ROUND(SUM(H118:H131),5)</f>
        <v>68812.57</v>
      </c>
      <c r="I132" s="12"/>
      <c r="J132" s="11"/>
      <c r="K132" s="13" t="n">
        <f aca="false">IF(H132,COUNT(H$3:H132),"")</f>
        <v>108</v>
      </c>
    </row>
    <row r="133" customFormat="false" ht="13.8" hidden="false" customHeight="false" outlineLevel="0" collapsed="false">
      <c r="A133" s="5"/>
      <c r="B133" s="5"/>
      <c r="C133" s="5" t="s">
        <v>129</v>
      </c>
      <c r="D133" s="5"/>
      <c r="E133" s="5"/>
      <c r="F133" s="5"/>
      <c r="G133" s="5"/>
      <c r="H133" s="11" t="n">
        <f aca="false">ROUND(H117+H132,5)</f>
        <v>68812.57</v>
      </c>
      <c r="I133" s="12"/>
      <c r="J133" s="11"/>
      <c r="K133" s="13" t="n">
        <f aca="false">IF(H133,COUNT(H$3:H133),"")</f>
        <v>109</v>
      </c>
    </row>
    <row r="134" customFormat="false" ht="13.8" hidden="false" customHeight="false" outlineLevel="0" collapsed="false">
      <c r="A134" s="5"/>
      <c r="B134" s="5"/>
      <c r="C134" s="5" t="s">
        <v>130</v>
      </c>
      <c r="D134" s="5"/>
      <c r="E134" s="5"/>
      <c r="F134" s="5"/>
      <c r="G134" s="5"/>
      <c r="H134" s="11"/>
      <c r="I134" s="12"/>
      <c r="J134" s="11"/>
      <c r="K134" s="13" t="str">
        <f aca="false">IF(H134,COUNT(H$3:H134),"")</f>
        <v/>
      </c>
    </row>
    <row r="135" customFormat="false" ht="13.8" hidden="false" customHeight="false" outlineLevel="0" collapsed="false">
      <c r="A135" s="5"/>
      <c r="B135" s="5"/>
      <c r="C135" s="5"/>
      <c r="D135" s="5" t="s">
        <v>131</v>
      </c>
      <c r="E135" s="5"/>
      <c r="F135" s="5"/>
      <c r="G135" s="5"/>
      <c r="H135" s="11"/>
      <c r="I135" s="12"/>
      <c r="J135" s="11"/>
      <c r="K135" s="13" t="str">
        <f aca="false">IF(H135,COUNT(H$3:H135),"")</f>
        <v/>
      </c>
    </row>
    <row r="136" customFormat="false" ht="13.8" hidden="false" customHeight="false" outlineLevel="0" collapsed="false">
      <c r="A136" s="5"/>
      <c r="B136" s="5"/>
      <c r="C136" s="5"/>
      <c r="D136" s="5"/>
      <c r="E136" s="5" t="s">
        <v>132</v>
      </c>
      <c r="F136" s="5"/>
      <c r="G136" s="5"/>
      <c r="H136" s="11"/>
      <c r="I136" s="12"/>
      <c r="J136" s="11"/>
      <c r="K136" s="13" t="str">
        <f aca="false">IF(H136,COUNT(H$3:H136),"")</f>
        <v/>
      </c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 t="s">
        <v>115</v>
      </c>
      <c r="G137" s="5"/>
      <c r="H137" s="11" t="n">
        <v>2610</v>
      </c>
      <c r="I137" s="12"/>
      <c r="J137" s="11"/>
      <c r="K137" s="13" t="n">
        <f aca="false">IF(H137,COUNT(H$3:H137),"")</f>
        <v>110</v>
      </c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 t="s">
        <v>133</v>
      </c>
      <c r="G138" s="5"/>
      <c r="H138" s="11" t="n">
        <v>11000</v>
      </c>
      <c r="I138" s="12"/>
      <c r="J138" s="11"/>
      <c r="K138" s="13" t="n">
        <f aca="false">IF(H138,COUNT(H$3:H138),"")</f>
        <v>111</v>
      </c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 t="s">
        <v>117</v>
      </c>
      <c r="G139" s="5"/>
      <c r="H139" s="14" t="n">
        <v>2610</v>
      </c>
      <c r="I139" s="12"/>
      <c r="J139" s="11"/>
      <c r="K139" s="13" t="n">
        <f aca="false">IF(H139,COUNT(H$3:H139),"")</f>
        <v>112</v>
      </c>
    </row>
    <row r="140" customFormat="false" ht="13.8" hidden="false" customHeight="false" outlineLevel="0" collapsed="false">
      <c r="A140" s="5"/>
      <c r="B140" s="5"/>
      <c r="C140" s="5"/>
      <c r="D140" s="5"/>
      <c r="E140" s="5" t="s">
        <v>134</v>
      </c>
      <c r="F140" s="5"/>
      <c r="G140" s="5"/>
      <c r="H140" s="11" t="n">
        <f aca="false">ROUND(SUM(H136:H139),5)</f>
        <v>16220</v>
      </c>
      <c r="I140" s="12"/>
      <c r="J140" s="11"/>
      <c r="K140" s="13" t="n">
        <f aca="false">IF(H140,COUNT(H$3:H140),"")</f>
        <v>113</v>
      </c>
    </row>
    <row r="141" customFormat="false" ht="13.8" hidden="false" customHeight="false" outlineLevel="0" collapsed="false">
      <c r="A141" s="5"/>
      <c r="B141" s="5"/>
      <c r="C141" s="5"/>
      <c r="D141" s="5"/>
      <c r="E141" s="5" t="s">
        <v>135</v>
      </c>
      <c r="F141" s="5"/>
      <c r="G141" s="5"/>
      <c r="H141" s="11" t="n">
        <v>10800.52</v>
      </c>
      <c r="I141" s="12"/>
      <c r="J141" s="11"/>
      <c r="K141" s="13" t="n">
        <f aca="false">IF(H141,COUNT(H$3:H141),"")</f>
        <v>114</v>
      </c>
    </row>
    <row r="142" customFormat="false" ht="13.8" hidden="false" customHeight="false" outlineLevel="0" collapsed="false">
      <c r="A142" s="5"/>
      <c r="B142" s="5"/>
      <c r="C142" s="5"/>
      <c r="D142" s="5"/>
      <c r="E142" s="5" t="s">
        <v>119</v>
      </c>
      <c r="F142" s="5"/>
      <c r="G142" s="5"/>
      <c r="H142" s="11" t="n">
        <v>197.95</v>
      </c>
      <c r="I142" s="12"/>
      <c r="J142" s="11"/>
      <c r="K142" s="13" t="n">
        <f aca="false">IF(H142,COUNT(H$3:H142),"")</f>
        <v>115</v>
      </c>
    </row>
    <row r="143" customFormat="false" ht="13.8" hidden="false" customHeight="false" outlineLevel="0" collapsed="false">
      <c r="A143" s="5"/>
      <c r="B143" s="5"/>
      <c r="C143" s="5"/>
      <c r="D143" s="5"/>
      <c r="E143" s="5" t="s">
        <v>121</v>
      </c>
      <c r="F143" s="5"/>
      <c r="G143" s="5"/>
      <c r="H143" s="11" t="n">
        <v>51950.03</v>
      </c>
      <c r="I143" s="12"/>
      <c r="J143" s="11"/>
      <c r="K143" s="13" t="n">
        <f aca="false">IF(H143,COUNT(H$3:H143),"")</f>
        <v>116</v>
      </c>
    </row>
    <row r="144" customFormat="false" ht="13.8" hidden="false" customHeight="false" outlineLevel="0" collapsed="false">
      <c r="A144" s="5"/>
      <c r="B144" s="5"/>
      <c r="C144" s="5"/>
      <c r="D144" s="5"/>
      <c r="E144" s="5" t="s">
        <v>136</v>
      </c>
      <c r="F144" s="5"/>
      <c r="G144" s="5"/>
      <c r="H144" s="11" t="n">
        <v>4184</v>
      </c>
      <c r="I144" s="12"/>
      <c r="J144" s="11"/>
      <c r="K144" s="13" t="n">
        <f aca="false">IF(H144,COUNT(H$3:H144),"")</f>
        <v>117</v>
      </c>
    </row>
    <row r="145" customFormat="false" ht="13.8" hidden="false" customHeight="false" outlineLevel="0" collapsed="false">
      <c r="A145" s="5"/>
      <c r="B145" s="5"/>
      <c r="C145" s="5"/>
      <c r="D145" s="5"/>
      <c r="E145" s="5" t="s">
        <v>137</v>
      </c>
      <c r="F145" s="5"/>
      <c r="G145" s="5"/>
      <c r="H145" s="11" t="n">
        <v>470</v>
      </c>
      <c r="I145" s="12"/>
      <c r="J145" s="11"/>
      <c r="K145" s="13" t="n">
        <f aca="false">IF(H145,COUNT(H$3:H145),"")</f>
        <v>118</v>
      </c>
    </row>
    <row r="146" customFormat="false" ht="13.8" hidden="false" customHeight="false" outlineLevel="0" collapsed="false">
      <c r="A146" s="5"/>
      <c r="B146" s="5"/>
      <c r="C146" s="5"/>
      <c r="D146" s="5"/>
      <c r="E146" s="5" t="s">
        <v>138</v>
      </c>
      <c r="F146" s="5"/>
      <c r="G146" s="5"/>
      <c r="H146" s="11" t="n">
        <v>510</v>
      </c>
      <c r="I146" s="12"/>
      <c r="J146" s="11"/>
      <c r="K146" s="13" t="n">
        <f aca="false">IF(H146,COUNT(H$3:H146),"")</f>
        <v>119</v>
      </c>
    </row>
    <row r="147" customFormat="false" ht="13.8" hidden="false" customHeight="false" outlineLevel="0" collapsed="false">
      <c r="A147" s="5"/>
      <c r="B147" s="5"/>
      <c r="C147" s="5"/>
      <c r="D147" s="5"/>
      <c r="E147" s="5" t="s">
        <v>139</v>
      </c>
      <c r="F147" s="5"/>
      <c r="G147" s="5"/>
      <c r="H147" s="15" t="n">
        <v>457.43</v>
      </c>
      <c r="I147" s="12"/>
      <c r="J147" s="11"/>
      <c r="K147" s="13" t="n">
        <f aca="false">IF(H147,COUNT(H$3:H147),"")</f>
        <v>120</v>
      </c>
    </row>
    <row r="148" customFormat="false" ht="13.8" hidden="false" customHeight="false" outlineLevel="0" collapsed="false">
      <c r="A148" s="5"/>
      <c r="B148" s="5"/>
      <c r="C148" s="5"/>
      <c r="D148" s="5" t="s">
        <v>140</v>
      </c>
      <c r="E148" s="5"/>
      <c r="F148" s="5"/>
      <c r="G148" s="5"/>
      <c r="H148" s="16" t="n">
        <f aca="false">ROUND(H135+SUM(H140:H147),5)</f>
        <v>84789.93</v>
      </c>
      <c r="I148" s="12"/>
      <c r="J148" s="11"/>
      <c r="K148" s="13" t="n">
        <f aca="false">IF(H148,COUNT(H$3:H148),"")</f>
        <v>121</v>
      </c>
    </row>
    <row r="149" customFormat="false" ht="13.8" hidden="false" customHeight="false" outlineLevel="0" collapsed="false">
      <c r="A149" s="5"/>
      <c r="B149" s="5"/>
      <c r="C149" s="5" t="s">
        <v>141</v>
      </c>
      <c r="D149" s="5"/>
      <c r="E149" s="5"/>
      <c r="F149" s="5"/>
      <c r="G149" s="5"/>
      <c r="H149" s="16" t="n">
        <f aca="false">ROUND(H134+H148,5)</f>
        <v>84789.93</v>
      </c>
      <c r="I149" s="12"/>
      <c r="J149" s="11"/>
      <c r="K149" s="13" t="n">
        <f aca="false">IF(H149,COUNT(H$3:H149),"")</f>
        <v>122</v>
      </c>
    </row>
    <row r="150" customFormat="false" ht="13.8" hidden="false" customHeight="false" outlineLevel="0" collapsed="false">
      <c r="A150" s="5"/>
      <c r="B150" s="5" t="s">
        <v>142</v>
      </c>
      <c r="C150" s="5"/>
      <c r="D150" s="5"/>
      <c r="E150" s="5"/>
      <c r="F150" s="5"/>
      <c r="G150" s="5"/>
      <c r="H150" s="16" t="n">
        <f aca="false">ROUND(H116+H133-H149,5)</f>
        <v>-15977.36</v>
      </c>
      <c r="I150" s="12"/>
      <c r="J150" s="15"/>
      <c r="K150" s="13" t="n">
        <f aca="false">IF(H150,COUNT(H$3:H150),"")</f>
        <v>123</v>
      </c>
    </row>
    <row r="151" s="3" customFormat="true" ht="13.8" hidden="false" customHeight="false" outlineLevel="0" collapsed="false">
      <c r="A151" s="5" t="s">
        <v>143</v>
      </c>
      <c r="B151" s="5"/>
      <c r="C151" s="5"/>
      <c r="D151" s="5"/>
      <c r="E151" s="5"/>
      <c r="F151" s="5"/>
      <c r="G151" s="5"/>
      <c r="H151" s="18" t="n">
        <f aca="false">ROUND(H115+H150,5)</f>
        <v>-17058.47</v>
      </c>
      <c r="I151" s="5"/>
      <c r="J151" s="18" t="n">
        <f aca="false">ROUND(J115+J150,5)</f>
        <v>-5806.65</v>
      </c>
      <c r="K151" s="13" t="n">
        <f aca="false">IF(H151,COUNT(H$3:H151),"")</f>
        <v>124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11:55 AM
 05/11/20
 Cash Basis&amp;C&amp;"Arial,Bold"&amp;12 ST MATTHEW EVANGELICAL LUTHERAN CHURCH
&amp;14 Profit &amp;&amp; Loss Budget vs. Actual
&amp;10 January through April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2020-05-11T16:55:58Z</dcterms:created>
  <dc:creator>Sue Stillman</dc:creator>
  <dc:description/>
  <dc:language>en-US</dc:language>
  <cp:lastModifiedBy/>
  <dcterms:modified xsi:type="dcterms:W3CDTF">2020-05-11T16:39:22Z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