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M-SRV01\UsersFiles\SueS\"/>
    </mc:Choice>
  </mc:AlternateContent>
  <xr:revisionPtr revIDLastSave="0" documentId="8_{C690BE5A-945F-4A42-ADBB-EAD0F55FF335}" xr6:coauthVersionLast="45" xr6:coauthVersionMax="45" xr10:uidLastSave="{00000000-0000-0000-0000-000000000000}"/>
  <bookViews>
    <workbookView xWindow="2250" yWindow="2250" windowWidth="15375" windowHeight="7875" activeTab="1" xr2:uid="{B5BE520C-68E1-489B-9D3E-F8EBE6C73F4E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Sheet1!$5:$5,Sheet1!$6:$6,Sheet1!$7:$7,Sheet1!$8:$8,Sheet1!$12:$12,Sheet1!$13:$13,Sheet1!$14:$14,Sheet1!$15:$15,Sheet1!$16:$16,Sheet1!$17:$17,Sheet1!$18:$18,Sheet1!$19:$19,Sheet1!$20:$20,Sheet1!$21:$21,Sheet1!$22:$22,Sheet1!$23:$23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Sheet1!$F$9,Sheet1!$H$9,Sheet1!$F$10,Sheet1!$H$10,Sheet1!$F$25,Sheet1!$H$25,Sheet1!$F$26,Sheet1!$H$26,Sheet1!$F$30,Sheet1!$F$33,Sheet1!$F$34,Sheet1!$F$35,Sheet1!$H$35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Sheet1!$E$17</definedName>
    <definedName name="QB_ROW_20031" localSheetId="1" hidden="1">Sheet1!$D$4</definedName>
    <definedName name="QB_ROW_20331" localSheetId="1" hidden="1">Sheet1!$D$9</definedName>
    <definedName name="QB_ROW_21031" localSheetId="1" hidden="1">Sheet1!$D$11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Sheet1!$E$16</definedName>
    <definedName name="QB_ROW_47340" localSheetId="1" hidden="1">Sheet1!$E$20</definedName>
    <definedName name="QB_ROW_486340" localSheetId="1" hidden="1">Sheet1!$E$12</definedName>
    <definedName name="QB_ROW_566340" localSheetId="1" hidden="1">Sheet1!$E$24</definedName>
    <definedName name="QB_ROW_568340" localSheetId="1" hidden="1">Sheet1!$E$23</definedName>
    <definedName name="QB_ROW_572340" localSheetId="1" hidden="1">Sheet1!$E$18</definedName>
    <definedName name="QB_ROW_583340" localSheetId="1" hidden="1">Sheet1!$E$15</definedName>
    <definedName name="QB_ROW_586340" localSheetId="1" hidden="1">Sheet1!$E$13</definedName>
    <definedName name="QB_ROW_59340" localSheetId="1" hidden="1">Sheet1!$E$19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1340" localSheetId="1" hidden="1">Sheet1!$E$14</definedName>
    <definedName name="QB_ROW_764340" localSheetId="1" hidden="1">Sheet1!$E$7</definedName>
    <definedName name="QB_ROW_784240" localSheetId="1" hidden="1">Sheet1!$E$21</definedName>
    <definedName name="QB_ROW_86321" localSheetId="1" hidden="1">Sheet1!$C$10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20200430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8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20200101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F35" i="1"/>
  <c r="F34" i="1"/>
  <c r="F33" i="1"/>
  <c r="F30" i="1"/>
  <c r="H26" i="1"/>
  <c r="F26" i="1"/>
  <c r="H25" i="1"/>
  <c r="F25" i="1"/>
  <c r="H10" i="1"/>
  <c r="F10" i="1"/>
  <c r="H9" i="1"/>
  <c r="F9" i="1"/>
</calcChain>
</file>

<file path=xl/sharedStrings.xml><?xml version="1.0" encoding="utf-8"?>
<sst xmlns="http://schemas.openxmlformats.org/spreadsheetml/2006/main" count="35" uniqueCount="35">
  <si>
    <t>Jan - Apr 20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</si>
  <si>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</si>
  <si>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</si>
  <si>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</si>
  <si>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</si>
  <si>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</si>
  <si>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</si>
  <si>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</si>
  <si>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Total Income</t>
  </si>
  <si>
    <t>Gross Profit</t>
  </si>
  <si>
    <t>Expense</t>
  </si>
  <si>
    <t>Administrative</t>
  </si>
  <si>
    <t>Adult Discipleship</t>
  </si>
  <si>
    <t>Benevolence</t>
  </si>
  <si>
    <t>Member Care</t>
  </si>
  <si>
    <t>Mission Outreach</t>
  </si>
  <si>
    <t>Outside Ministries</t>
  </si>
  <si>
    <t>Overseers</t>
  </si>
  <si>
    <t>Payroll</t>
  </si>
  <si>
    <t>Properties</t>
  </si>
  <si>
    <t>Resticted Specific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</si>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</sst>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01CC40B3-C883-4984-9960-5A2C1C7D3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988EA6E-182A-405D-89B9-3D9AC6D9A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BC0851D-3331-4585-88C7-FC7DA409A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35628A8-B6AA-47FB-8372-18671870E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5917-DD5B-4E38-BFC2-CF04EDB64729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9"/>
      <c r="C40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FCEE-3C04-4CDA-B62D-0AFEBDED4906}">
  <sheetPr codeName="Sheet1"/>
  <dimension ref="A1:H36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18.28515625" style="16" customWidth="1"/>
    <col min="6" max="6" width="10.140625" style="17" bestFit="1" customWidth="1"/>
    <col min="7" max="7" width="2.28515625" style="17" customWidth="1"/>
    <col min="8" max="8" width="8.71093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138087.19</v>
      </c>
      <c r="G5" s="5"/>
      <c r="H5" s="4">
        <v>138159</v>
      </c>
    </row>
    <row r="6" spans="1:8" x14ac:dyDescent="0.25">
      <c r="A6" s="1"/>
      <c r="B6" s="1"/>
      <c r="C6" s="1"/>
      <c r="D6" s="1"/>
      <c r="E6" s="1" t="s">
        <v>5</v>
      </c>
      <c r="F6" s="4">
        <v>3600</v>
      </c>
      <c r="G6" s="5"/>
      <c r="H6" s="4">
        <v>4660</v>
      </c>
    </row>
    <row r="7" spans="1:8" x14ac:dyDescent="0.25">
      <c r="A7" s="1"/>
      <c r="B7" s="1"/>
      <c r="C7" s="1"/>
      <c r="D7" s="1"/>
      <c r="E7" s="1" t="s">
        <v>6</v>
      </c>
      <c r="F7" s="4">
        <v>3428.03</v>
      </c>
      <c r="G7" s="5"/>
      <c r="H7" s="4"/>
    </row>
    <row r="8" spans="1:8" ht="15.75" thickBot="1" x14ac:dyDescent="0.3">
      <c r="A8" s="1"/>
      <c r="B8" s="1"/>
      <c r="C8" s="1"/>
      <c r="D8" s="1"/>
      <c r="E8" s="1" t="s">
        <v>7</v>
      </c>
      <c r="F8" s="6">
        <v>2280</v>
      </c>
      <c r="G8" s="5"/>
      <c r="H8" s="6">
        <v>1880</v>
      </c>
    </row>
    <row r="9" spans="1:8" ht="15.75" thickBot="1" x14ac:dyDescent="0.3">
      <c r="A9" s="1"/>
      <c r="B9" s="1"/>
      <c r="C9" s="1"/>
      <c r="D9" s="1" t="s">
        <v>8</v>
      </c>
      <c r="E9" s="1"/>
      <c r="F9" s="7">
        <f>ROUND(SUM(F4:F8),5)</f>
        <v>147395.22</v>
      </c>
      <c r="G9" s="5"/>
      <c r="H9" s="7">
        <f>ROUND(SUM(H4:H8),5)</f>
        <v>144699</v>
      </c>
    </row>
    <row r="10" spans="1:8" x14ac:dyDescent="0.25">
      <c r="A10" s="1"/>
      <c r="B10" s="1"/>
      <c r="C10" s="1" t="s">
        <v>9</v>
      </c>
      <c r="D10" s="1"/>
      <c r="E10" s="1"/>
      <c r="F10" s="4">
        <f>F9</f>
        <v>147395.22</v>
      </c>
      <c r="G10" s="5"/>
      <c r="H10" s="4">
        <f>H9</f>
        <v>144699</v>
      </c>
    </row>
    <row r="11" spans="1:8" x14ac:dyDescent="0.25">
      <c r="A11" s="1"/>
      <c r="B11" s="1"/>
      <c r="C11" s="1"/>
      <c r="D11" s="1" t="s">
        <v>10</v>
      </c>
      <c r="E11" s="1"/>
      <c r="F11" s="4"/>
      <c r="G11" s="5"/>
      <c r="H11" s="4"/>
    </row>
    <row r="12" spans="1:8" x14ac:dyDescent="0.25">
      <c r="A12" s="1"/>
      <c r="B12" s="1"/>
      <c r="C12" s="1"/>
      <c r="D12" s="1"/>
      <c r="E12" s="1" t="s">
        <v>11</v>
      </c>
      <c r="F12" s="4">
        <v>7519.24</v>
      </c>
      <c r="G12" s="5"/>
      <c r="H12" s="4">
        <v>7567.64</v>
      </c>
    </row>
    <row r="13" spans="1:8" x14ac:dyDescent="0.25">
      <c r="A13" s="1"/>
      <c r="B13" s="1"/>
      <c r="C13" s="1"/>
      <c r="D13" s="1"/>
      <c r="E13" s="1" t="s">
        <v>12</v>
      </c>
      <c r="F13" s="4">
        <v>603.97</v>
      </c>
      <c r="G13" s="5"/>
      <c r="H13" s="4">
        <v>1300</v>
      </c>
    </row>
    <row r="14" spans="1:8" x14ac:dyDescent="0.25">
      <c r="A14" s="1"/>
      <c r="B14" s="1"/>
      <c r="C14" s="1"/>
      <c r="D14" s="1"/>
      <c r="E14" s="1" t="s">
        <v>13</v>
      </c>
      <c r="F14" s="4">
        <v>216.61</v>
      </c>
      <c r="G14" s="5"/>
      <c r="H14" s="4">
        <v>1000</v>
      </c>
    </row>
    <row r="15" spans="1:8" x14ac:dyDescent="0.25">
      <c r="A15" s="1"/>
      <c r="B15" s="1"/>
      <c r="C15" s="1"/>
      <c r="D15" s="1"/>
      <c r="E15" s="1" t="s">
        <v>14</v>
      </c>
      <c r="F15" s="4">
        <v>389.77</v>
      </c>
      <c r="G15" s="5"/>
      <c r="H15" s="4">
        <v>740</v>
      </c>
    </row>
    <row r="16" spans="1:8" x14ac:dyDescent="0.25">
      <c r="A16" s="1"/>
      <c r="B16" s="1"/>
      <c r="C16" s="1"/>
      <c r="D16" s="1"/>
      <c r="E16" s="1" t="s">
        <v>15</v>
      </c>
      <c r="F16" s="4">
        <v>3604.45</v>
      </c>
      <c r="G16" s="5"/>
      <c r="H16" s="4">
        <v>3775</v>
      </c>
    </row>
    <row r="17" spans="1:8" x14ac:dyDescent="0.25">
      <c r="A17" s="1"/>
      <c r="B17" s="1"/>
      <c r="C17" s="1"/>
      <c r="D17" s="1"/>
      <c r="E17" s="1" t="s">
        <v>16</v>
      </c>
      <c r="F17" s="4">
        <v>8300</v>
      </c>
      <c r="G17" s="5"/>
      <c r="H17" s="4">
        <v>8300</v>
      </c>
    </row>
    <row r="18" spans="1:8" x14ac:dyDescent="0.25">
      <c r="A18" s="1"/>
      <c r="B18" s="1"/>
      <c r="C18" s="1"/>
      <c r="D18" s="1"/>
      <c r="E18" s="1" t="s">
        <v>17</v>
      </c>
      <c r="F18" s="4">
        <v>290.31</v>
      </c>
      <c r="G18" s="5"/>
      <c r="H18" s="4">
        <v>467</v>
      </c>
    </row>
    <row r="19" spans="1:8" x14ac:dyDescent="0.25">
      <c r="A19" s="1"/>
      <c r="B19" s="1"/>
      <c r="C19" s="1"/>
      <c r="D19" s="1"/>
      <c r="E19" s="1" t="s">
        <v>18</v>
      </c>
      <c r="F19" s="4">
        <v>96312.69</v>
      </c>
      <c r="G19" s="5"/>
      <c r="H19" s="4">
        <v>96881.3</v>
      </c>
    </row>
    <row r="20" spans="1:8" x14ac:dyDescent="0.25">
      <c r="A20" s="1"/>
      <c r="B20" s="1"/>
      <c r="C20" s="1"/>
      <c r="D20" s="1"/>
      <c r="E20" s="1" t="s">
        <v>19</v>
      </c>
      <c r="F20" s="4">
        <v>22740.43</v>
      </c>
      <c r="G20" s="5"/>
      <c r="H20" s="4">
        <v>20615.71</v>
      </c>
    </row>
    <row r="21" spans="1:8" x14ac:dyDescent="0.25">
      <c r="A21" s="1"/>
      <c r="B21" s="1"/>
      <c r="C21" s="1"/>
      <c r="D21" s="1"/>
      <c r="E21" s="1" t="s">
        <v>20</v>
      </c>
      <c r="F21" s="4">
        <v>2200</v>
      </c>
      <c r="G21" s="5"/>
      <c r="H21" s="4"/>
    </row>
    <row r="22" spans="1:8" x14ac:dyDescent="0.25">
      <c r="A22" s="1"/>
      <c r="B22" s="1"/>
      <c r="C22" s="1"/>
      <c r="D22" s="1"/>
      <c r="E22" s="1" t="s">
        <v>21</v>
      </c>
      <c r="F22" s="4">
        <v>359.53</v>
      </c>
      <c r="G22" s="5"/>
      <c r="H22" s="4">
        <v>2224</v>
      </c>
    </row>
    <row r="23" spans="1:8" x14ac:dyDescent="0.25">
      <c r="A23" s="1"/>
      <c r="B23" s="1"/>
      <c r="C23" s="1"/>
      <c r="D23" s="1"/>
      <c r="E23" s="1" t="s">
        <v>22</v>
      </c>
      <c r="F23" s="4">
        <v>1643.84</v>
      </c>
      <c r="G23" s="5"/>
      <c r="H23" s="4">
        <v>3265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4295.49</v>
      </c>
      <c r="G24" s="5"/>
      <c r="H24" s="6">
        <v>4370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ROUND(SUM(F11:F24),5)</f>
        <v>148476.32999999999</v>
      </c>
      <c r="G25" s="5"/>
      <c r="H25" s="7">
        <f>ROUND(SUM(H11:H24),5)</f>
        <v>150505.65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ROUND(F3+F10-F25,5)</f>
        <v>-1081.1099999999999</v>
      </c>
      <c r="G26" s="5"/>
      <c r="H26" s="4">
        <f>ROUND(H3+H10-H25,5)</f>
        <v>-5806.65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68812.570000000007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68812.570000000007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84789.93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84789.93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-15977.36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-17058.47</v>
      </c>
      <c r="G35" s="1"/>
      <c r="H35" s="10">
        <f>ROUND(H26+H34,5)</f>
        <v>-5806.65</v>
      </c>
    </row>
    <row r="36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2:42 PM
&amp;"Arial,Bold"&amp;8 05/06/20
&amp;"Arial,Bold"&amp;8 Cash Basis&amp;C&amp;"Arial,Bold"&amp;12 ST MATTHEW EVANGELICAL LUTHERAN CHURCH
&amp;"Arial,Bold"&amp;14 Profit &amp;&amp; Loss Budget vs. Actual
&amp;"Arial,Bold"&amp;10 January through April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Stillman</dc:creator>
  <cp:lastModifiedBy>Sue Stillman</cp:lastModifiedBy>
  <dcterms:created xsi:type="dcterms:W3CDTF">2020-05-06T19:42:16Z</dcterms:created>
  <dcterms:modified xsi:type="dcterms:W3CDTF">2020-05-06T19:43:01Z</dcterms:modified>
</cp:coreProperties>
</file>