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Leadership\Treasurer_Finance\2020 P &amp; L Reports\"/>
    </mc:Choice>
  </mc:AlternateContent>
  <xr:revisionPtr revIDLastSave="0" documentId="8_{43523E2E-7897-4BBD-8957-BAC645F367AA}" xr6:coauthVersionLast="45" xr6:coauthVersionMax="45" xr10:uidLastSave="{00000000-0000-0000-0000-000000000000}"/>
  <bookViews>
    <workbookView xWindow="2685" yWindow="2685" windowWidth="21600" windowHeight="11385" activeTab="1" xr2:uid="{A0B2A76C-7771-442D-A9A1-116E851DC4AE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Sheet1!$5:$5,Sheet1!$6:$6,Sheet1!$7:$7,Sheet1!$8:$8,Sheet1!$12:$12,Sheet1!$13:$13,Sheet1!$14:$14,Sheet1!$15:$15,Sheet1!$16:$16,Sheet1!$17:$17,Sheet1!$18:$18,Sheet1!$19:$19,Sheet1!$20:$20,Sheet1!$21:$21,Sheet1!$22:$22,Sheet1!$23:$23</definedName>
    <definedName name="QB_DATA_1" localSheetId="1" hidden="1">Sheet1!$28:$28,Sheet1!$31:$31</definedName>
    <definedName name="QB_FORMULA_0" localSheetId="1" hidden="1">Sheet1!$F$9,Sheet1!$H$9,Sheet1!$F$10,Sheet1!$H$10,Sheet1!$F$24,Sheet1!$H$24,Sheet1!$F$25,Sheet1!$H$25,Sheet1!$F$29,Sheet1!$F$32,Sheet1!$F$33,Sheet1!$F$34,Sheet1!$H$34</definedName>
    <definedName name="QB_ROW_168340" localSheetId="1" hidden="1">Sheet1!$E$5</definedName>
    <definedName name="QB_ROW_171340" localSheetId="1" hidden="1">Sheet1!$E$8</definedName>
    <definedName name="QB_ROW_18301" localSheetId="1" hidden="1">Sheet1!$A$34</definedName>
    <definedName name="QB_ROW_19011" localSheetId="1" hidden="1">Sheet1!$B$3</definedName>
    <definedName name="QB_ROW_19311" localSheetId="1" hidden="1">Sheet1!$B$25</definedName>
    <definedName name="QB_ROW_199340" localSheetId="1" hidden="1">Sheet1!$E$17</definedName>
    <definedName name="QB_ROW_20031" localSheetId="1" hidden="1">Sheet1!$D$4</definedName>
    <definedName name="QB_ROW_20331" localSheetId="1" hidden="1">Sheet1!$D$9</definedName>
    <definedName name="QB_ROW_21031" localSheetId="1" hidden="1">Sheet1!$D$11</definedName>
    <definedName name="QB_ROW_21331" localSheetId="1" hidden="1">Sheet1!$D$24</definedName>
    <definedName name="QB_ROW_22011" localSheetId="1" hidden="1">Sheet1!$B$26</definedName>
    <definedName name="QB_ROW_22311" localSheetId="1" hidden="1">Sheet1!$B$33</definedName>
    <definedName name="QB_ROW_23021" localSheetId="1" hidden="1">Sheet1!$C$27</definedName>
    <definedName name="QB_ROW_23321" localSheetId="1" hidden="1">Sheet1!$C$29</definedName>
    <definedName name="QB_ROW_24021" localSheetId="1" hidden="1">Sheet1!$C$30</definedName>
    <definedName name="QB_ROW_24321" localSheetId="1" hidden="1">Sheet1!$C$32</definedName>
    <definedName name="QB_ROW_40340" localSheetId="1" hidden="1">Sheet1!$E$16</definedName>
    <definedName name="QB_ROW_47340" localSheetId="1" hidden="1">Sheet1!$E$20</definedName>
    <definedName name="QB_ROW_486340" localSheetId="1" hidden="1">Sheet1!$E$12</definedName>
    <definedName name="QB_ROW_566340" localSheetId="1" hidden="1">Sheet1!$E$23</definedName>
    <definedName name="QB_ROW_568340" localSheetId="1" hidden="1">Sheet1!$E$22</definedName>
    <definedName name="QB_ROW_572340" localSheetId="1" hidden="1">Sheet1!$E$18</definedName>
    <definedName name="QB_ROW_583340" localSheetId="1" hidden="1">Sheet1!$E$15</definedName>
    <definedName name="QB_ROW_586340" localSheetId="1" hidden="1">Sheet1!$E$13</definedName>
    <definedName name="QB_ROW_59340" localSheetId="1" hidden="1">Sheet1!$E$19</definedName>
    <definedName name="QB_ROW_595340" localSheetId="1" hidden="1">Sheet1!$E$21</definedName>
    <definedName name="QB_ROW_600240" localSheetId="1" hidden="1">Sheet1!$E$6</definedName>
    <definedName name="QB_ROW_653330" localSheetId="1" hidden="1">Sheet1!$D$28</definedName>
    <definedName name="QB_ROW_661330" localSheetId="1" hidden="1">Sheet1!$D$31</definedName>
    <definedName name="QB_ROW_731340" localSheetId="1" hidden="1">Sheet1!$E$14</definedName>
    <definedName name="QB_ROW_764340" localSheetId="1" hidden="1">Sheet1!$E$7</definedName>
    <definedName name="QB_ROW_86321" localSheetId="1" hidden="1">Sheet1!$C$10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20200531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20200501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F34" i="1"/>
  <c r="F33" i="1"/>
  <c r="F32" i="1"/>
  <c r="F29" i="1"/>
  <c r="H25" i="1"/>
  <c r="F25" i="1"/>
  <c r="H24" i="1"/>
  <c r="F24" i="1"/>
  <c r="H10" i="1"/>
  <c r="F10" i="1"/>
  <c r="H9" i="1"/>
  <c r="F9" i="1"/>
</calcChain>
</file>

<file path=xl/sharedStrings.xml><?xml version="1.0" encoding="utf-8"?>
<sst xmlns="http://schemas.openxmlformats.org/spreadsheetml/2006/main" count="34" uniqueCount="34">
  <si>
    <t>May 20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</si>
  <si>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</si>
  <si>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</si>
  <si>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</si>
  <si>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</si>
  <si>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</si>
  <si>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</si>
  <si>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</si>
  <si>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Total Income</t>
  </si>
  <si>
    <t>Gross Profit</t>
  </si>
  <si>
    <t>Expense</t>
  </si>
  <si>
    <t>Administrative</t>
  </si>
  <si>
    <t>Adult Discipleship</t>
  </si>
  <si>
    <t>Benevolence</t>
  </si>
  <si>
    <t>Member Care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</si>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</sst>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6DFAE688-AD37-478A-BD55-DFE85578F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C9BF171-307F-41A1-AD01-6A491562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4BEA27E-4919-4099-BB7F-6A28D6C13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3CBDC4-36E2-4209-8469-E466E26D9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8DB5-B817-49E3-A33D-E8EB399A20D8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150A-8D2E-4E1C-9A42-472C6E7FAA4D}">
  <sheetPr codeName="Sheet1"/>
  <dimension ref="A1:H35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18.28515625" style="16" customWidth="1"/>
    <col min="6" max="6" width="8.42578125" style="17" bestFit="1" customWidth="1"/>
    <col min="7" max="7" width="2.28515625" style="17" customWidth="1"/>
    <col min="8" max="8" width="8.4257812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30215.06</v>
      </c>
      <c r="G5" s="5"/>
      <c r="H5" s="4">
        <v>28588.35</v>
      </c>
    </row>
    <row r="6" spans="1:8" x14ac:dyDescent="0.25">
      <c r="A6" s="1"/>
      <c r="B6" s="1"/>
      <c r="C6" s="1"/>
      <c r="D6" s="1"/>
      <c r="E6" s="1" t="s">
        <v>5</v>
      </c>
      <c r="F6" s="4">
        <v>1200</v>
      </c>
      <c r="G6" s="5"/>
      <c r="H6" s="4">
        <v>1165</v>
      </c>
    </row>
    <row r="7" spans="1:8" x14ac:dyDescent="0.25">
      <c r="A7" s="1"/>
      <c r="B7" s="1"/>
      <c r="C7" s="1"/>
      <c r="D7" s="1"/>
      <c r="E7" s="1" t="s">
        <v>6</v>
      </c>
      <c r="F7" s="4">
        <v>341.88</v>
      </c>
      <c r="G7" s="5"/>
      <c r="H7" s="4"/>
    </row>
    <row r="8" spans="1:8" ht="15.75" thickBot="1" x14ac:dyDescent="0.3">
      <c r="A8" s="1"/>
      <c r="B8" s="1"/>
      <c r="C8" s="1"/>
      <c r="D8" s="1"/>
      <c r="E8" s="1" t="s">
        <v>7</v>
      </c>
      <c r="F8" s="6">
        <v>315</v>
      </c>
      <c r="G8" s="5"/>
      <c r="H8" s="6">
        <v>340</v>
      </c>
    </row>
    <row r="9" spans="1:8" ht="15.75" thickBot="1" x14ac:dyDescent="0.3">
      <c r="A9" s="1"/>
      <c r="B9" s="1"/>
      <c r="C9" s="1"/>
      <c r="D9" s="1" t="s">
        <v>8</v>
      </c>
      <c r="E9" s="1"/>
      <c r="F9" s="7">
        <f>ROUND(SUM(F4:F8),5)</f>
        <v>32071.94</v>
      </c>
      <c r="G9" s="5"/>
      <c r="H9" s="7">
        <f>ROUND(SUM(H4:H8),5)</f>
        <v>30093.35</v>
      </c>
    </row>
    <row r="10" spans="1:8" x14ac:dyDescent="0.25">
      <c r="A10" s="1"/>
      <c r="B10" s="1"/>
      <c r="C10" s="1" t="s">
        <v>9</v>
      </c>
      <c r="D10" s="1"/>
      <c r="E10" s="1"/>
      <c r="F10" s="4">
        <f>F9</f>
        <v>32071.94</v>
      </c>
      <c r="G10" s="5"/>
      <c r="H10" s="4">
        <f>H9</f>
        <v>30093.35</v>
      </c>
    </row>
    <row r="11" spans="1:8" x14ac:dyDescent="0.25">
      <c r="A11" s="1"/>
      <c r="B11" s="1"/>
      <c r="C11" s="1"/>
      <c r="D11" s="1" t="s">
        <v>10</v>
      </c>
      <c r="E11" s="1"/>
      <c r="F11" s="4"/>
      <c r="G11" s="5"/>
      <c r="H11" s="4"/>
    </row>
    <row r="12" spans="1:8" x14ac:dyDescent="0.25">
      <c r="A12" s="1"/>
      <c r="B12" s="1"/>
      <c r="C12" s="1"/>
      <c r="D12" s="1"/>
      <c r="E12" s="1" t="s">
        <v>11</v>
      </c>
      <c r="F12" s="4">
        <v>1010.9</v>
      </c>
      <c r="G12" s="5"/>
      <c r="H12" s="4">
        <v>1105.9100000000001</v>
      </c>
    </row>
    <row r="13" spans="1:8" x14ac:dyDescent="0.25">
      <c r="A13" s="1"/>
      <c r="B13" s="1"/>
      <c r="C13" s="1"/>
      <c r="D13" s="1"/>
      <c r="E13" s="1" t="s">
        <v>12</v>
      </c>
      <c r="F13" s="4">
        <v>348.3</v>
      </c>
      <c r="G13" s="5"/>
      <c r="H13" s="4">
        <v>650</v>
      </c>
    </row>
    <row r="14" spans="1:8" x14ac:dyDescent="0.25">
      <c r="A14" s="1"/>
      <c r="B14" s="1"/>
      <c r="C14" s="1"/>
      <c r="D14" s="1"/>
      <c r="E14" s="1" t="s">
        <v>13</v>
      </c>
      <c r="F14" s="4">
        <v>33.69</v>
      </c>
      <c r="G14" s="5"/>
      <c r="H14" s="4">
        <v>250</v>
      </c>
    </row>
    <row r="15" spans="1:8" x14ac:dyDescent="0.25">
      <c r="A15" s="1"/>
      <c r="B15" s="1"/>
      <c r="C15" s="1"/>
      <c r="D15" s="1"/>
      <c r="E15" s="1" t="s">
        <v>14</v>
      </c>
      <c r="F15" s="4">
        <v>0</v>
      </c>
      <c r="G15" s="5"/>
      <c r="H15" s="4">
        <v>60</v>
      </c>
    </row>
    <row r="16" spans="1:8" x14ac:dyDescent="0.25">
      <c r="A16" s="1"/>
      <c r="B16" s="1"/>
      <c r="C16" s="1"/>
      <c r="D16" s="1"/>
      <c r="E16" s="1" t="s">
        <v>15</v>
      </c>
      <c r="F16" s="4">
        <v>1133.76</v>
      </c>
      <c r="G16" s="5"/>
      <c r="H16" s="4">
        <v>25</v>
      </c>
    </row>
    <row r="17" spans="1:8" x14ac:dyDescent="0.25">
      <c r="A17" s="1"/>
      <c r="B17" s="1"/>
      <c r="C17" s="1"/>
      <c r="D17" s="1"/>
      <c r="E17" s="1" t="s">
        <v>16</v>
      </c>
      <c r="F17" s="4">
        <v>2000</v>
      </c>
      <c r="G17" s="5"/>
      <c r="H17" s="4">
        <v>2000</v>
      </c>
    </row>
    <row r="18" spans="1:8" x14ac:dyDescent="0.25">
      <c r="A18" s="1"/>
      <c r="B18" s="1"/>
      <c r="C18" s="1"/>
      <c r="D18" s="1"/>
      <c r="E18" s="1" t="s">
        <v>17</v>
      </c>
      <c r="F18" s="4">
        <v>21.06</v>
      </c>
      <c r="G18" s="5"/>
      <c r="H18" s="4">
        <v>116</v>
      </c>
    </row>
    <row r="19" spans="1:8" x14ac:dyDescent="0.25">
      <c r="A19" s="1"/>
      <c r="B19" s="1"/>
      <c r="C19" s="1"/>
      <c r="D19" s="1"/>
      <c r="E19" s="1" t="s">
        <v>18</v>
      </c>
      <c r="F19" s="4">
        <v>31495.69</v>
      </c>
      <c r="G19" s="5"/>
      <c r="H19" s="4">
        <v>32563.67</v>
      </c>
    </row>
    <row r="20" spans="1:8" x14ac:dyDescent="0.25">
      <c r="A20" s="1"/>
      <c r="B20" s="1"/>
      <c r="C20" s="1"/>
      <c r="D20" s="1"/>
      <c r="E20" s="1" t="s">
        <v>19</v>
      </c>
      <c r="F20" s="4">
        <v>4096.1499999999996</v>
      </c>
      <c r="G20" s="5"/>
      <c r="H20" s="4">
        <v>3625.62</v>
      </c>
    </row>
    <row r="21" spans="1:8" x14ac:dyDescent="0.25">
      <c r="A21" s="1"/>
      <c r="B21" s="1"/>
      <c r="C21" s="1"/>
      <c r="D21" s="1"/>
      <c r="E21" s="1" t="s">
        <v>20</v>
      </c>
      <c r="F21" s="4">
        <v>39.81</v>
      </c>
      <c r="G21" s="5"/>
      <c r="H21" s="4">
        <v>375</v>
      </c>
    </row>
    <row r="22" spans="1:8" x14ac:dyDescent="0.25">
      <c r="A22" s="1"/>
      <c r="B22" s="1"/>
      <c r="C22" s="1"/>
      <c r="D22" s="1"/>
      <c r="E22" s="1" t="s">
        <v>21</v>
      </c>
      <c r="F22" s="4">
        <v>950.32</v>
      </c>
      <c r="G22" s="5"/>
      <c r="H22" s="4">
        <v>100</v>
      </c>
    </row>
    <row r="23" spans="1:8" ht="15.75" thickBot="1" x14ac:dyDescent="0.3">
      <c r="A23" s="1"/>
      <c r="B23" s="1"/>
      <c r="C23" s="1"/>
      <c r="D23" s="1"/>
      <c r="E23" s="1" t="s">
        <v>22</v>
      </c>
      <c r="F23" s="6">
        <v>0</v>
      </c>
      <c r="G23" s="5"/>
      <c r="H23" s="6">
        <v>115</v>
      </c>
    </row>
    <row r="24" spans="1:8" ht="15.75" thickBot="1" x14ac:dyDescent="0.3">
      <c r="A24" s="1"/>
      <c r="B24" s="1"/>
      <c r="C24" s="1"/>
      <c r="D24" s="1" t="s">
        <v>23</v>
      </c>
      <c r="E24" s="1"/>
      <c r="F24" s="7">
        <f>ROUND(SUM(F11:F23),5)</f>
        <v>41129.68</v>
      </c>
      <c r="G24" s="5"/>
      <c r="H24" s="7">
        <f>ROUND(SUM(H11:H23),5)</f>
        <v>40986.199999999997</v>
      </c>
    </row>
    <row r="25" spans="1:8" x14ac:dyDescent="0.25">
      <c r="A25" s="1"/>
      <c r="B25" s="1" t="s">
        <v>24</v>
      </c>
      <c r="C25" s="1"/>
      <c r="D25" s="1"/>
      <c r="E25" s="1"/>
      <c r="F25" s="4">
        <f>ROUND(F3+F10-F24,5)</f>
        <v>-9057.74</v>
      </c>
      <c r="G25" s="5"/>
      <c r="H25" s="4">
        <f>ROUND(H3+H10-H24,5)</f>
        <v>-10892.85</v>
      </c>
    </row>
    <row r="26" spans="1:8" x14ac:dyDescent="0.25">
      <c r="A26" s="1"/>
      <c r="B26" s="1" t="s">
        <v>25</v>
      </c>
      <c r="C26" s="1"/>
      <c r="D26" s="1"/>
      <c r="E26" s="1"/>
      <c r="F26" s="4"/>
      <c r="G26" s="5"/>
      <c r="H26" s="4"/>
    </row>
    <row r="27" spans="1:8" x14ac:dyDescent="0.25">
      <c r="A27" s="1"/>
      <c r="B27" s="1"/>
      <c r="C27" s="1" t="s">
        <v>26</v>
      </c>
      <c r="D27" s="1"/>
      <c r="E27" s="1"/>
      <c r="F27" s="4"/>
      <c r="G27" s="5"/>
      <c r="H27" s="4"/>
    </row>
    <row r="28" spans="1:8" ht="15.75" thickBot="1" x14ac:dyDescent="0.3">
      <c r="A28" s="1"/>
      <c r="B28" s="1"/>
      <c r="C28" s="1"/>
      <c r="D28" s="1" t="s">
        <v>27</v>
      </c>
      <c r="E28" s="1"/>
      <c r="F28" s="8">
        <v>5465.18</v>
      </c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>
        <f>ROUND(SUM(F27:F28),5)</f>
        <v>5465.18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/>
      <c r="G30" s="5"/>
      <c r="H30" s="4"/>
    </row>
    <row r="31" spans="1:8" ht="15.75" thickBot="1" x14ac:dyDescent="0.3">
      <c r="A31" s="1"/>
      <c r="B31" s="1"/>
      <c r="C31" s="1"/>
      <c r="D31" s="1" t="s">
        <v>30</v>
      </c>
      <c r="E31" s="1"/>
      <c r="F31" s="6">
        <v>8248.0300000000007</v>
      </c>
      <c r="G31" s="5"/>
      <c r="H31" s="4"/>
    </row>
    <row r="32" spans="1:8" ht="15.75" thickBot="1" x14ac:dyDescent="0.3">
      <c r="A32" s="1"/>
      <c r="B32" s="1"/>
      <c r="C32" s="1" t="s">
        <v>31</v>
      </c>
      <c r="D32" s="1"/>
      <c r="E32" s="1"/>
      <c r="F32" s="9">
        <f>ROUND(SUM(F30:F31),5)</f>
        <v>8248.0300000000007</v>
      </c>
      <c r="G32" s="5"/>
      <c r="H32" s="4"/>
    </row>
    <row r="33" spans="1:8" ht="15.75" thickBot="1" x14ac:dyDescent="0.3">
      <c r="A33" s="1"/>
      <c r="B33" s="1" t="s">
        <v>32</v>
      </c>
      <c r="C33" s="1"/>
      <c r="D33" s="1"/>
      <c r="E33" s="1"/>
      <c r="F33" s="9">
        <f>ROUND(F26+F29-F32,5)</f>
        <v>-2782.85</v>
      </c>
      <c r="G33" s="5"/>
      <c r="H33" s="6"/>
    </row>
    <row r="34" spans="1:8" s="11" customFormat="1" ht="12" thickBot="1" x14ac:dyDescent="0.25">
      <c r="A34" s="1" t="s">
        <v>33</v>
      </c>
      <c r="B34" s="1"/>
      <c r="C34" s="1"/>
      <c r="D34" s="1"/>
      <c r="E34" s="1"/>
      <c r="F34" s="10">
        <f>ROUND(F25+F33,5)</f>
        <v>-11840.59</v>
      </c>
      <c r="G34" s="1"/>
      <c r="H34" s="10">
        <f>ROUND(H25+H33,5)</f>
        <v>-10892.85</v>
      </c>
    </row>
    <row r="35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11:43 AM
&amp;"Arial,Bold"&amp;8 06/04/20
&amp;"Arial,Bold"&amp;8 Cash Basis&amp;C&amp;"Arial,Bold"&amp;12 ST MATTHEW EVANGELICAL LUTHERAN CHURCH
&amp;"Arial,Bold"&amp;14 Profit &amp;&amp; Loss Budget vs. Actual
&amp;"Arial,Bold"&amp;10 May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2020-06-04T16:43:57Z</dcterms:created>
  <dcterms:modified xsi:type="dcterms:W3CDTF">2020-06-04T16:46:35Z</dcterms:modified>
</cp:coreProperties>
</file>