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PRANIT PATIL\Data Analyst\Projects\Excel\Excel Sales Performance Metrics Dashboard\"/>
    </mc:Choice>
  </mc:AlternateContent>
  <xr:revisionPtr revIDLastSave="0" documentId="13_ncr:1_{C040743B-1EA5-4D7C-8E8F-F10A6660905D}" xr6:coauthVersionLast="47" xr6:coauthVersionMax="47" xr10:uidLastSave="{00000000-0000-0000-0000-000000000000}"/>
  <bookViews>
    <workbookView xWindow="-108" yWindow="-108" windowWidth="23256" windowHeight="12456" activeTab="1" xr2:uid="{8BC6D2D6-F757-0C4B-901B-94A06448BC91}"/>
  </bookViews>
  <sheets>
    <sheet name="Database" sheetId="1" r:id="rId1"/>
    <sheet name="Pivottables" sheetId="3" r:id="rId2"/>
    <sheet name="Dashboard" sheetId="2" r:id="rId3"/>
  </sheets>
  <definedNames>
    <definedName name="Slicer_Month">#N/A</definedName>
    <definedName name="Slicer_Sale_Tea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9" i="3" l="1"/>
  <c r="AA8" i="3"/>
  <c r="AA7" i="3"/>
  <c r="EF6" i="3"/>
  <c r="DS7" i="3"/>
  <c r="DE5" i="3"/>
  <c r="DE7" i="3" s="1"/>
  <c r="DI5" i="3"/>
  <c r="DI7" i="3" s="1"/>
  <c r="DF5" i="3"/>
  <c r="DF7" i="3" s="1"/>
  <c r="DJ5" i="3"/>
  <c r="DJ7" i="3" s="1"/>
  <c r="DG5" i="3"/>
  <c r="DG7" i="3" s="1"/>
  <c r="DH5" i="3"/>
  <c r="DH6" i="3" s="1"/>
  <c r="CW6" i="3"/>
  <c r="CV6" i="3"/>
  <c r="CP6" i="3"/>
  <c r="CO6" i="3"/>
  <c r="CD7" i="3"/>
  <c r="CD6" i="3"/>
  <c r="CD5" i="3"/>
  <c r="BX7" i="3"/>
  <c r="BX8" i="3"/>
  <c r="BX9" i="3"/>
  <c r="BX10" i="3"/>
  <c r="BX11" i="3"/>
  <c r="BX12" i="3"/>
  <c r="BX13" i="3"/>
  <c r="BX14" i="3"/>
  <c r="BX15" i="3"/>
  <c r="BX16" i="3"/>
  <c r="BX17" i="3"/>
  <c r="BX6" i="3"/>
  <c r="BY7" i="3"/>
  <c r="BY8" i="3"/>
  <c r="BY9" i="3"/>
  <c r="BY10" i="3"/>
  <c r="BY11" i="3"/>
  <c r="BY12" i="3"/>
  <c r="BY13" i="3"/>
  <c r="BY14" i="3"/>
  <c r="BY15" i="3"/>
  <c r="BY16" i="3"/>
  <c r="BY17" i="3"/>
  <c r="BY6" i="3"/>
  <c r="BR10" i="3"/>
  <c r="BR9" i="3"/>
  <c r="BR8" i="3"/>
  <c r="BR7" i="3"/>
  <c r="BR6" i="3"/>
  <c r="BQ9" i="3"/>
  <c r="BQ8" i="3"/>
  <c r="BQ7" i="3"/>
  <c r="BQ6" i="3"/>
  <c r="BQ10" i="3"/>
  <c r="AH7" i="3"/>
  <c r="AH6" i="3"/>
  <c r="Q7" i="3"/>
  <c r="Q8" i="3"/>
  <c r="Q9" i="3"/>
  <c r="Q10" i="3"/>
  <c r="Q6" i="3"/>
  <c r="P7" i="3"/>
  <c r="P8" i="3"/>
  <c r="P9" i="3"/>
  <c r="P10" i="3"/>
  <c r="P6" i="3"/>
  <c r="I7" i="3"/>
  <c r="I6" i="3"/>
  <c r="AI6" i="3"/>
  <c r="AI7" i="3"/>
  <c r="DE6" i="3" l="1"/>
  <c r="DI6" i="3"/>
  <c r="DF6" i="3"/>
  <c r="DH7" i="3"/>
  <c r="DJ6" i="3"/>
  <c r="DG6" i="3"/>
  <c r="BZ17" i="3"/>
  <c r="BZ16" i="3"/>
  <c r="BZ8" i="3"/>
  <c r="BZ15" i="3"/>
  <c r="CA11" i="3"/>
  <c r="BZ14" i="3"/>
  <c r="CA13" i="3"/>
  <c r="CA12" i="3"/>
  <c r="BZ11" i="3"/>
  <c r="BZ6" i="3"/>
  <c r="BZ10" i="3"/>
  <c r="BZ9" i="3"/>
  <c r="CA9" i="3"/>
  <c r="CA16" i="3"/>
  <c r="CA15" i="3"/>
  <c r="CA14" i="3"/>
  <c r="CA6" i="3"/>
  <c r="CA10" i="3"/>
  <c r="BZ13" i="3"/>
  <c r="CA17" i="3"/>
  <c r="BZ12" i="3"/>
  <c r="CA8" i="3"/>
  <c r="CA7" i="3"/>
  <c r="BZ7" i="3"/>
  <c r="DL6" i="3" l="1"/>
</calcChain>
</file>

<file path=xl/sharedStrings.xml><?xml version="1.0" encoding="utf-8"?>
<sst xmlns="http://schemas.openxmlformats.org/spreadsheetml/2006/main" count="10842" uniqueCount="113">
  <si>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</si>
  <si>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</si>
  <si>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</si>
  <si>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</si>
  <si>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</si>
  <si>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</si>
  <si>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</si>
  <si>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</si>
  <si>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</si>
  <si>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</si>
  <si>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</si>
  <si>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</si>
  <si>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</si>
  <si>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</si>
  <si>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</si>
  <si>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</si>
  <si>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</si>
  <si>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</si>
  <si>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</si>
  <si>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</si>
  <si>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</si>
  <si>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</si>
  <si>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</si>
  <si>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</si>
  <si>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</si>
  <si>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</si>
  <si>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</si>
  <si>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</si>
  <si>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</si>
  <si>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</si>
  <si>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</si>
  <si>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</si>
  <si>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</si>
  <si>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</si>
  <si>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</si>
  <si>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</si>
  <si>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</si>
  <si>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</si>
  <si>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</si>
  <si>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</si>
  <si>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</si>
  <si>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</si>
  <si>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</si>
  <si>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</si>
  <si>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</si>
  <si>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</si>
  <si>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</si>
  <si>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</si>
  <si>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</si>
  <si>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</si>
  <si>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</si>
  <si>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</si>
  <si>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</si>
  <si>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</si>
  <si>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</si>
  <si>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</si>
  <si>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</si>
  <si>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</si>
  <si>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</si>
  <si>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</si>
  <si>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</si>
  <si>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</si>
  <si>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</si>
  <si>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</si>
  <si>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</si>
  <si>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</si>
  <si>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</si>
  <si>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</si>
  <si>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</si>
  <si>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</si>
  <si>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</si>
  <si>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</si>
  <si>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</si>
  <si>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</si>
  <si>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</si>
  <si>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</si>
  <si>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</si>
  <si>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</si>
  <si>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</si>
  <si>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</si>
  <si>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</si>
  <si>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</si>
  <si>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</si>
  <si>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Total Calls</t>
  </si>
  <si>
    <t>Total Earnings</t>
  </si>
  <si>
    <t>Top 5 Consultant Sales Revenue</t>
  </si>
  <si>
    <t>Total Earnings by months</t>
  </si>
  <si>
    <t>Sum of Paid Fees2</t>
  </si>
  <si>
    <t>Max</t>
  </si>
  <si>
    <t>Avg</t>
  </si>
  <si>
    <t>Min</t>
  </si>
  <si>
    <t>Paid/Unpaid Calls</t>
  </si>
  <si>
    <t>Sum of Enrolled Courses</t>
  </si>
  <si>
    <t>Average of Enrolled Courses</t>
  </si>
  <si>
    <t>Count of Area Code</t>
  </si>
  <si>
    <t>Training Level's Fees by Sales Team</t>
  </si>
  <si>
    <t>Enrolled Courses on Training Levels</t>
  </si>
  <si>
    <t>Top 5 Training Level's</t>
  </si>
  <si>
    <t>Average Paid Calls Duration by Months</t>
  </si>
  <si>
    <t>Average of Average call duration</t>
  </si>
  <si>
    <t>Duration</t>
  </si>
  <si>
    <t>Months</t>
  </si>
  <si>
    <t>Avg.</t>
  </si>
  <si>
    <t>Actual</t>
  </si>
  <si>
    <t>Paid Advertisement</t>
  </si>
  <si>
    <t>the difference to reach the highest amount +10B</t>
  </si>
  <si>
    <t>Avg call by month paid &amp; unpaid</t>
  </si>
  <si>
    <t>Count of Month</t>
  </si>
  <si>
    <t>Advertisement by total sales</t>
  </si>
  <si>
    <t>Column Labels</t>
  </si>
  <si>
    <t>Total ads.</t>
  </si>
  <si>
    <t>Training Models Fees by Sales Team</t>
  </si>
  <si>
    <t>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</si>
</sst>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EGP]\ #,##0_);\([$EGP]\ #,##0\)"/>
    <numFmt numFmtId="165" formatCode="_(* #,##0_);_(* \(#,##0\);_(* &quot;-&quot;??_);_(@_)"/>
    <numFmt numFmtId="166" formatCode="[&lt;999950]0.0,&quot;k&quot;;[&lt;999950000]0.0,,&quot;M&quot;;0.0,,,&quot;B&quot;"/>
  </numFmts>
  <fonts count="13"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tint="0.34998626667073579"/>
      <name val="Arial"/>
      <family val="2"/>
    </font>
    <font>
      <sz val="11"/>
      <color rgb="FFFFFFFF"/>
      <name val="Arial"/>
      <family val="2"/>
    </font>
    <font>
      <sz val="12"/>
      <color rgb="FF4958CE"/>
      <name val="Calibri"/>
      <family val="2"/>
      <scheme val="minor"/>
    </font>
    <font>
      <b/>
      <sz val="12"/>
      <color rgb="FF4958CE"/>
      <name val="Calibri"/>
      <family val="2"/>
      <scheme val="minor"/>
    </font>
    <font>
      <sz val="12"/>
      <color theme="0"/>
      <name val="Arial"/>
      <family val="2"/>
    </font>
    <font>
      <sz val="12"/>
      <color theme="1"/>
      <name val="Arial"/>
      <family val="2"/>
    </font>
    <font>
      <sz val="12"/>
      <color rgb="FFFA6F8B"/>
      <name val="Arial"/>
      <family val="2"/>
    </font>
    <font>
      <b/>
      <sz val="12"/>
      <color theme="0"/>
      <name val="Arial"/>
      <family val="2"/>
    </font>
    <font>
      <sz val="12"/>
      <color rgb="FFE8788C"/>
      <name val="Arial"/>
      <family val="2"/>
    </font>
  </fonts>
  <fills count="8">
    <fill>
      <patternFill patternType="none"/>
    </fill>
    <fill>
      <patternFill patternType="gray125"/>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F1F0F5"/>
        <bgColor indexed="64"/>
      </patternFill>
    </fill>
    <fill>
      <patternFill patternType="solid">
        <fgColor rgb="FF7030A0"/>
        <bgColor indexed="64"/>
      </patternFill>
    </fill>
    <fill>
      <patternFill patternType="solid">
        <fgColor rgb="FF7030A0"/>
        <bgColor rgb="FF991CFB"/>
      </patternFill>
    </fill>
  </fills>
  <borders count="14">
    <border>
      <left/>
      <right/>
      <top/>
      <bottom/>
      <diagonal/>
    </border>
    <border>
      <left/>
      <right style="thin">
        <color rgb="FF4958CE"/>
      </right>
      <top/>
      <bottom/>
      <diagonal/>
    </border>
    <border>
      <left style="thin">
        <color theme="1" tint="0.34998626667073579"/>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theme="0" tint="-0.499984740745262"/>
      </bottom>
      <diagonal/>
    </border>
    <border>
      <left/>
      <right style="thin">
        <color theme="0" tint="-0.499984740745262"/>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0" fontId="2" fillId="0" borderId="0" xfId="0" applyFont="1"/>
    <xf numFmtId="164" fontId="4" fillId="0" borderId="0" xfId="1" applyNumberFormat="1" applyFont="1" applyFill="1" applyBorder="1" applyAlignment="1">
      <alignment horizontal="center" vertical="center"/>
    </xf>
    <xf numFmtId="0" fontId="4" fillId="0" borderId="0" xfId="2" applyFont="1" applyAlignment="1">
      <alignment horizontal="center" vertical="center"/>
    </xf>
    <xf numFmtId="1" fontId="4" fillId="0" borderId="0" xfId="2" applyNumberFormat="1" applyFont="1" applyAlignment="1">
      <alignment horizontal="center" vertical="center"/>
    </xf>
    <xf numFmtId="14" fontId="4" fillId="0" borderId="0" xfId="2" applyNumberFormat="1" applyFont="1" applyAlignment="1">
      <alignment horizontal="center" vertical="center"/>
    </xf>
    <xf numFmtId="3" fontId="4" fillId="0" borderId="0" xfId="2" applyNumberFormat="1" applyFont="1" applyAlignment="1">
      <alignment horizontal="center" vertical="center"/>
    </xf>
    <xf numFmtId="45" fontId="4" fillId="0" borderId="0" xfId="0" applyNumberFormat="1" applyFont="1" applyAlignment="1">
      <alignment horizontal="center" vertical="center"/>
    </xf>
    <xf numFmtId="0" fontId="5" fillId="2" borderId="0" xfId="2" applyFont="1" applyFill="1" applyAlignment="1">
      <alignment horizontal="center" vertical="center" wrapText="1"/>
    </xf>
    <xf numFmtId="15" fontId="5" fillId="2" borderId="0" xfId="2" applyNumberFormat="1" applyFont="1" applyFill="1" applyAlignment="1">
      <alignment horizontal="center" vertical="center" wrapText="1"/>
    </xf>
    <xf numFmtId="0" fontId="4" fillId="3" borderId="0" xfId="2" applyFont="1" applyFill="1" applyAlignment="1">
      <alignment horizontal="center" vertical="center"/>
    </xf>
    <xf numFmtId="1" fontId="4" fillId="3" borderId="0" xfId="2" applyNumberFormat="1" applyFont="1" applyFill="1" applyAlignment="1">
      <alignment horizontal="center" vertical="center"/>
    </xf>
    <xf numFmtId="14" fontId="4" fillId="3" borderId="0" xfId="2" applyNumberFormat="1" applyFont="1" applyFill="1" applyAlignment="1">
      <alignment horizontal="center" vertical="center"/>
    </xf>
    <xf numFmtId="3" fontId="4" fillId="3" borderId="0" xfId="2" applyNumberFormat="1" applyFont="1" applyFill="1" applyAlignment="1">
      <alignment horizontal="center" vertical="center"/>
    </xf>
    <xf numFmtId="164" fontId="4" fillId="3" borderId="0" xfId="1" applyNumberFormat="1" applyFont="1" applyFill="1" applyBorder="1" applyAlignment="1">
      <alignment horizontal="center" vertical="center"/>
    </xf>
    <xf numFmtId="45" fontId="4" fillId="3" borderId="0" xfId="0" applyNumberFormat="1" applyFont="1" applyFill="1" applyAlignment="1">
      <alignment horizontal="center" vertical="center"/>
    </xf>
    <xf numFmtId="0" fontId="6" fillId="4" borderId="1" xfId="0" applyFont="1" applyFill="1" applyBorder="1"/>
    <xf numFmtId="0" fontId="7" fillId="4" borderId="1" xfId="0" applyFont="1" applyFill="1" applyBorder="1" applyAlignment="1">
      <alignment vertical="center"/>
    </xf>
    <xf numFmtId="0" fontId="6" fillId="4" borderId="1" xfId="0" applyFont="1" applyFill="1" applyBorder="1" applyAlignment="1">
      <alignment vertical="center"/>
    </xf>
    <xf numFmtId="0" fontId="0" fillId="5" borderId="0" xfId="0" applyFill="1"/>
    <xf numFmtId="0" fontId="9" fillId="0" borderId="0" xfId="0" applyFont="1"/>
    <xf numFmtId="0" fontId="9" fillId="0" borderId="2" xfId="0" applyFont="1" applyBorder="1"/>
    <xf numFmtId="0" fontId="10" fillId="0" borderId="0" xfId="0" applyFont="1"/>
    <xf numFmtId="0" fontId="10" fillId="0" borderId="2" xfId="0" applyFont="1" applyBorder="1"/>
    <xf numFmtId="0" fontId="9" fillId="0" borderId="3" xfId="0" applyFont="1" applyBorder="1"/>
    <xf numFmtId="0" fontId="9" fillId="0" borderId="8" xfId="0" applyFont="1" applyBorder="1"/>
    <xf numFmtId="0" fontId="9" fillId="0" borderId="0" xfId="0" applyFont="1" applyAlignment="1">
      <alignment horizontal="center"/>
    </xf>
    <xf numFmtId="0" fontId="9" fillId="0" borderId="0" xfId="0" applyFont="1" applyAlignment="1">
      <alignment horizontal="center" vertical="center" wrapText="1"/>
    </xf>
    <xf numFmtId="0" fontId="9" fillId="0" borderId="9" xfId="0" applyFont="1" applyBorder="1"/>
    <xf numFmtId="0" fontId="0" fillId="0" borderId="9" xfId="0" applyBorder="1"/>
    <xf numFmtId="1" fontId="0" fillId="5" borderId="0" xfId="0" applyNumberFormat="1" applyFill="1"/>
    <xf numFmtId="0" fontId="12" fillId="0" borderId="0" xfId="0" applyFont="1"/>
    <xf numFmtId="3" fontId="9" fillId="0" borderId="10" xfId="0" applyNumberFormat="1" applyFont="1" applyBorder="1"/>
    <xf numFmtId="0" fontId="9" fillId="0" borderId="10" xfId="0" applyFont="1" applyBorder="1" applyAlignment="1">
      <alignment horizontal="center" vertical="center"/>
    </xf>
    <xf numFmtId="165" fontId="9" fillId="0" borderId="10" xfId="3" applyNumberFormat="1" applyFont="1" applyBorder="1" applyAlignment="1">
      <alignment horizontal="center" vertical="center"/>
    </xf>
    <xf numFmtId="0" fontId="9" fillId="0" borderId="10" xfId="0" applyFont="1" applyBorder="1"/>
    <xf numFmtId="165" fontId="9" fillId="0" borderId="10" xfId="3" applyNumberFormat="1" applyFont="1" applyBorder="1"/>
    <xf numFmtId="9" fontId="9" fillId="0" borderId="10" xfId="4" applyFont="1" applyBorder="1"/>
    <xf numFmtId="166" fontId="9" fillId="0" borderId="10" xfId="0" applyNumberFormat="1" applyFont="1" applyBorder="1" applyAlignment="1">
      <alignment horizontal="center" vertical="center"/>
    </xf>
    <xf numFmtId="45" fontId="9" fillId="0" borderId="10" xfId="0" applyNumberFormat="1" applyFont="1" applyBorder="1" applyAlignment="1">
      <alignment horizontal="center" vertical="center"/>
    </xf>
    <xf numFmtId="0" fontId="11" fillId="6" borderId="10" xfId="0" applyFont="1" applyFill="1" applyBorder="1" applyAlignment="1">
      <alignment horizontal="center" vertical="center"/>
    </xf>
    <xf numFmtId="0" fontId="9" fillId="0" borderId="4" xfId="0" applyFont="1" applyBorder="1"/>
    <xf numFmtId="1" fontId="9" fillId="0" borderId="10" xfId="0" applyNumberFormat="1" applyFont="1" applyBorder="1"/>
    <xf numFmtId="0" fontId="0" fillId="0" borderId="10" xfId="0" applyBorder="1" applyAlignment="1">
      <alignment horizontal="center" vertical="center"/>
    </xf>
    <xf numFmtId="0" fontId="8" fillId="6" borderId="10" xfId="0" applyFont="1" applyFill="1" applyBorder="1" applyAlignment="1">
      <alignment horizontal="left" vertical="center"/>
    </xf>
    <xf numFmtId="0" fontId="8" fillId="6" borderId="10" xfId="0" applyFont="1" applyFill="1" applyBorder="1" applyAlignment="1">
      <alignment horizontal="center" vertical="center"/>
    </xf>
    <xf numFmtId="166" fontId="8" fillId="6" borderId="10" xfId="0" applyNumberFormat="1" applyFont="1" applyFill="1" applyBorder="1" applyAlignment="1">
      <alignment horizontal="center" vertical="center"/>
    </xf>
    <xf numFmtId="0" fontId="9" fillId="0" borderId="3" xfId="0" applyFont="1" applyBorder="1" applyAlignment="1">
      <alignment horizontal="left"/>
    </xf>
    <xf numFmtId="0" fontId="8" fillId="6" borderId="7" xfId="0" applyFont="1" applyFill="1" applyBorder="1" applyAlignment="1">
      <alignment horizontal="center" vertical="center"/>
    </xf>
    <xf numFmtId="0" fontId="9" fillId="0" borderId="7" xfId="0" applyFont="1" applyBorder="1" applyAlignment="1">
      <alignment horizontal="left"/>
    </xf>
    <xf numFmtId="0" fontId="9" fillId="0" borderId="12" xfId="0" applyFont="1" applyBorder="1" applyAlignment="1">
      <alignment horizontal="left"/>
    </xf>
    <xf numFmtId="0" fontId="9" fillId="0" borderId="10" xfId="0" applyFont="1" applyBorder="1" applyAlignment="1">
      <alignment horizontal="left"/>
    </xf>
    <xf numFmtId="0" fontId="9" fillId="0" borderId="13" xfId="0" applyFont="1" applyBorder="1" applyAlignment="1">
      <alignment horizontal="left"/>
    </xf>
    <xf numFmtId="0" fontId="8" fillId="7"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9" fillId="0" borderId="10" xfId="0" applyFont="1" applyBorder="1" applyAlignment="1">
      <alignment horizontal="left" vertical="center"/>
    </xf>
    <xf numFmtId="166" fontId="9" fillId="0" borderId="10" xfId="0" applyNumberFormat="1" applyFont="1" applyBorder="1" applyAlignment="1">
      <alignment horizontal="right" vertical="center"/>
    </xf>
    <xf numFmtId="0" fontId="9" fillId="0" borderId="12" xfId="0" applyFont="1" applyBorder="1" applyAlignment="1">
      <alignment horizontal="center" vertical="center"/>
    </xf>
    <xf numFmtId="0" fontId="9" fillId="0" borderId="7" xfId="0" applyFont="1" applyBorder="1" applyAlignment="1">
      <alignment horizontal="center" vertical="center"/>
    </xf>
    <xf numFmtId="3" fontId="9" fillId="0" borderId="10" xfId="0" applyNumberFormat="1" applyFont="1" applyBorder="1" applyAlignment="1">
      <alignment horizontal="center" vertical="center"/>
    </xf>
    <xf numFmtId="0" fontId="8" fillId="6" borderId="5" xfId="0" applyFont="1" applyFill="1" applyBorder="1"/>
    <xf numFmtId="0" fontId="8" fillId="6" borderId="6" xfId="0" applyFont="1" applyFill="1" applyBorder="1"/>
    <xf numFmtId="166" fontId="9" fillId="0" borderId="4" xfId="0" applyNumberFormat="1" applyFont="1" applyBorder="1"/>
    <xf numFmtId="0" fontId="9" fillId="0" borderId="5" xfId="0" applyFont="1" applyBorder="1" applyAlignment="1">
      <alignment horizontal="left"/>
    </xf>
    <xf numFmtId="166" fontId="9" fillId="0" borderId="11" xfId="0" applyNumberFormat="1" applyFont="1" applyBorder="1"/>
    <xf numFmtId="166" fontId="9" fillId="0" borderId="6" xfId="0" applyNumberFormat="1" applyFont="1" applyBorder="1"/>
    <xf numFmtId="166" fontId="9" fillId="0" borderId="3" xfId="0" applyNumberFormat="1" applyFont="1" applyBorder="1"/>
    <xf numFmtId="166" fontId="9" fillId="0" borderId="5" xfId="0" applyNumberFormat="1" applyFont="1" applyBorder="1"/>
    <xf numFmtId="0" fontId="8" fillId="6" borderId="7" xfId="0" applyFont="1" applyFill="1" applyBorder="1" applyAlignment="1">
      <alignment horizontal="left" vertical="center" wrapText="1"/>
    </xf>
    <xf numFmtId="0" fontId="8" fillId="6" borderId="5" xfId="0" applyFont="1" applyFill="1" applyBorder="1" applyAlignment="1">
      <alignment horizontal="left" vertical="center" wrapText="1"/>
    </xf>
    <xf numFmtId="0" fontId="8" fillId="6" borderId="11" xfId="0" applyFont="1" applyFill="1" applyBorder="1" applyAlignment="1">
      <alignment horizontal="left" vertical="center" wrapText="1"/>
    </xf>
    <xf numFmtId="0" fontId="8" fillId="6" borderId="6" xfId="0" applyFont="1" applyFill="1" applyBorder="1" applyAlignment="1">
      <alignment horizontal="left" vertical="center" wrapText="1"/>
    </xf>
    <xf numFmtId="166" fontId="9" fillId="0" borderId="10" xfId="0" applyNumberFormat="1" applyFont="1" applyBorder="1"/>
    <xf numFmtId="0" fontId="11" fillId="6" borderId="10" xfId="0" applyFont="1" applyFill="1" applyBorder="1" applyAlignment="1">
      <alignment horizontal="left" vertical="center"/>
    </xf>
    <xf numFmtId="0" fontId="9" fillId="0" borderId="10" xfId="0" applyNumberFormat="1" applyFont="1" applyBorder="1" applyAlignment="1">
      <alignment horizontal="center" vertical="center"/>
    </xf>
    <xf numFmtId="0" fontId="8" fillId="6" borderId="10" xfId="0" applyNumberFormat="1" applyFont="1" applyFill="1" applyBorder="1" applyAlignment="1">
      <alignment horizontal="center" vertical="center"/>
    </xf>
    <xf numFmtId="0" fontId="11" fillId="6" borderId="7" xfId="0" applyFont="1" applyFill="1" applyBorder="1" applyAlignment="1">
      <alignment horizontal="left" vertical="center" wrapText="1"/>
    </xf>
    <xf numFmtId="166" fontId="9" fillId="0" borderId="0" xfId="0" applyNumberFormat="1" applyFont="1" applyBorder="1"/>
    <xf numFmtId="2" fontId="9" fillId="0" borderId="10" xfId="0" applyNumberFormat="1" applyFont="1" applyFill="1" applyBorder="1" applyAlignment="1">
      <alignment horizontal="center" vertical="center"/>
    </xf>
    <xf numFmtId="1" fontId="9" fillId="0" borderId="10" xfId="0" applyNumberFormat="1" applyFont="1" applyFill="1" applyBorder="1" applyAlignment="1">
      <alignment horizontal="center" vertical="center"/>
    </xf>
    <xf numFmtId="0" fontId="8" fillId="6" borderId="10" xfId="0" applyFont="1" applyFill="1" applyBorder="1" applyAlignment="1"/>
    <xf numFmtId="0" fontId="8" fillId="6" borderId="10" xfId="0" applyNumberFormat="1" applyFont="1" applyFill="1" applyBorder="1" applyAlignment="1"/>
    <xf numFmtId="0" fontId="9" fillId="0" borderId="12" xfId="0" applyNumberFormat="1" applyFont="1" applyBorder="1" applyAlignment="1">
      <alignment horizontal="center" vertical="center"/>
    </xf>
    <xf numFmtId="0" fontId="11" fillId="6" borderId="5" xfId="0" applyFont="1" applyFill="1" applyBorder="1" applyAlignment="1">
      <alignment horizontal="left" vertical="center" wrapText="1"/>
    </xf>
    <xf numFmtId="0" fontId="11" fillId="6" borderId="11" xfId="0" applyFont="1" applyFill="1" applyBorder="1" applyAlignment="1">
      <alignment horizontal="left" vertical="center" wrapText="1"/>
    </xf>
    <xf numFmtId="0" fontId="11" fillId="6" borderId="6" xfId="0" applyFont="1" applyFill="1" applyBorder="1" applyAlignment="1">
      <alignment horizontal="left" vertical="center" wrapText="1"/>
    </xf>
    <xf numFmtId="0" fontId="9" fillId="0" borderId="7" xfId="0" applyNumberFormat="1" applyFont="1" applyBorder="1" applyAlignment="1">
      <alignment horizontal="center" vertical="center"/>
    </xf>
    <xf numFmtId="0" fontId="11" fillId="6" borderId="7" xfId="0" applyFont="1" applyFill="1" applyBorder="1" applyAlignment="1">
      <alignment horizontal="center" vertical="center" wrapText="1"/>
    </xf>
    <xf numFmtId="0" fontId="11" fillId="6" borderId="7" xfId="0" applyFont="1" applyFill="1" applyBorder="1" applyAlignment="1">
      <alignment horizontal="center" vertical="center"/>
    </xf>
    <xf numFmtId="166" fontId="8" fillId="6" borderId="10" xfId="0" applyNumberFormat="1" applyFont="1" applyFill="1" applyBorder="1" applyAlignment="1"/>
  </cellXfs>
  <cellStyles count="5">
    <cellStyle name="Comma" xfId="3" builtinId="3"/>
    <cellStyle name="Currency" xfId="1" builtinId="4"/>
    <cellStyle name="Normal" xfId="0" builtinId="0"/>
    <cellStyle name="Normal 2" xfId="2" xr:uid="{956AD3D9-F9E9-1446-BC34-0D686802592F}"/>
    <cellStyle name="Percent" xfId="4" builtinId="5"/>
  </cellStyles>
  <dxfs count="47496">
    <dxf>
      <fill>
        <patternFill>
          <fgColor indexed="64"/>
          <bgColor rgb="FF7030A0"/>
        </patternFill>
      </fill>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ill>
        <patternFill>
          <fgColor indexed="64"/>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vertical="center"/>
    </dxf>
    <dxf>
      <alignment horizontal="center"/>
    </dxf>
    <dxf>
      <alignment horizontal="center"/>
    </dxf>
    <dxf>
      <fill>
        <patternFill>
          <fgColor rgb="FF7030A0"/>
        </patternFill>
      </fill>
      <alignment horizontal="center"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28" formatCode="mm:ss"/>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ill>
        <patternFill>
          <fgColor rgb="FF991CFB"/>
        </patternFill>
      </fill>
      <alignment horizontal="center" vertical="center"/>
    </dxf>
    <dxf>
      <fill>
        <patternFill>
          <fgColor indexed="64"/>
          <bgColor rgb="FF991CFB"/>
        </patternFill>
      </fill>
      <alignment wrapText="1"/>
    </dxf>
    <dxf>
      <fill>
        <patternFill>
          <fgColor indexed="64"/>
          <bgColor rgb="FF991CFB"/>
        </patternFill>
      </fill>
      <alignment wrapText="1"/>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ont>
        <color theme="0"/>
      </font>
      <fill>
        <patternFill patternType="solid">
          <fgColor indexed="64"/>
          <bgColor rgb="FF7030A0"/>
        </patternFill>
      </fill>
    </dxf>
    <dxf>
      <font>
        <color theme="0"/>
      </font>
      <fill>
        <patternFill patternType="solid">
          <fgColor indexed="64"/>
          <bgColor rgb="FF7030A0"/>
        </patternFill>
      </fill>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righ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numFmt numFmtId="3" formatCode="#,##0"/>
    </dxf>
    <dxf>
      <font>
        <name val="Arial"/>
        <scheme val="none"/>
      </font>
    </dxf>
    <dxf>
      <font>
        <name val="Arial"/>
        <scheme val="none"/>
      </font>
    </dxf>
    <dxf>
      <font>
        <name val="Arial"/>
        <scheme val="none"/>
      </font>
    </dxf>
    <dxf>
      <fill>
        <patternFill>
          <fgColor indexed="64"/>
          <bgColor rgb="FF7030A0"/>
        </patternFill>
      </fill>
    </dxf>
    <dxf>
      <alignment vertical="center"/>
    </dxf>
    <dxf>
      <alignment horizontal="center"/>
    </dxf>
    <dxf>
      <alignment horizontal="center"/>
    </dxf>
    <dxf>
      <alignment vertic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alignment vertical="center"/>
    </dxf>
    <dxf>
      <alignment vertical="center"/>
    </dxf>
    <dxf>
      <alignment vertical="center"/>
    </dxf>
    <dxf>
      <alignment horizontal="center"/>
    </dxf>
    <dxf>
      <alignment horizontal="center"/>
    </dxf>
    <dxf>
      <alignment horizontal="center"/>
    </dxf>
    <dxf>
      <alignment vertical="top"/>
    </dxf>
    <dxf>
      <alignment vertical="center"/>
    </dxf>
    <dxf>
      <alignment horizont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numFmt numFmtId="3" formatCode="#,##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numFmt numFmtId="0" formatCode="General"/>
      <fill>
        <patternFill patternType="solid">
          <fgColor indexed="64"/>
          <bgColor rgb="FF7030A0"/>
        </patternFill>
      </fill>
    </dxf>
    <dxf>
      <fill>
        <patternFill>
          <fgColor indexed="64"/>
          <bgColor rgb="FF7030A0"/>
        </patternFill>
      </fill>
      <alignment horizontal="center" vertical="center"/>
    </dxf>
    <dxf>
      <fill>
        <patternFill>
          <fgColor indexed="64"/>
          <bgColor rgb="FF7030A0"/>
        </patternFill>
      </fill>
      <alignment horizontal="center"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numFmt numFmtId="2" formatCode="0.00"/>
    </dxf>
    <dxf>
      <fill>
        <patternFill patternType="none">
          <bgColor auto="1"/>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ill>
        <patternFill>
          <fgColor rgb="FF991CFB"/>
        </patternFill>
      </fill>
      <alignment horizontal="center" vertical="center" wrapText="1"/>
    </dxf>
    <dxf>
      <fill>
        <patternFill>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ill>
        <patternFill>
          <fgColor indexed="64"/>
          <bgColor rgb="FF991CFB"/>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ont>
        <color theme="0"/>
      </font>
      <fill>
        <patternFill patternType="solid">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alignment horizontal="center"/>
    </dxf>
    <dxf>
      <alignment vertical="center"/>
    </dxf>
    <dxf>
      <alignment horizontal="center"/>
    </dxf>
    <dxf>
      <alignment vertical="center"/>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numFmt numFmtId="166" formatCode="[&lt;999950]0.0,&quot;k&quot;;[&lt;999950000]0.0,,&quot;M&quot;;0.0,,,&quot;B&quot;"/>
    </dxf>
    <dxf>
      <font>
        <b/>
      </font>
      <fill>
        <patternFill>
          <fgColor rgb="FF7030A0"/>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vertical style="thin">
          <color indexed="64"/>
        </vertical>
      </border>
    </dxf>
    <dxf>
      <border>
        <vertical style="thin">
          <color indexed="64"/>
        </vertical>
      </border>
    </dxf>
    <dxf>
      <border>
        <vertical style="thin">
          <color indexed="64"/>
        </vertical>
      </border>
    </dxf>
    <dxf>
      <fill>
        <patternFill>
          <fgColor indexed="64"/>
          <bgColor rgb="FF7030A0"/>
        </patternFill>
      </fill>
      <alignment horizontal="left"/>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font>
        <color theme="0"/>
      </font>
      <fill>
        <patternFill patternType="solid">
          <fgColor indexed="64"/>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fgColor rgb="FF7030A0"/>
        </patternFill>
      </fill>
    </dxf>
    <dxf>
      <fill>
        <patternFill>
          <bgColor rgb="FF991CFB"/>
        </patternFill>
      </fill>
    </dxf>
    <dxf>
      <font>
        <color theme="0"/>
      </font>
      <fill>
        <patternFill patternType="solid">
          <fgColor indexed="64"/>
          <bgColor rgb="FF991CFB"/>
        </patternFill>
      </fill>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rgb="FF7030A0"/>
        </patternFill>
      </fill>
    </dxf>
    <dxf>
      <fill>
        <patternFill>
          <fgColor indexed="64"/>
          <bgColor rgb="FF7030A0"/>
        </patternFill>
      </fill>
    </dxf>
    <dxf>
      <fill>
        <patternFill patternType="solid">
          <bgColor rgb="FF4958CE"/>
        </patternFill>
      </fill>
    </dxf>
    <dxf>
      <fill>
        <patternFill>
          <bgColor rgb="FF002060"/>
        </patternFill>
      </fill>
    </dxf>
    <dxf>
      <font>
        <color theme="0"/>
      </font>
    </dxf>
    <dxf>
      <font>
        <name val="Arial"/>
        <scheme val="none"/>
      </font>
    </dxf>
    <dxf>
      <font>
        <name val="Arial"/>
        <scheme val="none"/>
      </font>
    </dxf>
    <dxf>
      <font>
        <name val="Arial"/>
        <scheme val="none"/>
      </font>
    </dxf>
    <dxf>
      <font>
        <color theme="0"/>
      </font>
      <fill>
        <patternFill patternType="solid">
          <fgColor indexed="64"/>
          <bgColor rgb="FF002060"/>
        </patternFill>
      </fill>
    </dxf>
    <dxf>
      <font>
        <color theme="0"/>
      </font>
      <fill>
        <patternFill patternType="solid">
          <fgColor indexed="64"/>
          <bgColor rgb="FF002060"/>
        </patternFill>
      </fill>
    </dxf>
    <dxf>
      <font>
        <color theme="0"/>
      </font>
    </dxf>
    <dxf>
      <font>
        <color theme="0"/>
      </font>
    </dxf>
    <dxf>
      <fill>
        <patternFill patternType="solid">
          <bgColor rgb="FF002060"/>
        </patternFill>
      </fill>
    </dxf>
    <dxf>
      <fill>
        <patternFill patternType="solid">
          <bgColor rgb="FF002060"/>
        </patternFill>
      </fill>
    </dxf>
    <dxf>
      <fill>
        <patternFill>
          <bgColor rgb="FF7030A0"/>
        </patternFill>
      </fill>
    </dxf>
    <dxf>
      <fill>
        <patternFill>
          <bgColor rgb="FF7030A0"/>
        </patternFill>
      </fill>
    </dxf>
    <dxf>
      <fill>
        <patternFill>
          <bgColor rgb="FFA13F9E"/>
        </patternFill>
      </fill>
    </dxf>
    <dxf>
      <fill>
        <patternFill>
          <bgColor rgb="FFA13F9E"/>
        </patternFill>
      </fill>
    </dxf>
    <dxf>
      <font>
        <color theme="0"/>
      </font>
    </dxf>
    <dxf>
      <font>
        <color theme="0"/>
      </font>
    </dxf>
    <dxf>
      <fill>
        <patternFill>
          <bgColor rgb="FF7030A0"/>
        </patternFill>
      </fill>
    </dxf>
    <dxf>
      <fill>
        <patternFill>
          <bgColor rgb="FF7030A0"/>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4"/>
        </bottom>
        <vertical/>
        <horizontal/>
      </border>
    </dxf>
    <dxf>
      <font>
        <sz val="6"/>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sz val="8"/>
        <color theme="1"/>
      </font>
      <border>
        <left style="thin">
          <color theme="4"/>
        </left>
        <right style="thin">
          <color theme="4"/>
        </right>
        <top style="thin">
          <color theme="4"/>
        </top>
        <bottom style="thin">
          <color theme="4"/>
        </bottom>
        <vertical/>
        <horizontal/>
      </border>
    </dxf>
    <dxf>
      <fill>
        <patternFill>
          <fgColor indexed="64"/>
          <bgColor rgb="FF7030A0"/>
        </patternFill>
      </fill>
    </dxf>
    <dxf>
      <fill>
        <patternFill>
          <fgColor rgb="FF7030A0"/>
        </patternFill>
      </fill>
      <alignment horizontal="center" vertical="center"/>
    </dxf>
    <dxf>
      <fill>
        <patternFill>
          <fgColor indexed="64"/>
          <bgColor rgb="FF7030A0"/>
        </patternFill>
      </fill>
    </dxf>
    <dxf>
      <fill>
        <patternFill>
          <fgColor indexed="64"/>
          <bgColor rgb="FF7030A0"/>
        </patternFill>
      </fill>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indexed="64"/>
          <bgColor rgb="FF7030A0"/>
        </patternFill>
      </fill>
      <alignment horizontal="left"/>
    </dxf>
    <dxf>
      <fill>
        <patternFill>
          <fgColor rgb="FF7030A0"/>
        </patternFill>
      </fill>
      <alignment horizontal="left"/>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fgColor indexed="64"/>
          <bgColor rgb="FF7030A0"/>
        </patternFill>
      </fill>
      <alignment horizontal="center" vertical="center"/>
    </dxf>
    <dxf>
      <fill>
        <patternFill>
          <fgColor indexed="64"/>
          <bgColor rgb="FF7030A0"/>
        </patternFill>
      </fill>
      <alignment horizontal="center" vertical="center"/>
    </dxf>
    <dxf>
      <font>
        <color theme="0"/>
      </font>
      <numFmt numFmtId="0" formatCode="General"/>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numFmt numFmtId="3" formatCode="#,##0"/>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fgColor indexed="64"/>
          <bgColor rgb="FF7030A0"/>
        </patternFill>
      </fill>
    </dxf>
    <dxf>
      <numFmt numFmtId="28" formatCode="mm:ss"/>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color theme="0"/>
      </font>
      <fill>
        <patternFill patternType="solid">
          <fgColor indexed="64"/>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color theme="0"/>
      </font>
      <fill>
        <patternFill patternType="solid">
          <fgColor indexed="64"/>
          <bgColor rgb="FF7030A0"/>
        </patternFill>
      </fill>
    </dxf>
    <dxf>
      <fill>
        <patternFill>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horizontal="center"/>
    </dxf>
    <dxf>
      <alignment horizontal="center"/>
    </dxf>
    <dxf>
      <alignment vertical="center"/>
    </dxf>
    <dxf>
      <fill>
        <patternFill>
          <fgColor indexed="64"/>
          <bgColor rgb="FF7030A0"/>
        </patternFill>
      </fill>
    </dxf>
    <dxf>
      <font>
        <name val="Arial"/>
        <scheme val="none"/>
      </font>
    </dxf>
    <dxf>
      <font>
        <name val="Arial"/>
        <scheme val="none"/>
      </font>
    </dxf>
    <dxf>
      <font>
        <name val="Arial"/>
        <scheme val="none"/>
      </font>
    </dxf>
    <dxf>
      <numFmt numFmtId="3" formatCode="#,##0"/>
    </dxf>
    <dxf>
      <font>
        <color theme="0"/>
      </font>
    </dxf>
    <dxf>
      <fill>
        <patternFill>
          <bgColor rgb="FF002060"/>
        </patternFill>
      </fill>
    </dxf>
    <dxf>
      <fill>
        <patternFill patternType="solid">
          <bgColor rgb="FF4958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righ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font>
        <color theme="0"/>
      </font>
      <fill>
        <patternFill patternType="solid">
          <fgColor indexed="64"/>
          <bgColor rgb="FF7030A0"/>
        </patternFill>
      </fill>
    </dxf>
    <dxf>
      <font>
        <color theme="0"/>
      </font>
      <fill>
        <patternFill patternType="solid">
          <fgColor indexed="64"/>
          <bgColor rgb="FF7030A0"/>
        </patternFill>
      </fill>
    </dxf>
    <dxf>
      <fill>
        <patternFill>
          <fgColor rgb="FF991CFB"/>
        </patternFill>
      </fill>
      <alignment horizontal="center" vertical="center" wrapText="1"/>
    </dxf>
    <dxf>
      <numFmt numFmtId="166" formatCode="[&lt;999950]0.0,&quot;k&quot;;[&lt;999950000]0.0,,&quot;M&quot;;0.0,,,&quot;B&quot;"/>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alignment vertical="center"/>
    </dxf>
    <dxf>
      <alignment horizontal="center"/>
    </dxf>
    <dxf>
      <alignment vertical="center"/>
    </dxf>
    <dxf>
      <alignment horizontal="center"/>
    </dxf>
    <dxf>
      <font>
        <color theme="0"/>
      </font>
      <fill>
        <patternFill patternType="solid">
          <fgColor indexed="64"/>
          <bgColor rgb="FF991CFB"/>
        </patternFill>
      </fill>
    </dxf>
    <dxf>
      <fill>
        <patternFill>
          <bgColor rgb="FF991CFB"/>
        </patternFill>
      </fill>
    </dxf>
    <dxf>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fill>
        <patternFill>
          <fgColor indexed="64"/>
          <bgColor rgb="FF7030A0"/>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color theme="0"/>
      </font>
      <fill>
        <patternFill patternType="solid">
          <fgColor indexed="64"/>
          <bgColor rgb="FF7030A0"/>
        </patternFill>
      </fill>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rgb="FF7030A0"/>
        </patternFill>
      </fill>
      <alignment horizontal="left"/>
    </dxf>
    <dxf>
      <fill>
        <patternFill>
          <fgColor indexed="64"/>
          <bgColor rgb="FF991CFB"/>
        </patternFill>
      </fill>
    </dxf>
    <dxf>
      <font>
        <color theme="0"/>
      </font>
      <fill>
        <patternFill patternType="solid">
          <fgColor indexed="64"/>
          <bgColor rgb="FF991CFB"/>
        </patternFill>
      </fill>
      <alignment horizontal="center" vertical="center" wrapText="1"/>
    </dxf>
    <dxf>
      <fill>
        <patternFill>
          <fgColor indexed="64"/>
          <bgColor rgb="FF991CFB"/>
        </patternFill>
      </fill>
      <alignment horizontal="center" vertical="center" wrapText="1"/>
    </dxf>
    <dxf>
      <fill>
        <patternFill>
          <fgColor rgb="FF991CFB"/>
        </patternFill>
      </fill>
      <alignment horizontal="center" vertical="center" wrapText="1"/>
    </dxf>
    <dxf>
      <numFmt numFmtId="166" formatCode="[&lt;999950]0.0,&quot;k&quot;;[&lt;999950000]0.0,,&quot;M&quot;;0.0,,,&quot;B&quot;"/>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alignment vertical="center"/>
    </dxf>
    <dxf>
      <alignment horizontal="center"/>
    </dxf>
    <dxf>
      <alignment vertical="center"/>
    </dxf>
    <dxf>
      <alignment horizontal="center"/>
    </dxf>
    <dxf>
      <font>
        <color theme="0"/>
      </font>
      <fill>
        <patternFill patternType="solid">
          <fgColor indexed="64"/>
          <bgColor rgb="FF991CFB"/>
        </patternFill>
      </fill>
    </dxf>
    <dxf>
      <fill>
        <patternFill>
          <bgColor rgb="FF991CFB"/>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fill>
        <patternFill>
          <fgColor indexed="64"/>
          <bgColor rgb="FF7030A0"/>
        </patternFill>
      </fill>
    </dxf>
    <dxf>
      <fill>
        <patternFill>
          <fgColor indexed="64"/>
          <bgColor rgb="FF7030A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fgColor rgb="FF7030A0"/>
        </patternFill>
      </fill>
      <alignment horizontal="general" vertical="bottom" textRotation="0" wrapText="0" indent="0" justifyLastLine="0" shrinkToFit="0" readingOrder="0"/>
    </dxf>
    <dxf>
      <fill>
        <patternFill>
          <fgColor rgb="FF7030A0"/>
        </patternFill>
      </fill>
      <alignment horizontal="general" vertical="bottom" textRotation="0" wrapText="0" indent="0" justifyLastLine="0" shrinkToFit="0" readingOrder="0"/>
    </dxf>
    <dxf>
      <font>
        <color theme="0"/>
      </font>
      <fill>
        <patternFill patternType="solid">
          <fgColor indexed="64"/>
          <bgColor rgb="FF991CFB"/>
        </patternFill>
      </fill>
    </dxf>
    <dxf>
      <fill>
        <patternFill>
          <bgColor rgb="FF991CFB"/>
        </patternFill>
      </fill>
    </dxf>
    <dxf>
      <fill>
        <patternFill>
          <fgColor rgb="FF7030A0"/>
        </patternFill>
      </fill>
    </dxf>
    <dxf>
      <font>
        <color theme="0"/>
      </font>
      <fill>
        <patternFill patternType="solid">
          <fgColor indexed="64"/>
          <bgColor rgb="FF7030A0"/>
        </patternFill>
      </fill>
    </dxf>
    <dxf>
      <numFmt numFmtId="166" formatCode="[&lt;999950]0.0,&quot;k&quot;;[&lt;999950000]0.0,,&quot;M&quot;;0.0,,,&quot;B&quot;"/>
    </dxf>
    <dxf>
      <fill>
        <patternFill>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ill>
        <patternFill>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7030A0"/>
        </patternFill>
      </fill>
    </dxf>
    <dxf>
      <fill>
        <patternFill>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color theme="0"/>
      </font>
      <fill>
        <patternFill patternType="solid">
          <fgColor indexed="64"/>
          <bgColor rgb="FF7030A0"/>
        </patternFill>
      </fill>
    </dxf>
    <dxf>
      <font>
        <color theme="0"/>
      </font>
      <fill>
        <patternFill patternType="solid">
          <fgColor indexed="64"/>
          <bgColor rgb="FF7030A0"/>
        </patternFill>
      </fill>
    </dxf>
    <dxf>
      <numFmt numFmtId="166" formatCode="[&lt;999950]0.0,&quot;k&quot;;[&lt;999950000]0.0,,&quot;M&quot;;0.0,,,&quot;B&quot;"/>
    </dxf>
    <dxf>
      <fill>
        <patternFill>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alignment horizontal="center"/>
    </dxf>
    <dxf>
      <alignment horizontal="center"/>
    </dxf>
    <dxf>
      <alignment vertical="center"/>
    </dxf>
    <dxf>
      <alignment vertical="cent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numFmt numFmtId="166" formatCode="[&lt;999950]0.0,&quot;k&quot;;[&lt;999950000]0.0,,&quot;M&quot;;0.0,,,&quot;B&quot;"/>
    </dxf>
    <dxf>
      <font>
        <color theme="0"/>
      </font>
      <fill>
        <patternFill patternType="solid">
          <fgColor indexed="64"/>
          <bgColor rgb="FF002060"/>
        </patternFill>
      </fill>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vertical="center"/>
    </dxf>
    <dxf>
      <alignment vertical="center"/>
    </dxf>
    <dxf>
      <alignment vertical="center"/>
    </dxf>
    <dxf>
      <font>
        <b/>
      </font>
      <fill>
        <patternFill>
          <fgColor rgb="FF7030A0"/>
        </patternFill>
      </fill>
    </dxf>
    <dxf>
      <numFmt numFmtId="166" formatCode="[&lt;999950]0.0,&quot;k&quot;;[&lt;999950000]0.0,,&quot;M&quot;;0.0,,,&quot;B&quot;"/>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alignment vertical="center"/>
    </dxf>
    <dxf>
      <alignment horizontal="center"/>
    </dxf>
    <dxf>
      <alignment vertical="center"/>
    </dxf>
    <dxf>
      <alignment horizontal="center"/>
    </dxf>
    <dxf>
      <font>
        <color theme="0"/>
      </font>
      <fill>
        <patternFill patternType="solid">
          <fgColor indexed="64"/>
          <bgColor rgb="FF991CFB"/>
        </patternFill>
      </fill>
    </dxf>
    <dxf>
      <fill>
        <patternFill>
          <bgColor rgb="FF991CFB"/>
        </patternFill>
      </fill>
    </dxf>
    <dxf>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vertic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vertical="center"/>
    </dxf>
    <dxf>
      <alignment horizontal="center"/>
    </dxf>
    <dxf>
      <alignment vertical="center"/>
    </dxf>
    <dxf>
      <alignment vertical="top"/>
    </dxf>
    <dxf>
      <alignment horizontal="center"/>
    </dxf>
    <dxf>
      <alignment horizontal="center"/>
    </dxf>
    <dxf>
      <alignment horizontal="center"/>
    </dxf>
    <dxf>
      <alignment vertical="center"/>
    </dxf>
    <dxf>
      <alignment vertical="center"/>
    </dxf>
    <dxf>
      <alignment vertical="center"/>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fgColor indexed="64"/>
          <bgColor rgb="FF7030A0"/>
        </patternFill>
      </fill>
    </dxf>
    <dxf>
      <font>
        <color theme="0"/>
      </font>
      <fill>
        <patternFill patternType="solid">
          <fgColor indexed="64"/>
          <bgColor rgb="FF7030A0"/>
        </patternFill>
      </fill>
    </dxf>
    <dxf>
      <numFmt numFmtId="166" formatCode="[&lt;999950]0.0,&quot;k&quot;;[&lt;999950000]0.0,,&quot;M&quot;;0.0,,,&quot;B&quot;"/>
    </dxf>
    <dxf>
      <fill>
        <patternFill>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font>
        <b/>
      </font>
      <fill>
        <patternFill>
          <fgColor rgb="FF7030A0"/>
        </patternFill>
      </fill>
    </dxf>
    <dxf>
      <numFmt numFmtId="166" formatCode="[&lt;999950]0.0,&quot;k&quot;;[&lt;999950000]0.0,,&quot;M&quot;;0.0,,,&quot;B&quot;"/>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font>
        <color theme="0"/>
      </font>
      <fill>
        <patternFill patternType="solid">
          <fgColor indexed="64"/>
          <bgColor rgb="FF991CFB"/>
        </patternFill>
      </fill>
      <alignment horizontal="center" vertical="center" wrapText="1"/>
    </dxf>
    <dxf>
      <alignment vertical="center"/>
    </dxf>
    <dxf>
      <alignment horizontal="center"/>
    </dxf>
    <dxf>
      <alignment vertical="center"/>
    </dxf>
    <dxf>
      <alignment horizontal="center"/>
    </dxf>
    <dxf>
      <font>
        <color theme="0"/>
      </font>
      <fill>
        <patternFill patternType="solid">
          <fgColor indexed="64"/>
          <bgColor rgb="FF991CFB"/>
        </patternFill>
      </fill>
    </dxf>
    <dxf>
      <fill>
        <patternFill>
          <bgColor rgb="FF991CFB"/>
        </patternFill>
      </fill>
    </dxf>
    <dxf>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1"/>
      </font>
    </dxf>
    <dxf>
      <fill>
        <patternFill patternType="none">
          <bgColor auto="1"/>
        </patternFill>
      </fill>
    </dxf>
    <dxf>
      <numFmt numFmtId="2" formatCode="0.00"/>
    </dxf>
    <dxf>
      <fill>
        <patternFill>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font>
        <color theme="1"/>
      </font>
    </dxf>
    <dxf>
      <fill>
        <patternFill patternType="none">
          <bgColor auto="1"/>
        </patternFill>
      </fill>
    </dxf>
    <dxf>
      <numFmt numFmtId="2" formatCode="0.00"/>
    </dxf>
    <dxf>
      <fill>
        <patternFill>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ill>
        <patternFill>
          <fgColor rgb="FF7030A0"/>
        </patternFill>
      </fill>
    </dxf>
    <dxf>
      <fill>
        <patternFill>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b/>
      </font>
      <fill>
        <patternFill>
          <fgColor rgb="FF7030A0"/>
        </patternFill>
      </fill>
    </dxf>
    <dxf>
      <font>
        <b/>
      </font>
      <fill>
        <patternFill>
          <fgColor rgb="FF7030A0"/>
        </patternFill>
      </fill>
    </dxf>
    <dxf>
      <fill>
        <patternFill>
          <fgColor indexed="64"/>
          <bgColor rgb="FF991CFB"/>
        </patternFill>
      </fill>
      <alignment wrapText="1"/>
    </dxf>
    <dxf>
      <fill>
        <patternFill>
          <fgColor indexed="64"/>
          <bgColor rgb="FF991CFB"/>
        </patternFill>
      </fill>
      <alignment wrapText="1"/>
    </dxf>
    <dxf>
      <fill>
        <patternFill>
          <fgColor rgb="FF991CFB"/>
        </patternFill>
      </fill>
      <alignment horizontal="center" vertical="center"/>
    </dxf>
    <dxf>
      <alignment vertical="center"/>
    </dxf>
    <dxf>
      <alignment horizontal="center"/>
    </dxf>
    <dxf>
      <alignment vertical="center"/>
    </dxf>
    <dxf>
      <alignment horizontal="center"/>
    </dxf>
    <dxf>
      <font>
        <color theme="0"/>
      </font>
      <fill>
        <patternFill patternType="solid">
          <fgColor indexed="64"/>
          <bgColor rgb="FF991CFB"/>
        </patternFill>
      </fill>
    </dxf>
    <dxf>
      <fill>
        <patternFill>
          <bgColor rgb="FF991CFB"/>
        </patternFill>
      </fill>
    </dxf>
    <dxf>
      <fill>
        <patternFill>
          <f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color theme="0"/>
      </font>
      <fill>
        <patternFill patternType="solid">
          <fgColor indexed="64"/>
          <bgColor rgb="FF7030A0"/>
        </patternFill>
      </fill>
    </dxf>
    <dxf>
      <numFmt numFmtId="166" formatCode="[&lt;999950]0.0,&quot;k&quot;;[&lt;999950000]0.0,,&quot;M&quot;;0.0,,,&quot;B&quot;"/>
    </dxf>
    <dxf>
      <fill>
        <patternFill>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bgColor rgb="FF7030A0"/>
        </patternFill>
      </fill>
    </dxf>
    <dxf>
      <fill>
        <patternFill>
          <bgColor rgb="FF7030A0"/>
        </patternFill>
      </fill>
    </dxf>
    <dxf>
      <font>
        <color theme="0"/>
      </font>
    </dxf>
    <dxf>
      <font>
        <color theme="0"/>
      </font>
    </dxf>
    <dxf>
      <fill>
        <patternFill>
          <bgColor rgb="FFA13F9E"/>
        </patternFill>
      </fill>
    </dxf>
    <dxf>
      <fill>
        <patternFill>
          <bgColor rgb="FFA13F9E"/>
        </patternFill>
      </fill>
    </dxf>
    <dxf>
      <fill>
        <patternFill>
          <bgColor rgb="FF7030A0"/>
        </patternFill>
      </fill>
    </dxf>
    <dxf>
      <fill>
        <patternFill>
          <bgColor rgb="FF7030A0"/>
        </patternFill>
      </fill>
    </dxf>
    <dxf>
      <fill>
        <patternFill patternType="solid">
          <bgColor rgb="FF002060"/>
        </patternFill>
      </fill>
    </dxf>
    <dxf>
      <fill>
        <patternFill patternType="solid">
          <bgColor rgb="FF002060"/>
        </patternFill>
      </fill>
    </dxf>
    <dxf>
      <font>
        <color theme="0"/>
      </font>
    </dxf>
    <dxf>
      <font>
        <color theme="0"/>
      </font>
    </dxf>
    <dxf>
      <font>
        <color theme="0"/>
      </font>
      <fill>
        <patternFill patternType="solid">
          <fgColor indexed="64"/>
          <bgColor rgb="FF002060"/>
        </patternFill>
      </fill>
    </dxf>
    <dxf>
      <font>
        <color theme="0"/>
      </font>
      <fill>
        <patternFill patternType="solid">
          <fgColor indexed="64"/>
          <bgColor rgb="FF002060"/>
        </patternFill>
      </fill>
    </dxf>
    <dxf>
      <font>
        <name val="Arial"/>
        <scheme val="none"/>
      </font>
    </dxf>
    <dxf>
      <font>
        <name val="Arial"/>
        <scheme val="none"/>
      </font>
    </dxf>
    <dxf>
      <font>
        <name val="Arial"/>
        <scheme val="none"/>
      </font>
    </dxf>
    <dxf>
      <font>
        <color theme="0"/>
      </font>
    </dxf>
    <dxf>
      <fill>
        <patternFill>
          <bgColor rgb="FF002060"/>
        </patternFill>
      </fill>
    </dxf>
    <dxf>
      <fill>
        <patternFill patternType="solid">
          <bgColor rgb="FF4958CE"/>
        </patternFill>
      </fill>
    </dxf>
  </dxfs>
  <tableStyles count="2" defaultTableStyle="TableStyleMedium2" defaultPivotStyle="PivotStyleLight16">
    <tableStyle name="SlicerStyleLight1 2" pivot="0" table="0" count="10" xr9:uid="{23AFF43B-080D-4A4F-BA3E-32E176F436AF}">
      <tableStyleElement type="wholeTable" dxfId="46515"/>
      <tableStyleElement type="headerRow" dxfId="46514"/>
    </tableStyle>
    <tableStyle name="SlicerStyleLight1 2 2" pivot="0" table="0" count="10" xr9:uid="{A752504E-F4D3-47C2-BA57-6824D44A1B65}">
      <tableStyleElement type="wholeTable" dxfId="46513"/>
      <tableStyleElement type="headerRow" dxfId="46512"/>
    </tableStyle>
  </tableStyles>
  <colors>
    <mruColors>
      <color rgb="FF854DE9"/>
      <color rgb="FFE8788C"/>
      <color rgb="FF6821E4"/>
      <color rgb="FF991CFB"/>
      <color rgb="FFAB84F0"/>
      <color rgb="FF7739E7"/>
      <color rgb="FF6CE6DF"/>
      <color rgb="FF0CF1E3"/>
      <color rgb="FF915FEB"/>
      <color rgb="FFBD68F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 modified.xlsx]Pivottables!Enr_Monthly</c:name>
    <c:fmtId val="17"/>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67213174478963"/>
          <c:y val="0"/>
          <c:w val="0.8517842967008824"/>
          <c:h val="0.82506211267772334"/>
        </c:manualLayout>
      </c:layout>
      <c:lineChart>
        <c:grouping val="standard"/>
        <c:varyColors val="0"/>
        <c:ser>
          <c:idx val="0"/>
          <c:order val="0"/>
          <c:tx>
            <c:strRef>
              <c:f>Pivottables!$AO$5</c:f>
              <c:strCache>
                <c:ptCount val="1"/>
                <c:pt idx="0">
                  <c:v>Total</c:v>
                </c:pt>
              </c:strCache>
            </c:strRef>
          </c:tx>
          <c:spPr>
            <a:ln w="15875" cap="rnd">
              <a:solidFill>
                <a:srgbClr val="8D7EF3"/>
              </a:solidFill>
              <a:round/>
            </a:ln>
            <a:effectLst/>
          </c:spPr>
          <c:marker>
            <c:symbol val="none"/>
          </c:marker>
          <c:cat>
            <c:strRef>
              <c:f>Pivottables!$AN$6:$AN$18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Pivottables!$AO$6:$AO$18</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1A83-41D4-9382-E3DD362E7993}"/>
            </c:ext>
          </c:extLst>
        </c:ser>
        <c:dLbls>
          <c:showLegendKey val="0"/>
          <c:showVal val="0"/>
          <c:showCatName val="0"/>
          <c:showSerName val="0"/>
          <c:showPercent val="0"/>
          <c:showBubbleSize val="0"/>
        </c:dLbls>
        <c:smooth val="0"/>
        <c:axId val="617850400"/>
        <c:axId val="617844576"/>
      </c:lineChart>
      <c:catAx>
        <c:axId val="617850400"/>
        <c:scaling>
          <c:orientation val="minMax"/>
        </c:scaling>
        <c:delete val="1"/>
        <c:axPos val="b"/>
        <c:numFmt formatCode="General" sourceLinked="1"/>
        <c:majorTickMark val="none"/>
        <c:minorTickMark val="none"/>
        <c:tickLblPos val="nextTo"/>
        <c:crossAx val="617844576"/>
        <c:crosses val="autoZero"/>
        <c:auto val="1"/>
        <c:lblAlgn val="ctr"/>
        <c:lblOffset val="100"/>
        <c:noMultiLvlLbl val="0"/>
      </c:catAx>
      <c:valAx>
        <c:axId val="617844576"/>
        <c:scaling>
          <c:orientation val="minMax"/>
        </c:scaling>
        <c:delete val="1"/>
        <c:axPos val="l"/>
        <c:numFmt formatCode="General" sourceLinked="1"/>
        <c:majorTickMark val="none"/>
        <c:minorTickMark val="none"/>
        <c:tickLblPos val="nextTo"/>
        <c:crossAx val="61785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 modified.xlsx]Pivottables!PivotTable23</c:name>
    <c:fmtId val="74"/>
  </c:pivotSource>
  <c:chart>
    <c:autoTitleDeleted val="0"/>
    <c:pivotFmts>
      <c:pivotFmt>
        <c:idx val="0"/>
        <c:spPr>
          <a:solidFill>
            <a:schemeClr val="accent1"/>
          </a:solidFill>
          <a:ln w="1270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6CE6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6CE6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6CE6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7739E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21557257788428"/>
          <c:y val="7.5109823275561524E-2"/>
          <c:w val="0.63658088599159401"/>
          <c:h val="0.5923632471017245"/>
        </c:manualLayout>
      </c:layout>
      <c:lineChart>
        <c:grouping val="stacked"/>
        <c:varyColors val="0"/>
        <c:ser>
          <c:idx val="0"/>
          <c:order val="0"/>
          <c:tx>
            <c:strRef>
              <c:f>Pivottables!$EL$5:$EL$6</c:f>
              <c:strCache>
                <c:ptCount val="1"/>
                <c:pt idx="0">
                  <c:v>BE</c:v>
                </c:pt>
              </c:strCache>
            </c:strRef>
          </c:tx>
          <c:spPr>
            <a:ln w="12700" cap="rnd">
              <a:solidFill>
                <a:srgbClr val="E8788C"/>
              </a:solidFill>
              <a:round/>
            </a:ln>
            <a:effectLst/>
          </c:spPr>
          <c:marker>
            <c:symbol val="none"/>
          </c:marker>
          <c:cat>
            <c:strRef>
              <c:f>Pivottables!$EK$7:$EK$22</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Pivottables!$EL$7:$EL$22</c:f>
              <c:numCache>
                <c:formatCode>[&lt;999950]0.0,"k";[&lt;999950000]0.0,,"M";0.0,,,"B"</c:formatCode>
                <c:ptCount val="16"/>
                <c:pt idx="0">
                  <c:v>95000000</c:v>
                </c:pt>
                <c:pt idx="1">
                  <c:v>38000000</c:v>
                </c:pt>
                <c:pt idx="2">
                  <c:v>152000000</c:v>
                </c:pt>
                <c:pt idx="3">
                  <c:v>171000000</c:v>
                </c:pt>
                <c:pt idx="4">
                  <c:v>114000000</c:v>
                </c:pt>
                <c:pt idx="5">
                  <c:v>247000000</c:v>
                </c:pt>
                <c:pt idx="6">
                  <c:v>171000000</c:v>
                </c:pt>
                <c:pt idx="7">
                  <c:v>171000000</c:v>
                </c:pt>
                <c:pt idx="8">
                  <c:v>285000000</c:v>
                </c:pt>
                <c:pt idx="9">
                  <c:v>114000000</c:v>
                </c:pt>
                <c:pt idx="10">
                  <c:v>228000000</c:v>
                </c:pt>
                <c:pt idx="11">
                  <c:v>247000000</c:v>
                </c:pt>
                <c:pt idx="12">
                  <c:v>475000000</c:v>
                </c:pt>
                <c:pt idx="13">
                  <c:v>589000000</c:v>
                </c:pt>
                <c:pt idx="14">
                  <c:v>551000000</c:v>
                </c:pt>
                <c:pt idx="15">
                  <c:v>247000000</c:v>
                </c:pt>
              </c:numCache>
            </c:numRef>
          </c:val>
          <c:smooth val="0"/>
          <c:extLst>
            <c:ext xmlns:c16="http://schemas.microsoft.com/office/drawing/2014/chart" uri="{C3380CC4-5D6E-409C-BE32-E72D297353CC}">
              <c16:uniqueId val="{00000000-EFF3-48D9-A6DD-AF75EF745D76}"/>
            </c:ext>
          </c:extLst>
        </c:ser>
        <c:ser>
          <c:idx val="1"/>
          <c:order val="1"/>
          <c:tx>
            <c:strRef>
              <c:f>Pivottables!$EM$5:$EM$6</c:f>
              <c:strCache>
                <c:ptCount val="1"/>
                <c:pt idx="0">
                  <c:v>CNI</c:v>
                </c:pt>
              </c:strCache>
            </c:strRef>
          </c:tx>
          <c:spPr>
            <a:ln w="12700" cap="rnd">
              <a:solidFill>
                <a:srgbClr val="6CE6DF"/>
              </a:solidFill>
              <a:round/>
            </a:ln>
            <a:effectLst/>
          </c:spPr>
          <c:marker>
            <c:symbol val="none"/>
          </c:marker>
          <c:cat>
            <c:strRef>
              <c:f>Pivottables!$EK$7:$EK$22</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Pivottables!$EM$7:$EM$22</c:f>
              <c:numCache>
                <c:formatCode>[&lt;999950]0.0,"k";[&lt;999950000]0.0,,"M";0.0,,,"B"</c:formatCode>
                <c:ptCount val="16"/>
                <c:pt idx="0">
                  <c:v>22000000</c:v>
                </c:pt>
                <c:pt idx="1">
                  <c:v>11000000</c:v>
                </c:pt>
                <c:pt idx="2">
                  <c:v>11000000</c:v>
                </c:pt>
                <c:pt idx="3">
                  <c:v>100000000</c:v>
                </c:pt>
                <c:pt idx="4">
                  <c:v>100000000</c:v>
                </c:pt>
                <c:pt idx="5">
                  <c:v>60000000</c:v>
                </c:pt>
                <c:pt idx="6">
                  <c:v>20000000</c:v>
                </c:pt>
                <c:pt idx="7">
                  <c:v>113000000</c:v>
                </c:pt>
                <c:pt idx="8">
                  <c:v>40000000</c:v>
                </c:pt>
                <c:pt idx="9">
                  <c:v>122000000</c:v>
                </c:pt>
                <c:pt idx="10">
                  <c:v>115000000</c:v>
                </c:pt>
                <c:pt idx="11">
                  <c:v>97000000</c:v>
                </c:pt>
                <c:pt idx="12">
                  <c:v>82000000</c:v>
                </c:pt>
                <c:pt idx="13">
                  <c:v>162000000</c:v>
                </c:pt>
                <c:pt idx="14">
                  <c:v>60000000</c:v>
                </c:pt>
                <c:pt idx="15">
                  <c:v>142000000</c:v>
                </c:pt>
              </c:numCache>
            </c:numRef>
          </c:val>
          <c:smooth val="0"/>
          <c:extLst>
            <c:ext xmlns:c16="http://schemas.microsoft.com/office/drawing/2014/chart" uri="{C3380CC4-5D6E-409C-BE32-E72D297353CC}">
              <c16:uniqueId val="{0000000E-6D06-4A57-8F3C-E9DFE0469297}"/>
            </c:ext>
          </c:extLst>
        </c:ser>
        <c:ser>
          <c:idx val="2"/>
          <c:order val="2"/>
          <c:tx>
            <c:strRef>
              <c:f>Pivottables!$EN$5:$EN$6</c:f>
              <c:strCache>
                <c:ptCount val="1"/>
                <c:pt idx="0">
                  <c:v>FC</c:v>
                </c:pt>
              </c:strCache>
            </c:strRef>
          </c:tx>
          <c:spPr>
            <a:ln w="12700" cap="rnd">
              <a:solidFill>
                <a:srgbClr val="FFC000"/>
              </a:solidFill>
              <a:round/>
            </a:ln>
            <a:effectLst/>
          </c:spPr>
          <c:marker>
            <c:symbol val="none"/>
          </c:marker>
          <c:cat>
            <c:strRef>
              <c:f>Pivottables!$EK$7:$EK$22</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Pivottables!$EN$7:$EN$22</c:f>
              <c:numCache>
                <c:formatCode>[&lt;999950]0.0,"k";[&lt;999950000]0.0,,"M";0.0,,,"B"</c:formatCode>
                <c:ptCount val="16"/>
                <c:pt idx="1">
                  <c:v>38000000</c:v>
                </c:pt>
                <c:pt idx="7">
                  <c:v>38000000</c:v>
                </c:pt>
                <c:pt idx="9">
                  <c:v>19000000</c:v>
                </c:pt>
                <c:pt idx="13">
                  <c:v>76000000</c:v>
                </c:pt>
                <c:pt idx="15">
                  <c:v>76000000</c:v>
                </c:pt>
              </c:numCache>
            </c:numRef>
          </c:val>
          <c:smooth val="0"/>
          <c:extLst>
            <c:ext xmlns:c16="http://schemas.microsoft.com/office/drawing/2014/chart" uri="{C3380CC4-5D6E-409C-BE32-E72D297353CC}">
              <c16:uniqueId val="{0000000F-6D06-4A57-8F3C-E9DFE0469297}"/>
            </c:ext>
          </c:extLst>
        </c:ser>
        <c:ser>
          <c:idx val="3"/>
          <c:order val="3"/>
          <c:tx>
            <c:strRef>
              <c:f>Pivottables!$EO$5:$EO$6</c:f>
              <c:strCache>
                <c:ptCount val="1"/>
                <c:pt idx="0">
                  <c:v>GK</c:v>
                </c:pt>
              </c:strCache>
            </c:strRef>
          </c:tx>
          <c:spPr>
            <a:ln w="12700" cap="rnd">
              <a:solidFill>
                <a:srgbClr val="7739E7"/>
              </a:solidFill>
              <a:round/>
            </a:ln>
            <a:effectLst/>
          </c:spPr>
          <c:marker>
            <c:symbol val="none"/>
          </c:marker>
          <c:cat>
            <c:strRef>
              <c:f>Pivottables!$EK$7:$EK$22</c:f>
              <c:strCache>
                <c:ptCount val="16"/>
                <c:pt idx="0">
                  <c:v>Jood</c:v>
                </c:pt>
                <c:pt idx="1">
                  <c:v>Habib</c:v>
                </c:pt>
                <c:pt idx="2">
                  <c:v>Adam</c:v>
                </c:pt>
                <c:pt idx="3">
                  <c:v>Kenza</c:v>
                </c:pt>
                <c:pt idx="4">
                  <c:v>Ahmed</c:v>
                </c:pt>
                <c:pt idx="5">
                  <c:v>Dina</c:v>
                </c:pt>
                <c:pt idx="6">
                  <c:v>Hisham</c:v>
                </c:pt>
                <c:pt idx="7">
                  <c:v>John</c:v>
                </c:pt>
                <c:pt idx="8">
                  <c:v>Sahar</c:v>
                </c:pt>
                <c:pt idx="9">
                  <c:v>Khalil</c:v>
                </c:pt>
                <c:pt idx="10">
                  <c:v>Reham</c:v>
                </c:pt>
                <c:pt idx="11">
                  <c:v>Kisho</c:v>
                </c:pt>
                <c:pt idx="12">
                  <c:v>Dary</c:v>
                </c:pt>
                <c:pt idx="13">
                  <c:v>Hany</c:v>
                </c:pt>
                <c:pt idx="14">
                  <c:v>Rony</c:v>
                </c:pt>
                <c:pt idx="15">
                  <c:v>Mohmed</c:v>
                </c:pt>
              </c:strCache>
            </c:strRef>
          </c:cat>
          <c:val>
            <c:numRef>
              <c:f>Pivottables!$EO$7:$EO$22</c:f>
              <c:numCache>
                <c:formatCode>[&lt;999950]0.0,"k";[&lt;999950000]0.0,,"M";0.0,,,"B"</c:formatCode>
                <c:ptCount val="16"/>
                <c:pt idx="0">
                  <c:v>212000000</c:v>
                </c:pt>
                <c:pt idx="1">
                  <c:v>245000000</c:v>
                </c:pt>
                <c:pt idx="2">
                  <c:v>216000000</c:v>
                </c:pt>
                <c:pt idx="3">
                  <c:v>140000000</c:v>
                </c:pt>
                <c:pt idx="4">
                  <c:v>436000000</c:v>
                </c:pt>
                <c:pt idx="5">
                  <c:v>525000000</c:v>
                </c:pt>
                <c:pt idx="6">
                  <c:v>804000000</c:v>
                </c:pt>
                <c:pt idx="7">
                  <c:v>707000000</c:v>
                </c:pt>
                <c:pt idx="8">
                  <c:v>741000000</c:v>
                </c:pt>
                <c:pt idx="9">
                  <c:v>922000000</c:v>
                </c:pt>
                <c:pt idx="10">
                  <c:v>900000000</c:v>
                </c:pt>
                <c:pt idx="11">
                  <c:v>944000000</c:v>
                </c:pt>
                <c:pt idx="12">
                  <c:v>803000000</c:v>
                </c:pt>
                <c:pt idx="13">
                  <c:v>707000000</c:v>
                </c:pt>
                <c:pt idx="14">
                  <c:v>1027000000</c:v>
                </c:pt>
                <c:pt idx="15">
                  <c:v>1262000000</c:v>
                </c:pt>
              </c:numCache>
            </c:numRef>
          </c:val>
          <c:smooth val="0"/>
          <c:extLst>
            <c:ext xmlns:c16="http://schemas.microsoft.com/office/drawing/2014/chart" uri="{C3380CC4-5D6E-409C-BE32-E72D297353CC}">
              <c16:uniqueId val="{00000010-6D06-4A57-8F3C-E9DFE0469297}"/>
            </c:ext>
          </c:extLst>
        </c:ser>
        <c:dLbls>
          <c:showLegendKey val="0"/>
          <c:showVal val="0"/>
          <c:showCatName val="0"/>
          <c:showSerName val="0"/>
          <c:showPercent val="0"/>
          <c:showBubbleSize val="0"/>
        </c:dLbls>
        <c:smooth val="0"/>
        <c:axId val="1924411632"/>
        <c:axId val="1924414960"/>
      </c:lineChart>
      <c:catAx>
        <c:axId val="192441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crossAx val="1924414960"/>
        <c:crosses val="autoZero"/>
        <c:auto val="1"/>
        <c:lblAlgn val="ctr"/>
        <c:lblOffset val="100"/>
        <c:noMultiLvlLbl val="0"/>
      </c:catAx>
      <c:valAx>
        <c:axId val="1924414960"/>
        <c:scaling>
          <c:orientation val="minMax"/>
        </c:scaling>
        <c:delete val="0"/>
        <c:axPos val="l"/>
        <c:majorGridlines>
          <c:spPr>
            <a:ln w="6350"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crossAx val="1924411632"/>
        <c:crosses val="autoZero"/>
        <c:crossBetween val="between"/>
      </c:valAx>
      <c:spPr>
        <a:noFill/>
        <a:ln>
          <a:noFill/>
        </a:ln>
        <a:effectLst/>
      </c:spPr>
    </c:plotArea>
    <c:legend>
      <c:legendPos val="b"/>
      <c:layout>
        <c:manualLayout>
          <c:xMode val="edge"/>
          <c:yMode val="edge"/>
          <c:x val="0.31864584942047125"/>
          <c:y val="0.89554973619170841"/>
          <c:w val="0.41164715316164968"/>
          <c:h val="0.10358575254446518"/>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Pivottables!$DE$5</c:f>
              <c:strCache>
                <c:ptCount val="1"/>
                <c:pt idx="0">
                  <c:v>Youtube Channel</c:v>
                </c:pt>
              </c:strCache>
            </c:strRef>
          </c:tx>
          <c:spPr>
            <a:solidFill>
              <a:srgbClr val="F1F2FE"/>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CAD5-4962-AC37-37FF9C9DF53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CAD5-4962-AC37-37FF9C9DF535}"/>
              </c:ext>
            </c:extLst>
          </c:dPt>
          <c:cat>
            <c:strRef>
              <c:f>Pivottables!$DD$6:$DD$7</c:f>
              <c:strCache>
                <c:ptCount val="2"/>
                <c:pt idx="0">
                  <c:v>Actual</c:v>
                </c:pt>
                <c:pt idx="1">
                  <c:v>the difference to reach the highest amount +10B</c:v>
                </c:pt>
              </c:strCache>
            </c:strRef>
          </c:cat>
          <c:val>
            <c:numRef>
              <c:f>Pivottables!$DE$6:$DE$7</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CAD5-4962-AC37-37FF9C9DF535}"/>
            </c:ext>
          </c:extLst>
        </c:ser>
        <c:ser>
          <c:idx val="1"/>
          <c:order val="1"/>
          <c:tx>
            <c:strRef>
              <c:f>Pivottables!$DF$5</c:f>
              <c:strCache>
                <c:ptCount val="1"/>
                <c:pt idx="0">
                  <c:v>Google Ad</c:v>
                </c:pt>
              </c:strCache>
            </c:strRef>
          </c:tx>
          <c:spPr>
            <a:solidFill>
              <a:srgbClr val="F1F2FE"/>
            </a:solidFill>
          </c:spPr>
          <c:dPt>
            <c:idx val="0"/>
            <c:bubble3D val="0"/>
            <c:spPr>
              <a:solidFill>
                <a:srgbClr val="E8788C"/>
              </a:solidFill>
              <a:ln w="19050">
                <a:solidFill>
                  <a:schemeClr val="lt1"/>
                </a:solidFill>
              </a:ln>
              <a:effectLst/>
            </c:spPr>
            <c:extLst>
              <c:ext xmlns:c16="http://schemas.microsoft.com/office/drawing/2014/chart" uri="{C3380CC4-5D6E-409C-BE32-E72D297353CC}">
                <c16:uniqueId val="{00000006-CAD5-4962-AC37-37FF9C9DF53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CAD5-4962-AC37-37FF9C9DF535}"/>
              </c:ext>
            </c:extLst>
          </c:dPt>
          <c:cat>
            <c:strRef>
              <c:f>Pivottables!$DD$6:$DD$7</c:f>
              <c:strCache>
                <c:ptCount val="2"/>
                <c:pt idx="0">
                  <c:v>Actual</c:v>
                </c:pt>
                <c:pt idx="1">
                  <c:v>the difference to reach the highest amount +10B</c:v>
                </c:pt>
              </c:strCache>
            </c:strRef>
          </c:cat>
          <c:val>
            <c:numRef>
              <c:f>Pivottables!$DF$6:$DF$7</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CAD5-4962-AC37-37FF9C9DF535}"/>
            </c:ext>
          </c:extLst>
        </c:ser>
        <c:ser>
          <c:idx val="2"/>
          <c:order val="2"/>
          <c:tx>
            <c:strRef>
              <c:f>Pivottables!$DG$5</c:f>
              <c:strCache>
                <c:ptCount val="1"/>
                <c:pt idx="0">
                  <c:v>WhatsApp</c:v>
                </c:pt>
              </c:strCache>
            </c:strRef>
          </c:tx>
          <c:spPr>
            <a:solidFill>
              <a:srgbClr val="F1F2FE"/>
            </a:solidFill>
          </c:spPr>
          <c:dPt>
            <c:idx val="0"/>
            <c:bubble3D val="0"/>
            <c:spPr>
              <a:solidFill>
                <a:srgbClr val="F7D366"/>
              </a:solidFill>
              <a:ln w="19050">
                <a:solidFill>
                  <a:schemeClr val="lt1"/>
                </a:solidFill>
              </a:ln>
              <a:effectLst/>
            </c:spPr>
            <c:extLst>
              <c:ext xmlns:c16="http://schemas.microsoft.com/office/drawing/2014/chart" uri="{C3380CC4-5D6E-409C-BE32-E72D297353CC}">
                <c16:uniqueId val="{0000000B-CAD5-4962-AC37-37FF9C9DF53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CAD5-4962-AC37-37FF9C9DF535}"/>
              </c:ext>
            </c:extLst>
          </c:dPt>
          <c:cat>
            <c:strRef>
              <c:f>Pivottables!$DD$6:$DD$7</c:f>
              <c:strCache>
                <c:ptCount val="2"/>
                <c:pt idx="0">
                  <c:v>Actual</c:v>
                </c:pt>
                <c:pt idx="1">
                  <c:v>the difference to reach the highest amount +10B</c:v>
                </c:pt>
              </c:strCache>
            </c:strRef>
          </c:cat>
          <c:val>
            <c:numRef>
              <c:f>Pivottables!$DG$6:$DG$7</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CAD5-4962-AC37-37FF9C9DF535}"/>
            </c:ext>
          </c:extLst>
        </c:ser>
        <c:ser>
          <c:idx val="3"/>
          <c:order val="3"/>
          <c:tx>
            <c:strRef>
              <c:f>Pivottables!$DH$5</c:f>
              <c:strCache>
                <c:ptCount val="1"/>
                <c:pt idx="0">
                  <c:v>Company Website</c:v>
                </c:pt>
              </c:strCache>
            </c:strRef>
          </c:tx>
          <c:dPt>
            <c:idx val="0"/>
            <c:bubble3D val="0"/>
            <c:spPr>
              <a:solidFill>
                <a:srgbClr val="0CF1E3"/>
              </a:solidFill>
              <a:ln w="19050">
                <a:solidFill>
                  <a:schemeClr val="lt1"/>
                </a:solidFill>
              </a:ln>
              <a:effectLst/>
            </c:spPr>
            <c:extLst>
              <c:ext xmlns:c16="http://schemas.microsoft.com/office/drawing/2014/chart" uri="{C3380CC4-5D6E-409C-BE32-E72D297353CC}">
                <c16:uniqueId val="{00000010-CAD5-4962-AC37-37FF9C9DF53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CAD5-4962-AC37-37FF9C9DF535}"/>
              </c:ext>
            </c:extLst>
          </c:dPt>
          <c:cat>
            <c:strRef>
              <c:f>Pivottables!$DD$6:$DD$7</c:f>
              <c:strCache>
                <c:ptCount val="2"/>
                <c:pt idx="0">
                  <c:v>Actual</c:v>
                </c:pt>
                <c:pt idx="1">
                  <c:v>the difference to reach the highest amount +10B</c:v>
                </c:pt>
              </c:strCache>
            </c:strRef>
          </c:cat>
          <c:val>
            <c:numRef>
              <c:f>Pivottables!$DH$6:$DH$7</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CAD5-4962-AC37-37FF9C9DF535}"/>
            </c:ext>
          </c:extLst>
        </c:ser>
        <c:ser>
          <c:idx val="4"/>
          <c:order val="4"/>
          <c:tx>
            <c:strRef>
              <c:f>Pivottables!$DI$5</c:f>
              <c:strCache>
                <c:ptCount val="1"/>
                <c:pt idx="0">
                  <c:v>Facebook Page</c:v>
                </c:pt>
              </c:strCache>
            </c:strRef>
          </c:tx>
          <c:dPt>
            <c:idx val="0"/>
            <c:bubble3D val="0"/>
            <c:spPr>
              <a:solidFill>
                <a:srgbClr val="6821E4"/>
              </a:solidFill>
              <a:ln w="19050">
                <a:solidFill>
                  <a:schemeClr val="lt1"/>
                </a:solidFill>
              </a:ln>
              <a:effectLst/>
            </c:spPr>
            <c:extLst>
              <c:ext xmlns:c16="http://schemas.microsoft.com/office/drawing/2014/chart" uri="{C3380CC4-5D6E-409C-BE32-E72D297353CC}">
                <c16:uniqueId val="{00000015-CAD5-4962-AC37-37FF9C9DF53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CAD5-4962-AC37-37FF9C9DF535}"/>
              </c:ext>
            </c:extLst>
          </c:dPt>
          <c:cat>
            <c:strRef>
              <c:f>Pivottables!$DD$6:$DD$7</c:f>
              <c:strCache>
                <c:ptCount val="2"/>
                <c:pt idx="0">
                  <c:v>Actual</c:v>
                </c:pt>
                <c:pt idx="1">
                  <c:v>the difference to reach the highest amount +10B</c:v>
                </c:pt>
              </c:strCache>
            </c:strRef>
          </c:cat>
          <c:val>
            <c:numRef>
              <c:f>Pivottables!$DI$6:$DI$7</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CAD5-4962-AC37-37FF9C9DF535}"/>
            </c:ext>
          </c:extLst>
        </c:ser>
        <c:ser>
          <c:idx val="5"/>
          <c:order val="5"/>
          <c:tx>
            <c:strRef>
              <c:f>Pivottables!$DJ$5</c:f>
              <c:strCache>
                <c:ptCount val="1"/>
                <c:pt idx="0">
                  <c:v>Television Ad</c:v>
                </c:pt>
              </c:strCache>
            </c:strRef>
          </c:tx>
          <c:spPr>
            <a:solidFill>
              <a:srgbClr val="FF6600"/>
            </a:solidFill>
          </c:spPr>
          <c:dPt>
            <c:idx val="0"/>
            <c:bubble3D val="0"/>
            <c:spPr>
              <a:solidFill>
                <a:srgbClr val="991CFB"/>
              </a:solidFill>
              <a:ln w="19050">
                <a:solidFill>
                  <a:schemeClr val="lt1"/>
                </a:solidFill>
              </a:ln>
              <a:effectLst/>
            </c:spPr>
            <c:extLst>
              <c:ext xmlns:c16="http://schemas.microsoft.com/office/drawing/2014/chart" uri="{C3380CC4-5D6E-409C-BE32-E72D297353CC}">
                <c16:uniqueId val="{0000001A-CAD5-4962-AC37-37FF9C9DF53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C-CAD5-4962-AC37-37FF9C9DF535}"/>
              </c:ext>
            </c:extLst>
          </c:dPt>
          <c:cat>
            <c:strRef>
              <c:f>Pivottables!$DD$6:$DD$7</c:f>
              <c:strCache>
                <c:ptCount val="2"/>
                <c:pt idx="0">
                  <c:v>Actual</c:v>
                </c:pt>
                <c:pt idx="1">
                  <c:v>the difference to reach the highest amount +10B</c:v>
                </c:pt>
              </c:strCache>
            </c:strRef>
          </c:cat>
          <c:val>
            <c:numRef>
              <c:f>Pivottables!$DJ$6:$DJ$7</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CAD5-4962-AC37-37FF9C9DF535}"/>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 modified.xlsx]Pivottables!Training_Models</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BFFFF"/>
          </a:solidFill>
          <a:ln w="19050">
            <a:solidFill>
              <a:schemeClr val="lt1"/>
            </a:solidFill>
          </a:ln>
          <a:effectLst/>
        </c:spPr>
      </c:pivotFmt>
      <c:pivotFmt>
        <c:idx val="2"/>
        <c:spPr>
          <a:solidFill>
            <a:srgbClr val="0070C0"/>
          </a:solidFill>
          <a:ln w="19050">
            <a:solidFill>
              <a:schemeClr val="lt1"/>
            </a:solidFill>
          </a:ln>
          <a:effectLst/>
        </c:spPr>
      </c:pivotFmt>
      <c:pivotFmt>
        <c:idx val="3"/>
        <c:spPr>
          <a:solidFill>
            <a:srgbClr val="D60093"/>
          </a:solidFill>
          <a:ln w="19050">
            <a:solidFill>
              <a:schemeClr val="lt1"/>
            </a:solidFill>
          </a:ln>
          <a:effectLst/>
        </c:spPr>
      </c:pivotFmt>
      <c:pivotFmt>
        <c:idx val="4"/>
        <c:spPr>
          <a:solidFill>
            <a:srgbClr val="FED14E"/>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BFFFF"/>
          </a:solidFill>
          <a:ln w="19050">
            <a:solidFill>
              <a:schemeClr val="lt1"/>
            </a:solidFill>
          </a:ln>
          <a:effectLst/>
        </c:spPr>
      </c:pivotFmt>
      <c:pivotFmt>
        <c:idx val="7"/>
        <c:spPr>
          <a:solidFill>
            <a:srgbClr val="D60093"/>
          </a:solidFill>
          <a:ln w="19050">
            <a:solidFill>
              <a:schemeClr val="lt1"/>
            </a:solidFill>
          </a:ln>
          <a:effectLst/>
        </c:spPr>
      </c:pivotFmt>
      <c:pivotFmt>
        <c:idx val="8"/>
        <c:spPr>
          <a:solidFill>
            <a:srgbClr val="FED14E"/>
          </a:solidFill>
          <a:ln w="19050">
            <a:solidFill>
              <a:schemeClr val="lt1"/>
            </a:solidFill>
          </a:ln>
          <a:effectLst/>
        </c:spPr>
      </c:pivotFmt>
      <c:pivotFmt>
        <c:idx val="9"/>
        <c:spPr>
          <a:solidFill>
            <a:srgbClr val="0070C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ABFFFF"/>
          </a:solidFill>
          <a:ln w="19050">
            <a:solidFill>
              <a:schemeClr val="lt1"/>
            </a:solidFill>
          </a:ln>
          <a:effectLst/>
        </c:spPr>
      </c:pivotFmt>
      <c:pivotFmt>
        <c:idx val="12"/>
        <c:spPr>
          <a:solidFill>
            <a:srgbClr val="D60093"/>
          </a:solidFill>
          <a:ln w="19050">
            <a:solidFill>
              <a:schemeClr val="lt1"/>
            </a:solidFill>
          </a:ln>
          <a:effectLst/>
        </c:spPr>
        <c:dLbl>
          <c:idx val="0"/>
          <c:layout>
            <c:manualLayout>
              <c:x val="5.0050030325589244E-3"/>
              <c:y val="-7.0367295117586257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ED14E"/>
          </a:solidFill>
          <a:ln w="19050">
            <a:solidFill>
              <a:schemeClr val="lt1"/>
            </a:solidFill>
          </a:ln>
          <a:effectLst/>
        </c:spPr>
      </c:pivotFmt>
      <c:pivotFmt>
        <c:idx val="14"/>
        <c:spPr>
          <a:solidFill>
            <a:srgbClr val="0070C0"/>
          </a:solidFill>
          <a:ln w="19050">
            <a:solidFill>
              <a:schemeClr val="lt1"/>
            </a:solidFill>
          </a:ln>
          <a:effectLst/>
        </c:spPr>
      </c:pivotFmt>
    </c:pivotFmts>
    <c:plotArea>
      <c:layout>
        <c:manualLayout>
          <c:layoutTarget val="inner"/>
          <c:xMode val="edge"/>
          <c:yMode val="edge"/>
          <c:x val="0.25384257523365134"/>
          <c:y val="0.30639755851746314"/>
          <c:w val="0.56286228110375092"/>
          <c:h val="0.54683960501302642"/>
        </c:manualLayout>
      </c:layout>
      <c:pieChart>
        <c:varyColors val="1"/>
        <c:ser>
          <c:idx val="0"/>
          <c:order val="0"/>
          <c:tx>
            <c:strRef>
              <c:f>Pivottables!$BC$5</c:f>
              <c:strCache>
                <c:ptCount val="1"/>
                <c:pt idx="0">
                  <c:v>Total</c:v>
                </c:pt>
              </c:strCache>
            </c:strRef>
          </c:tx>
          <c:dPt>
            <c:idx val="0"/>
            <c:bubble3D val="0"/>
            <c:spPr>
              <a:solidFill>
                <a:srgbClr val="ABFFFF"/>
              </a:solidFill>
              <a:ln w="19050">
                <a:solidFill>
                  <a:schemeClr val="lt1"/>
                </a:solidFill>
              </a:ln>
              <a:effectLst/>
            </c:spPr>
            <c:extLst>
              <c:ext xmlns:c16="http://schemas.microsoft.com/office/drawing/2014/chart" uri="{C3380CC4-5D6E-409C-BE32-E72D297353CC}">
                <c16:uniqueId val="{00000001-888F-45ED-AFF0-B968C7C118BC}"/>
              </c:ext>
            </c:extLst>
          </c:dPt>
          <c:dPt>
            <c:idx val="1"/>
            <c:bubble3D val="0"/>
            <c:spPr>
              <a:solidFill>
                <a:srgbClr val="D60093"/>
              </a:solidFill>
              <a:ln w="19050">
                <a:solidFill>
                  <a:schemeClr val="lt1"/>
                </a:solidFill>
              </a:ln>
              <a:effectLst/>
            </c:spPr>
            <c:extLst>
              <c:ext xmlns:c16="http://schemas.microsoft.com/office/drawing/2014/chart" uri="{C3380CC4-5D6E-409C-BE32-E72D297353CC}">
                <c16:uniqueId val="{00000003-888F-45ED-AFF0-B968C7C118BC}"/>
              </c:ext>
            </c:extLst>
          </c:dPt>
          <c:dPt>
            <c:idx val="2"/>
            <c:bubble3D val="0"/>
            <c:spPr>
              <a:solidFill>
                <a:srgbClr val="FED14E"/>
              </a:solidFill>
              <a:ln w="19050">
                <a:solidFill>
                  <a:schemeClr val="lt1"/>
                </a:solidFill>
              </a:ln>
              <a:effectLst/>
            </c:spPr>
            <c:extLst>
              <c:ext xmlns:c16="http://schemas.microsoft.com/office/drawing/2014/chart" uri="{C3380CC4-5D6E-409C-BE32-E72D297353CC}">
                <c16:uniqueId val="{00000005-888F-45ED-AFF0-B968C7C118BC}"/>
              </c:ext>
            </c:extLst>
          </c:dPt>
          <c:dPt>
            <c:idx val="3"/>
            <c:bubble3D val="0"/>
            <c:spPr>
              <a:solidFill>
                <a:srgbClr val="0070C0"/>
              </a:solidFill>
              <a:ln w="19050">
                <a:solidFill>
                  <a:schemeClr val="lt1"/>
                </a:solidFill>
              </a:ln>
              <a:effectLst/>
            </c:spPr>
            <c:extLst>
              <c:ext xmlns:c16="http://schemas.microsoft.com/office/drawing/2014/chart" uri="{C3380CC4-5D6E-409C-BE32-E72D297353CC}">
                <c16:uniqueId val="{00000007-888F-45ED-AFF0-B968C7C118BC}"/>
              </c:ext>
            </c:extLst>
          </c:dPt>
          <c:dLbls>
            <c:dLbl>
              <c:idx val="1"/>
              <c:layout>
                <c:manualLayout>
                  <c:x val="5.0050030325589244E-3"/>
                  <c:y val="-7.03672951175862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8F-45ED-AFF0-B968C7C118BC}"/>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Pivottables!$BB$6:$BB$10</c:f>
              <c:strCache>
                <c:ptCount val="4"/>
                <c:pt idx="0">
                  <c:v>BE</c:v>
                </c:pt>
                <c:pt idx="1">
                  <c:v>CNI</c:v>
                </c:pt>
                <c:pt idx="2">
                  <c:v>FC</c:v>
                </c:pt>
                <c:pt idx="3">
                  <c:v>GK</c:v>
                </c:pt>
              </c:strCache>
            </c:strRef>
          </c:cat>
          <c:val>
            <c:numRef>
              <c:f>Pivottables!$BC$6:$BC$10</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888F-45ED-AFF0-B968C7C118BC}"/>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t"/>
      <c:layout>
        <c:manualLayout>
          <c:xMode val="edge"/>
          <c:yMode val="edge"/>
          <c:x val="0.23128636698190505"/>
          <c:y val="2.5701946467095439E-2"/>
          <c:w val="0.55619021750872721"/>
          <c:h val="0.10008964704517226"/>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 modified.xlsx]Pivottables!Ear_Monthly</c:name>
    <c:fmtId val="4"/>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noFill/>
            <a:round/>
          </a:ln>
          <a:effectLst/>
        </c:spPr>
        <c:marker>
          <c:symbol val="none"/>
        </c:marker>
      </c:pivotFmt>
      <c:pivotFmt>
        <c:idx val="2"/>
        <c:spPr>
          <a:solidFill>
            <a:schemeClr val="accent1"/>
          </a:solidFill>
          <a:ln w="15875" cap="rnd">
            <a:noFill/>
            <a:round/>
          </a:ln>
          <a:effectLst/>
        </c:spPr>
        <c:marker>
          <c:symbol val="none"/>
        </c:marker>
      </c:pivotFmt>
      <c:pivotFmt>
        <c:idx val="3"/>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58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58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Pivottables!$V$5</c:f>
              <c:strCache>
                <c:ptCount val="1"/>
                <c:pt idx="0">
                  <c:v>Total</c:v>
                </c:pt>
              </c:strCache>
            </c:strRef>
          </c:tx>
          <c:spPr>
            <a:ln w="15875" cap="rnd">
              <a:solidFill>
                <a:srgbClr val="8D7EF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5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Pivottables!$U$6:$U$18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Pivottables!$V$6:$V$18</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772C-4B9D-929E-0CA99399D362}"/>
            </c:ext>
          </c:extLst>
        </c:ser>
        <c:dLbls>
          <c:dLblPos val="t"/>
          <c:showLegendKey val="0"/>
          <c:showVal val="1"/>
          <c:showCatName val="0"/>
          <c:showSerName val="0"/>
          <c:showPercent val="0"/>
          <c:showBubbleSize val="0"/>
        </c:dLbls>
        <c:smooth val="0"/>
        <c:axId val="1284431568"/>
        <c:axId val="1284429072"/>
      </c:lineChart>
      <c:catAx>
        <c:axId val="1284431568"/>
        <c:scaling>
          <c:orientation val="minMax"/>
        </c:scaling>
        <c:delete val="1"/>
        <c:axPos val="b"/>
        <c:numFmt formatCode="General" sourceLinked="1"/>
        <c:majorTickMark val="none"/>
        <c:minorTickMark val="none"/>
        <c:tickLblPos val="nextTo"/>
        <c:crossAx val="1284429072"/>
        <c:crosses val="autoZero"/>
        <c:auto val="1"/>
        <c:lblAlgn val="ctr"/>
        <c:lblOffset val="100"/>
        <c:noMultiLvlLbl val="0"/>
      </c:catAx>
      <c:valAx>
        <c:axId val="1284429072"/>
        <c:scaling>
          <c:orientation val="minMax"/>
        </c:scaling>
        <c:delete val="1"/>
        <c:axPos val="l"/>
        <c:numFmt formatCode="[&lt;999950]0.0,&quot;k&quot;;[&lt;999950000]0.0,,&quot;M&quot;;0.0,,,&quot;B&quot;" sourceLinked="1"/>
        <c:majorTickMark val="none"/>
        <c:minorTickMark val="none"/>
        <c:tickLblPos val="nextTo"/>
        <c:crossAx val="128443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 modified.xlsx]Pivottables!pivottable5</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c:spPr>
      </c:pivotFmt>
      <c:pivotFmt>
        <c:idx val="5"/>
        <c:spPr>
          <a:solidFill>
            <a:schemeClr val="bg1">
              <a:lumMod val="9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pivotFmt>
      <c:pivotFmt>
        <c:idx val="8"/>
        <c:spPr>
          <a:solidFill>
            <a:schemeClr val="bg1">
              <a:lumMod val="95000"/>
            </a:schemeClr>
          </a:solidFill>
          <a:ln w="19050">
            <a:solidFill>
              <a:schemeClr val="lt1"/>
            </a:solidFill>
          </a:ln>
          <a:effectLst/>
        </c:spPr>
      </c:pivotFmt>
    </c:pivotFmts>
    <c:plotArea>
      <c:layout/>
      <c:doughnutChart>
        <c:varyColors val="1"/>
        <c:ser>
          <c:idx val="0"/>
          <c:order val="0"/>
          <c:tx>
            <c:strRef>
              <c:f>Pivottables!$AE$5</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2229-488A-AB27-5F76411D705D}"/>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2229-488A-AB27-5F76411D705D}"/>
              </c:ext>
            </c:extLst>
          </c:dPt>
          <c:cat>
            <c:strRef>
              <c:f>Pivottables!$AD$6:$AD$8</c:f>
              <c:strCache>
                <c:ptCount val="2"/>
                <c:pt idx="0">
                  <c:v>Paid</c:v>
                </c:pt>
                <c:pt idx="1">
                  <c:v>Not Paid</c:v>
                </c:pt>
              </c:strCache>
            </c:strRef>
          </c:cat>
          <c:val>
            <c:numRef>
              <c:f>Pivottables!$AE$6:$AE$8</c:f>
              <c:numCache>
                <c:formatCode>General</c:formatCode>
                <c:ptCount val="2"/>
                <c:pt idx="0">
                  <c:v>926</c:v>
                </c:pt>
                <c:pt idx="1">
                  <c:v>311</c:v>
                </c:pt>
              </c:numCache>
            </c:numRef>
          </c:val>
          <c:extLst>
            <c:ext xmlns:c16="http://schemas.microsoft.com/office/drawing/2014/chart" uri="{C3380CC4-5D6E-409C-BE32-E72D297353CC}">
              <c16:uniqueId val="{00000004-2229-488A-AB27-5F76411D705D}"/>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 modified.xlsx]Pivottables!pivottable5</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Pivottables!$AE$5</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42B9-4870-878C-3ED5A7309C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B9-4870-878C-3ED5A7309CCF}"/>
              </c:ext>
            </c:extLst>
          </c:dPt>
          <c:cat>
            <c:strRef>
              <c:f>Pivottables!$AD$6:$AD$8</c:f>
              <c:strCache>
                <c:ptCount val="2"/>
                <c:pt idx="0">
                  <c:v>Paid</c:v>
                </c:pt>
                <c:pt idx="1">
                  <c:v>Not Paid</c:v>
                </c:pt>
              </c:strCache>
            </c:strRef>
          </c:cat>
          <c:val>
            <c:numRef>
              <c:f>Pivottables!$AE$6:$AE$8</c:f>
              <c:numCache>
                <c:formatCode>General</c:formatCode>
                <c:ptCount val="2"/>
                <c:pt idx="0">
                  <c:v>926</c:v>
                </c:pt>
                <c:pt idx="1">
                  <c:v>311</c:v>
                </c:pt>
              </c:numCache>
            </c:numRef>
          </c:val>
          <c:extLst>
            <c:ext xmlns:c16="http://schemas.microsoft.com/office/drawing/2014/chart" uri="{C3380CC4-5D6E-409C-BE32-E72D297353CC}">
              <c16:uniqueId val="{00000004-42B9-4870-878C-3ED5A7309CCF}"/>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 modified.xlsx]Pivottables!Adv_Monthly</c:name>
    <c:fmtId val="5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6CE6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rgbClr val="F7D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383445006479409E-2"/>
          <c:y val="0.11641952008627662"/>
          <c:w val="0.68196114385585582"/>
          <c:h val="0.70865408465893764"/>
        </c:manualLayout>
      </c:layout>
      <c:lineChart>
        <c:grouping val="standard"/>
        <c:varyColors val="0"/>
        <c:ser>
          <c:idx val="0"/>
          <c:order val="0"/>
          <c:tx>
            <c:strRef>
              <c:f>Pivottables!$DW$5:$DW$6</c:f>
              <c:strCache>
                <c:ptCount val="1"/>
                <c:pt idx="0">
                  <c:v>AD01-9361</c:v>
                </c:pt>
              </c:strCache>
            </c:strRef>
          </c:tx>
          <c:spPr>
            <a:ln w="12700" cap="rnd">
              <a:solidFill>
                <a:srgbClr val="6CE6DF"/>
              </a:solidFill>
              <a:round/>
            </a:ln>
            <a:effectLst/>
          </c:spPr>
          <c:marker>
            <c:symbol val="none"/>
          </c:marker>
          <c:cat>
            <c:strRef>
              <c:f>Pivottables!$DV$7:$DV$18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Pivottables!$DW$7:$DW$18</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F3F8-464D-BF0B-1C981B7C8C59}"/>
            </c:ext>
          </c:extLst>
        </c:ser>
        <c:ser>
          <c:idx val="1"/>
          <c:order val="1"/>
          <c:tx>
            <c:strRef>
              <c:f>Pivottables!$DX$5:$DX$6</c:f>
              <c:strCache>
                <c:ptCount val="1"/>
                <c:pt idx="0">
                  <c:v>AD01-9362</c:v>
                </c:pt>
              </c:strCache>
            </c:strRef>
          </c:tx>
          <c:spPr>
            <a:ln w="12700" cap="rnd">
              <a:solidFill>
                <a:srgbClr val="6821E4"/>
              </a:solidFill>
              <a:round/>
            </a:ln>
            <a:effectLst/>
          </c:spPr>
          <c:marker>
            <c:symbol val="none"/>
          </c:marker>
          <c:cat>
            <c:strRef>
              <c:f>Pivottables!$DV$7:$DV$18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Pivottables!$DX$7:$DX$18</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F3F8-464D-BF0B-1C981B7C8C59}"/>
            </c:ext>
          </c:extLst>
        </c:ser>
        <c:ser>
          <c:idx val="2"/>
          <c:order val="2"/>
          <c:tx>
            <c:strRef>
              <c:f>Pivottables!$DY$5:$DY$6</c:f>
              <c:strCache>
                <c:ptCount val="1"/>
                <c:pt idx="0">
                  <c:v>AD01-9363</c:v>
                </c:pt>
              </c:strCache>
            </c:strRef>
          </c:tx>
          <c:spPr>
            <a:ln w="12700" cap="rnd">
              <a:solidFill>
                <a:srgbClr val="E8788C"/>
              </a:solidFill>
              <a:round/>
            </a:ln>
            <a:effectLst/>
          </c:spPr>
          <c:marker>
            <c:symbol val="none"/>
          </c:marker>
          <c:cat>
            <c:strRef>
              <c:f>Pivottables!$DV$7:$DV$18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Pivottables!$DY$7:$DY$18</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F3F8-464D-BF0B-1C981B7C8C59}"/>
            </c:ext>
          </c:extLst>
        </c:ser>
        <c:ser>
          <c:idx val="3"/>
          <c:order val="3"/>
          <c:tx>
            <c:strRef>
              <c:f>Pivottables!$DZ$5:$DZ$6</c:f>
              <c:strCache>
                <c:ptCount val="1"/>
                <c:pt idx="0">
                  <c:v>AD01-9364</c:v>
                </c:pt>
              </c:strCache>
            </c:strRef>
          </c:tx>
          <c:spPr>
            <a:ln w="12700" cap="rnd">
              <a:solidFill>
                <a:srgbClr val="F7D366"/>
              </a:solidFill>
              <a:round/>
            </a:ln>
            <a:effectLst/>
          </c:spPr>
          <c:marker>
            <c:symbol val="none"/>
          </c:marker>
          <c:cat>
            <c:strRef>
              <c:f>Pivottables!$DV$7:$DV$18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Pivottables!$DZ$7:$DZ$18</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F3F8-464D-BF0B-1C981B7C8C59}"/>
            </c:ext>
          </c:extLst>
        </c:ser>
        <c:ser>
          <c:idx val="4"/>
          <c:order val="4"/>
          <c:tx>
            <c:strRef>
              <c:f>Pivottables!$EA$5:$EA$6</c:f>
              <c:strCache>
                <c:ptCount val="1"/>
                <c:pt idx="0">
                  <c:v>AD01-9365</c:v>
                </c:pt>
              </c:strCache>
            </c:strRef>
          </c:tx>
          <c:spPr>
            <a:ln w="12700" cap="rnd">
              <a:solidFill>
                <a:srgbClr val="92D050"/>
              </a:solidFill>
              <a:round/>
            </a:ln>
            <a:effectLst/>
          </c:spPr>
          <c:marker>
            <c:symbol val="none"/>
          </c:marker>
          <c:cat>
            <c:strRef>
              <c:f>Pivottables!$DV$7:$DV$18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Pivottables!$EA$7:$EA$18</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F3F8-464D-BF0B-1C981B7C8C59}"/>
            </c:ext>
          </c:extLst>
        </c:ser>
        <c:dLbls>
          <c:showLegendKey val="0"/>
          <c:showVal val="0"/>
          <c:showCatName val="0"/>
          <c:showSerName val="0"/>
          <c:showPercent val="0"/>
          <c:showBubbleSize val="0"/>
        </c:dLbls>
        <c:smooth val="0"/>
        <c:axId val="1777377360"/>
        <c:axId val="1777377776"/>
      </c:lineChart>
      <c:catAx>
        <c:axId val="177737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777377776"/>
        <c:crosses val="autoZero"/>
        <c:auto val="1"/>
        <c:lblAlgn val="ctr"/>
        <c:lblOffset val="100"/>
        <c:noMultiLvlLbl val="0"/>
      </c:catAx>
      <c:valAx>
        <c:axId val="1777377776"/>
        <c:scaling>
          <c:orientation val="minMax"/>
        </c:scaling>
        <c:delete val="0"/>
        <c:axPos val="l"/>
        <c:majorGridlines>
          <c:spPr>
            <a:ln w="6350"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777377360"/>
        <c:crosses val="autoZero"/>
        <c:crossBetween val="between"/>
      </c:valAx>
      <c:spPr>
        <a:noFill/>
        <a:ln>
          <a:noFill/>
        </a:ln>
        <a:effectLst/>
      </c:spPr>
    </c:plotArea>
    <c:legend>
      <c:legendPos val="r"/>
      <c:layout>
        <c:manualLayout>
          <c:xMode val="edge"/>
          <c:yMode val="edge"/>
          <c:x val="0.78588689122590671"/>
          <c:y val="0.32771708034765556"/>
          <c:w val="0.19473327894977085"/>
          <c:h val="0.45990563895776004"/>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 modified.xlsx]Pivottables!Area_Code</c:name>
    <c:fmtId val="22"/>
  </c:pivotSource>
  <c:chart>
    <c:autoTitleDeleted val="1"/>
    <c:pivotFmts>
      <c:pivotFmt>
        <c:idx val="0"/>
        <c:spPr>
          <a:solidFill>
            <a:srgbClr val="0AEAE0">
              <a:alpha val="13000"/>
            </a:srgbClr>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3000"/>
            </a:srgbClr>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13000"/>
            </a:srgbClr>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Pivottables!$AY$5</c:f>
              <c:strCache>
                <c:ptCount val="1"/>
                <c:pt idx="0">
                  <c:v>Total</c:v>
                </c:pt>
              </c:strCache>
            </c:strRef>
          </c:tx>
          <c:spPr>
            <a:solidFill>
              <a:srgbClr val="0AEAE0">
                <a:alpha val="13000"/>
              </a:srgbClr>
            </a:solidFill>
            <a:ln w="12700">
              <a:solidFill>
                <a:srgbClr val="7030A0"/>
              </a:solidFill>
            </a:ln>
            <a:effectLst/>
          </c:spPr>
          <c:cat>
            <c:strRef>
              <c:f>Pivottables!$AX$6:$AX$14</c:f>
              <c:strCache>
                <c:ptCount val="8"/>
                <c:pt idx="0">
                  <c:v>A1</c:v>
                </c:pt>
                <c:pt idx="1">
                  <c:v>A2</c:v>
                </c:pt>
                <c:pt idx="2">
                  <c:v>A4</c:v>
                </c:pt>
                <c:pt idx="3">
                  <c:v>A7</c:v>
                </c:pt>
                <c:pt idx="4">
                  <c:v>B12</c:v>
                </c:pt>
                <c:pt idx="5">
                  <c:v>B13</c:v>
                </c:pt>
                <c:pt idx="6">
                  <c:v>B18</c:v>
                </c:pt>
                <c:pt idx="7">
                  <c:v>C8</c:v>
                </c:pt>
              </c:strCache>
            </c:strRef>
          </c:cat>
          <c:val>
            <c:numRef>
              <c:f>Pivottables!$AY$6:$AY$14</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2C6C-4EB3-9F07-EA31E2C7587E}"/>
            </c:ext>
          </c:extLst>
        </c:ser>
        <c:dLbls>
          <c:showLegendKey val="0"/>
          <c:showVal val="0"/>
          <c:showCatName val="0"/>
          <c:showSerName val="0"/>
          <c:showPercent val="0"/>
          <c:showBubbleSize val="0"/>
        </c:dLbls>
        <c:axId val="1436196208"/>
        <c:axId val="1436199952"/>
      </c:radarChart>
      <c:catAx>
        <c:axId val="143619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436199952"/>
        <c:crosses val="autoZero"/>
        <c:auto val="1"/>
        <c:lblAlgn val="ctr"/>
        <c:lblOffset val="100"/>
        <c:noMultiLvlLbl val="0"/>
      </c:catAx>
      <c:valAx>
        <c:axId val="14361999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3619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 modified.xlsx]Pivottables!Training_Level's_Fees_by_Sales_Team</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4AD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Pivottables!$BG$5</c:f>
              <c:strCache>
                <c:ptCount val="1"/>
                <c:pt idx="0">
                  <c:v>Total</c:v>
                </c:pt>
              </c:strCache>
            </c:strRef>
          </c:tx>
          <c:spPr>
            <a:solidFill>
              <a:srgbClr val="004AD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Pivottables!$BF$6:$BF$15</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Pivottables!$BG$6:$BG$15</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33CA-4959-B1FB-A433CDFD5C44}"/>
            </c:ext>
          </c:extLst>
        </c:ser>
        <c:dLbls>
          <c:dLblPos val="outEnd"/>
          <c:showLegendKey val="0"/>
          <c:showVal val="1"/>
          <c:showCatName val="0"/>
          <c:showSerName val="0"/>
          <c:showPercent val="0"/>
          <c:showBubbleSize val="0"/>
        </c:dLbls>
        <c:gapWidth val="63"/>
        <c:overlap val="6"/>
        <c:axId val="662966960"/>
        <c:axId val="662971120"/>
      </c:barChart>
      <c:catAx>
        <c:axId val="66296696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68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662971120"/>
        <c:crosses val="autoZero"/>
        <c:auto val="1"/>
        <c:lblAlgn val="ctr"/>
        <c:lblOffset val="100"/>
        <c:noMultiLvlLbl val="0"/>
      </c:catAx>
      <c:valAx>
        <c:axId val="662971120"/>
        <c:scaling>
          <c:orientation val="minMax"/>
        </c:scaling>
        <c:delete val="0"/>
        <c:axPos val="b"/>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6296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 modified.xlsx]Pivottables!Train_Monthly</c:name>
    <c:fmtId val="3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8D7EF3"/>
            </a:solidFill>
            <a:round/>
          </a:ln>
          <a:effectLst/>
        </c:spPr>
        <c:marker>
          <c:symbol val="diamond"/>
          <c:size val="8"/>
          <c:spPr>
            <a:solidFill>
              <a:schemeClr val="bg1"/>
            </a:solidFill>
            <a:ln w="127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02042685583861"/>
          <c:y val="7.2706935123042507E-2"/>
          <c:w val="0.85600208705835845"/>
          <c:h val="0.70098513273089191"/>
        </c:manualLayout>
      </c:layout>
      <c:lineChart>
        <c:grouping val="standard"/>
        <c:varyColors val="0"/>
        <c:ser>
          <c:idx val="0"/>
          <c:order val="0"/>
          <c:tx>
            <c:strRef>
              <c:f>Pivottables!$BK$5</c:f>
              <c:strCache>
                <c:ptCount val="1"/>
                <c:pt idx="0">
                  <c:v>Total</c:v>
                </c:pt>
              </c:strCache>
            </c:strRef>
          </c:tx>
          <c:spPr>
            <a:ln w="15875" cap="rnd">
              <a:solidFill>
                <a:srgbClr val="8D7EF3"/>
              </a:solidFill>
              <a:round/>
            </a:ln>
            <a:effectLst/>
          </c:spPr>
          <c:marker>
            <c:symbol val="diamond"/>
            <c:size val="8"/>
            <c:spPr>
              <a:solidFill>
                <a:schemeClr val="bg1"/>
              </a:solidFill>
              <a:ln w="12700">
                <a:solidFill>
                  <a:schemeClr val="accent1"/>
                </a:solidFill>
              </a:ln>
              <a:effectLst/>
            </c:spPr>
          </c:marker>
          <c:cat>
            <c:strRef>
              <c:f>Pivottables!$BJ$6:$BJ$15</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Pivottables!$BK$6:$BK$15</c:f>
              <c:numCache>
                <c:formatCode>General</c:formatCode>
                <c:ptCount val="9"/>
                <c:pt idx="0">
                  <c:v>374</c:v>
                </c:pt>
                <c:pt idx="1">
                  <c:v>189</c:v>
                </c:pt>
                <c:pt idx="2">
                  <c:v>472</c:v>
                </c:pt>
                <c:pt idx="3">
                  <c:v>90</c:v>
                </c:pt>
                <c:pt idx="4">
                  <c:v>562</c:v>
                </c:pt>
                <c:pt idx="5">
                  <c:v>211</c:v>
                </c:pt>
                <c:pt idx="6">
                  <c:v>376</c:v>
                </c:pt>
                <c:pt idx="7">
                  <c:v>185</c:v>
                </c:pt>
                <c:pt idx="8">
                  <c:v>184</c:v>
                </c:pt>
              </c:numCache>
            </c:numRef>
          </c:val>
          <c:smooth val="1"/>
          <c:extLst>
            <c:ext xmlns:c16="http://schemas.microsoft.com/office/drawing/2014/chart" uri="{C3380CC4-5D6E-409C-BE32-E72D297353CC}">
              <c16:uniqueId val="{00000000-C174-4C51-B90B-E1E462713556}"/>
            </c:ext>
          </c:extLst>
        </c:ser>
        <c:dLbls>
          <c:showLegendKey val="0"/>
          <c:showVal val="0"/>
          <c:showCatName val="0"/>
          <c:showSerName val="0"/>
          <c:showPercent val="0"/>
          <c:showBubbleSize val="0"/>
        </c:dLbls>
        <c:marker val="1"/>
        <c:smooth val="0"/>
        <c:axId val="671647856"/>
        <c:axId val="671657008"/>
      </c:lineChart>
      <c:catAx>
        <c:axId val="671647856"/>
        <c:scaling>
          <c:orientation val="minMax"/>
        </c:scaling>
        <c:delete val="0"/>
        <c:axPos val="b"/>
        <c:numFmt formatCode="General" sourceLinked="1"/>
        <c:majorTickMark val="none"/>
        <c:minorTickMark val="none"/>
        <c:tickLblPos val="nextTo"/>
        <c:spPr>
          <a:noFill/>
          <a:ln w="9525" cap="flat" cmpd="sng" algn="ctr">
            <a:noFill/>
            <a:round/>
          </a:ln>
          <a:effectLst/>
        </c:spPr>
        <c:txPr>
          <a:bodyPr rot="-2400000" spcFirstLastPara="1" vertOverflow="ellipsis" wrap="square" anchor="ctr" anchorCtr="1"/>
          <a:lstStyle/>
          <a:p>
            <a:pPr>
              <a:defRPr sz="6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671657008"/>
        <c:crosses val="autoZero"/>
        <c:auto val="1"/>
        <c:lblAlgn val="ctr"/>
        <c:lblOffset val="100"/>
        <c:noMultiLvlLbl val="0"/>
      </c:catAx>
      <c:valAx>
        <c:axId val="671657008"/>
        <c:scaling>
          <c:orientation val="minMax"/>
        </c:scaling>
        <c:delete val="1"/>
        <c:axPos val="l"/>
        <c:majorGridlines>
          <c:spPr>
            <a:ln w="9525" cap="flat" cmpd="sng" algn="ctr">
              <a:solidFill>
                <a:schemeClr val="bg1">
                  <a:lumMod val="75000"/>
                </a:schemeClr>
              </a:solidFill>
              <a:round/>
            </a:ln>
            <a:effectLst/>
          </c:spPr>
        </c:majorGridlines>
        <c:numFmt formatCode="General" sourceLinked="1"/>
        <c:majorTickMark val="none"/>
        <c:minorTickMark val="none"/>
        <c:tickLblPos val="nextTo"/>
        <c:crossAx val="67164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6968821725166"/>
          <c:y val="8.2611248730820389E-2"/>
          <c:w val="0.78355670635791075"/>
          <c:h val="0.7523164560779585"/>
        </c:manualLayout>
      </c:layout>
      <c:lineChart>
        <c:grouping val="standard"/>
        <c:varyColors val="0"/>
        <c:ser>
          <c:idx val="0"/>
          <c:order val="0"/>
          <c:tx>
            <c:strRef>
              <c:f>Pivottables!$BY$5</c:f>
              <c:strCache>
                <c:ptCount val="1"/>
                <c:pt idx="0">
                  <c:v>Duration</c:v>
                </c:pt>
              </c:strCache>
            </c:strRef>
          </c:tx>
          <c:spPr>
            <a:ln w="28575" cap="rnd">
              <a:noFill/>
              <a:round/>
            </a:ln>
            <a:effectLst/>
          </c:spPr>
          <c:marker>
            <c:symbol val="circle"/>
            <c:size val="6"/>
            <c:spPr>
              <a:solidFill>
                <a:srgbClr val="991CFB"/>
              </a:solidFill>
              <a:ln w="9525">
                <a:noFill/>
              </a:ln>
              <a:effectLst/>
            </c:spPr>
          </c:marker>
          <c:cat>
            <c:numRef>
              <c:f>Pivottables!$BX$6:$BX$17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Pivottables!$BY$6:$BY$17</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54A6-43BA-995F-F030FA14477C}"/>
            </c:ext>
          </c:extLst>
        </c:ser>
        <c:ser>
          <c:idx val="1"/>
          <c:order val="1"/>
          <c:tx>
            <c:strRef>
              <c:f>Pivottables!$BZ$5</c:f>
              <c:strCache>
                <c:ptCount val="1"/>
                <c:pt idx="0">
                  <c:v>Max</c:v>
                </c:pt>
              </c:strCache>
            </c:strRef>
          </c:tx>
          <c:spPr>
            <a:ln w="25400" cap="rnd">
              <a:noFill/>
              <a:round/>
            </a:ln>
            <a:effectLst/>
          </c:spPr>
          <c:marker>
            <c:symbol val="circle"/>
            <c:size val="7"/>
            <c:spPr>
              <a:solidFill>
                <a:srgbClr val="E8788C"/>
              </a:solidFill>
              <a:ln w="9525">
                <a:noFill/>
              </a:ln>
              <a:effectLst/>
            </c:spPr>
          </c:marker>
          <c:cat>
            <c:numRef>
              <c:f>Pivottables!$BX$6:$BX$17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Pivottables!$BZ$6:$BZ$17</c:f>
              <c:numCache>
                <c:formatCode>General</c:formatCode>
                <c:ptCount val="12"/>
                <c:pt idx="0">
                  <c:v>0</c:v>
                </c:pt>
                <c:pt idx="1">
                  <c:v>0</c:v>
                </c:pt>
                <c:pt idx="2">
                  <c:v>0</c:v>
                </c:pt>
                <c:pt idx="3" formatCode="mm:ss">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54A6-43BA-995F-F030FA14477C}"/>
            </c:ext>
          </c:extLst>
        </c:ser>
        <c:ser>
          <c:idx val="2"/>
          <c:order val="2"/>
          <c:tx>
            <c:strRef>
              <c:f>Pivottables!$CA$5</c:f>
              <c:strCache>
                <c:ptCount val="1"/>
                <c:pt idx="0">
                  <c:v>Min</c:v>
                </c:pt>
              </c:strCache>
            </c:strRef>
          </c:tx>
          <c:spPr>
            <a:ln w="25400" cap="rnd">
              <a:noFill/>
              <a:round/>
            </a:ln>
            <a:effectLst/>
          </c:spPr>
          <c:marker>
            <c:symbol val="circle"/>
            <c:size val="7"/>
            <c:spPr>
              <a:solidFill>
                <a:srgbClr val="00B050"/>
              </a:solidFill>
              <a:ln w="9525">
                <a:noFill/>
              </a:ln>
              <a:effectLst/>
            </c:spPr>
          </c:marker>
          <c:cat>
            <c:numRef>
              <c:f>Pivottables!$BX$6:$BX$17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Pivottables!$CA$6:$CA$17</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4A6-43BA-995F-F030FA14477C}"/>
            </c:ext>
          </c:extLst>
        </c:ser>
        <c:dLbls>
          <c:showLegendKey val="0"/>
          <c:showVal val="0"/>
          <c:showCatName val="0"/>
          <c:showSerName val="0"/>
          <c:showPercent val="0"/>
          <c:showBubbleSize val="0"/>
        </c:dLbls>
        <c:marker val="1"/>
        <c:smooth val="0"/>
        <c:axId val="834886128"/>
        <c:axId val="834875312"/>
      </c:lineChart>
      <c:catAx>
        <c:axId val="83488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34875312"/>
        <c:crosses val="autoZero"/>
        <c:auto val="1"/>
        <c:lblAlgn val="ctr"/>
        <c:lblOffset val="100"/>
        <c:noMultiLvlLbl val="0"/>
      </c:catAx>
      <c:valAx>
        <c:axId val="834875312"/>
        <c:scaling>
          <c:orientation val="minMax"/>
        </c:scaling>
        <c:delete val="0"/>
        <c:axPos val="l"/>
        <c:majorGridlines>
          <c:spPr>
            <a:ln w="6350" cap="flat" cmpd="sng" algn="ctr">
              <a:solidFill>
                <a:schemeClr val="tx1">
                  <a:lumMod val="15000"/>
                  <a:lumOff val="85000"/>
                </a:schemeClr>
              </a:solidFill>
              <a:prstDash val="dash"/>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3488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 modified.xlsx]Pivottables!Av_Sales</c:name>
    <c:fmtId val="3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
        <c:spPr>
          <a:solidFill>
            <a:srgbClr val="00B050"/>
          </a:solidFill>
          <a:ln>
            <a:noFill/>
          </a:ln>
          <a:effectLst/>
        </c:spPr>
      </c:pivotFmt>
      <c:pivotFmt>
        <c:idx val="3"/>
        <c:spPr>
          <a:solidFill>
            <a:srgbClr val="FFC000"/>
          </a:solidFill>
          <a:ln>
            <a:noFill/>
          </a:ln>
          <a:effectLst/>
        </c:spPr>
      </c:pivotFmt>
      <c:pivotFmt>
        <c:idx val="4"/>
        <c:spPr>
          <a:solidFill>
            <a:srgbClr val="FF7D7D"/>
          </a:solidFill>
          <a:ln>
            <a:noFill/>
          </a:ln>
          <a:effectLst/>
        </c:spPr>
      </c:pivotFmt>
      <c:pivotFmt>
        <c:idx val="5"/>
        <c:spPr>
          <a:solidFill>
            <a:srgbClr val="6821E4"/>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pivotFmt>
      <c:pivotFmt>
        <c:idx val="8"/>
        <c:spPr>
          <a:solidFill>
            <a:srgbClr val="FFC000"/>
          </a:solidFill>
          <a:ln>
            <a:noFill/>
          </a:ln>
          <a:effectLst/>
        </c:spPr>
      </c:pivotFmt>
      <c:pivotFmt>
        <c:idx val="9"/>
        <c:spPr>
          <a:solidFill>
            <a:srgbClr val="FF7D7D"/>
          </a:solidFill>
          <a:ln>
            <a:noFill/>
          </a:ln>
          <a:effectLst/>
        </c:spPr>
      </c:pivotFmt>
      <c:pivotFmt>
        <c:idx val="10"/>
        <c:spPr>
          <a:solidFill>
            <a:srgbClr val="6821E4"/>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dLbl>
          <c:idx val="0"/>
          <c:layout>
            <c:manualLayout>
              <c:x val="7.3040333600700126E-3"/>
              <c:y val="-5.2891899420465125E-3"/>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549540900286334"/>
                  <c:h val="0.16198016808549667"/>
                </c:manualLayout>
              </c15:layout>
            </c:ext>
          </c:extLst>
        </c:dLbl>
      </c:pivotFmt>
      <c:pivotFmt>
        <c:idx val="14"/>
        <c:spPr>
          <a:solidFill>
            <a:srgbClr val="FFC000"/>
          </a:solidFill>
          <a:ln>
            <a:noFill/>
          </a:ln>
          <a:effectLst/>
        </c:spPr>
        <c:dLbl>
          <c:idx val="0"/>
          <c:layout>
            <c:manualLayout>
              <c:x val="-5.4288816503800215E-3"/>
              <c:y val="-9.6965578274352159E-17"/>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7D7D"/>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6821E4"/>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5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ctr"/>
          <c:showLegendKey val="0"/>
          <c:showVal val="0"/>
          <c:showCatName val="1"/>
          <c:showSerName val="0"/>
          <c:showPercent val="0"/>
          <c:showBubbleSize val="0"/>
          <c:separator> </c:separator>
          <c:extLst>
            <c:ext xmlns:c15="http://schemas.microsoft.com/office/drawing/2012/chart" uri="{CE6537A1-D6FC-4f65-9D91-7224C49458BB}"/>
          </c:extLst>
        </c:dLbl>
      </c:pivotFmt>
      <c:pivotFmt>
        <c:idx val="18"/>
        <c:spPr>
          <a:noFill/>
          <a:ln>
            <a:noFill/>
          </a:ln>
          <a:effectLst/>
        </c:spPr>
        <c:dLbl>
          <c:idx val="0"/>
          <c:layout>
            <c:manualLayout>
              <c:x val="-0.51761778963297345"/>
              <c:y val="-6.3469111698973166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19"/>
        <c:spPr>
          <a:noFill/>
          <a:ln>
            <a:noFill/>
          </a:ln>
          <a:effectLst/>
        </c:spPr>
        <c:dLbl>
          <c:idx val="0"/>
          <c:layout>
            <c:manualLayout>
              <c:x val="-0.41112536307860009"/>
              <c:y val="-3.1734139385499106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8454627133872418"/>
                  <c:h val="0.17127799736495389"/>
                </c:manualLayout>
              </c15:layout>
            </c:ext>
          </c:extLst>
        </c:dLbl>
      </c:pivotFmt>
      <c:pivotFmt>
        <c:idx val="20"/>
        <c:spPr>
          <a:noFill/>
          <a:ln>
            <a:noFill/>
          </a:ln>
          <a:effectLst/>
        </c:spPr>
        <c:dLbl>
          <c:idx val="0"/>
          <c:layout>
            <c:manualLayout>
              <c:x val="-0.23296567634949228"/>
              <c:y val="-3.1734555849486583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Lst>
        </c:dLbl>
      </c:pivotFmt>
      <c:pivotFmt>
        <c:idx val="21"/>
        <c:spPr>
          <a:noFill/>
          <a:ln>
            <a:noFill/>
          </a:ln>
          <a:effectLst/>
        </c:spPr>
        <c:dLbl>
          <c:idx val="0"/>
          <c:layout>
            <c:manualLayout>
              <c:x val="-0.24212718640624967"/>
              <c:y val="-3.173413938549905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2169811320754718"/>
                  <c:h val="0.17127799736495389"/>
                </c:manualLayout>
              </c15:layout>
            </c:ext>
          </c:extLst>
        </c:dLbl>
      </c:pivotFmt>
    </c:pivotFmts>
    <c:plotArea>
      <c:layout>
        <c:manualLayout>
          <c:layoutTarget val="inner"/>
          <c:xMode val="edge"/>
          <c:yMode val="edge"/>
          <c:x val="6.1156992231704885E-2"/>
          <c:y val="0.11636003811478414"/>
          <c:w val="0.9388430077682951"/>
          <c:h val="0.82120788520725341"/>
        </c:manualLayout>
      </c:layout>
      <c:barChart>
        <c:barDir val="bar"/>
        <c:grouping val="clustered"/>
        <c:varyColors val="0"/>
        <c:ser>
          <c:idx val="0"/>
          <c:order val="0"/>
          <c:tx>
            <c:strRef>
              <c:f>Pivottables!$CH$5</c:f>
              <c:strCache>
                <c:ptCount val="1"/>
                <c:pt idx="0">
                  <c:v>Sum of Paid Fees</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9F4D-46DC-BA2F-D41863FBA81A}"/>
              </c:ext>
            </c:extLst>
          </c:dPt>
          <c:dPt>
            <c:idx val="1"/>
            <c:invertIfNegative val="0"/>
            <c:bubble3D val="0"/>
            <c:spPr>
              <a:solidFill>
                <a:srgbClr val="FFC000"/>
              </a:solidFill>
              <a:ln>
                <a:noFill/>
              </a:ln>
              <a:effectLst/>
            </c:spPr>
            <c:extLst>
              <c:ext xmlns:c16="http://schemas.microsoft.com/office/drawing/2014/chart" uri="{C3380CC4-5D6E-409C-BE32-E72D297353CC}">
                <c16:uniqueId val="{00000003-9F4D-46DC-BA2F-D41863FBA81A}"/>
              </c:ext>
            </c:extLst>
          </c:dPt>
          <c:dPt>
            <c:idx val="2"/>
            <c:invertIfNegative val="0"/>
            <c:bubble3D val="0"/>
            <c:spPr>
              <a:solidFill>
                <a:srgbClr val="FF7D7D"/>
              </a:solidFill>
              <a:ln>
                <a:noFill/>
              </a:ln>
              <a:effectLst/>
            </c:spPr>
            <c:extLst>
              <c:ext xmlns:c16="http://schemas.microsoft.com/office/drawing/2014/chart" uri="{C3380CC4-5D6E-409C-BE32-E72D297353CC}">
                <c16:uniqueId val="{00000005-9F4D-46DC-BA2F-D41863FBA81A}"/>
              </c:ext>
            </c:extLst>
          </c:dPt>
          <c:dPt>
            <c:idx val="3"/>
            <c:invertIfNegative val="0"/>
            <c:bubble3D val="0"/>
            <c:spPr>
              <a:solidFill>
                <a:srgbClr val="6821E4"/>
              </a:solidFill>
              <a:ln>
                <a:noFill/>
              </a:ln>
              <a:effectLst/>
            </c:spPr>
            <c:extLst>
              <c:ext xmlns:c16="http://schemas.microsoft.com/office/drawing/2014/chart" uri="{C3380CC4-5D6E-409C-BE32-E72D297353CC}">
                <c16:uniqueId val="{00000007-9F4D-46DC-BA2F-D41863FBA81A}"/>
              </c:ext>
            </c:extLst>
          </c:dPt>
          <c:dLbls>
            <c:dLbl>
              <c:idx val="0"/>
              <c:layout>
                <c:manualLayout>
                  <c:x val="7.3040333600700126E-3"/>
                  <c:y val="-5.2891899420465125E-3"/>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549540900286334"/>
                      <c:h val="0.16198016808549667"/>
                    </c:manualLayout>
                  </c15:layout>
                </c:ext>
                <c:ext xmlns:c16="http://schemas.microsoft.com/office/drawing/2014/chart" uri="{C3380CC4-5D6E-409C-BE32-E72D297353CC}">
                  <c16:uniqueId val="{00000001-9F4D-46DC-BA2F-D41863FBA81A}"/>
                </c:ext>
              </c:extLst>
            </c:dLbl>
            <c:dLbl>
              <c:idx val="1"/>
              <c:layout>
                <c:manualLayout>
                  <c:x val="-5.4288816503800215E-3"/>
                  <c:y val="-9.696557827435215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4D-46DC-BA2F-D41863FBA81A}"/>
                </c:ext>
              </c:extLst>
            </c:dLbl>
            <c:dLbl>
              <c:idx val="2"/>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4D-46DC-BA2F-D41863FBA81A}"/>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Pivottables!$CG$6:$CG$9</c:f>
              <c:strCache>
                <c:ptCount val="4"/>
                <c:pt idx="0">
                  <c:v>Abdullah</c:v>
                </c:pt>
                <c:pt idx="1">
                  <c:v>Ahmed</c:v>
                </c:pt>
                <c:pt idx="2">
                  <c:v>Mohammed</c:v>
                </c:pt>
                <c:pt idx="3">
                  <c:v>Salah</c:v>
                </c:pt>
              </c:strCache>
            </c:strRef>
          </c:cat>
          <c:val>
            <c:numRef>
              <c:f>Pivottables!$CH$6:$CH$9</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9F4D-46DC-BA2F-D41863FBA81A}"/>
            </c:ext>
          </c:extLst>
        </c:ser>
        <c:ser>
          <c:idx val="1"/>
          <c:order val="1"/>
          <c:tx>
            <c:strRef>
              <c:f>Pivottables!$CI$5</c:f>
              <c:strCache>
                <c:ptCount val="1"/>
                <c:pt idx="0">
                  <c:v>Sum of Paid Fees2</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D-9F4D-46DC-BA2F-D41863FBA81A}"/>
              </c:ext>
            </c:extLst>
          </c:dPt>
          <c:dPt>
            <c:idx val="1"/>
            <c:invertIfNegative val="0"/>
            <c:bubble3D val="0"/>
            <c:spPr>
              <a:noFill/>
              <a:ln>
                <a:noFill/>
              </a:ln>
              <a:effectLst/>
            </c:spPr>
            <c:extLst>
              <c:ext xmlns:c16="http://schemas.microsoft.com/office/drawing/2014/chart" uri="{C3380CC4-5D6E-409C-BE32-E72D297353CC}">
                <c16:uniqueId val="{0000000C-9F4D-46DC-BA2F-D41863FBA81A}"/>
              </c:ext>
            </c:extLst>
          </c:dPt>
          <c:dPt>
            <c:idx val="2"/>
            <c:invertIfNegative val="0"/>
            <c:bubble3D val="0"/>
            <c:spPr>
              <a:noFill/>
              <a:ln>
                <a:noFill/>
              </a:ln>
              <a:effectLst/>
            </c:spPr>
            <c:extLst>
              <c:ext xmlns:c16="http://schemas.microsoft.com/office/drawing/2014/chart" uri="{C3380CC4-5D6E-409C-BE32-E72D297353CC}">
                <c16:uniqueId val="{0000000B-9F4D-46DC-BA2F-D41863FBA81A}"/>
              </c:ext>
            </c:extLst>
          </c:dPt>
          <c:dPt>
            <c:idx val="3"/>
            <c:invertIfNegative val="0"/>
            <c:bubble3D val="0"/>
            <c:spPr>
              <a:noFill/>
              <a:ln>
                <a:noFill/>
              </a:ln>
              <a:effectLst/>
            </c:spPr>
            <c:extLst>
              <c:ext xmlns:c16="http://schemas.microsoft.com/office/drawing/2014/chart" uri="{C3380CC4-5D6E-409C-BE32-E72D297353CC}">
                <c16:uniqueId val="{0000000A-9F4D-46DC-BA2F-D41863FBA81A}"/>
              </c:ext>
            </c:extLst>
          </c:dPt>
          <c:dLbls>
            <c:dLbl>
              <c:idx val="0"/>
              <c:layout>
                <c:manualLayout>
                  <c:x val="-0.24212718640624967"/>
                  <c:y val="-3.1734139385499058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2169811320754718"/>
                      <c:h val="0.17127799736495389"/>
                    </c:manualLayout>
                  </c15:layout>
                </c:ext>
                <c:ext xmlns:c16="http://schemas.microsoft.com/office/drawing/2014/chart" uri="{C3380CC4-5D6E-409C-BE32-E72D297353CC}">
                  <c16:uniqueId val="{0000000D-9F4D-46DC-BA2F-D41863FBA81A}"/>
                </c:ext>
              </c:extLst>
            </c:dLbl>
            <c:dLbl>
              <c:idx val="1"/>
              <c:layout>
                <c:manualLayout>
                  <c:x val="-0.23296567634949228"/>
                  <c:y val="-3.1734555849486583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9F4D-46DC-BA2F-D41863FBA81A}"/>
                </c:ext>
              </c:extLst>
            </c:dLbl>
            <c:dLbl>
              <c:idx val="2"/>
              <c:layout>
                <c:manualLayout>
                  <c:x val="-0.41112536307860009"/>
                  <c:y val="-3.1734139385499106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8454627133872418"/>
                      <c:h val="0.17127799736495389"/>
                    </c:manualLayout>
                  </c15:layout>
                </c:ext>
                <c:ext xmlns:c16="http://schemas.microsoft.com/office/drawing/2014/chart" uri="{C3380CC4-5D6E-409C-BE32-E72D297353CC}">
                  <c16:uniqueId val="{0000000B-9F4D-46DC-BA2F-D41863FBA81A}"/>
                </c:ext>
              </c:extLst>
            </c:dLbl>
            <c:dLbl>
              <c:idx val="3"/>
              <c:layout>
                <c:manualLayout>
                  <c:x val="-0.51761778963297345"/>
                  <c:y val="-6.3469111698973166E-2"/>
                </c:manualLayout>
              </c:layout>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9F4D-46DC-BA2F-D41863FBA81A}"/>
                </c:ext>
              </c:extLst>
            </c:dLbl>
            <c:spPr>
              <a:noFill/>
              <a:ln>
                <a:noFill/>
              </a:ln>
              <a:effectLst/>
            </c:spPr>
            <c:txPr>
              <a:bodyPr rot="0" spcFirstLastPara="1" vertOverflow="ellipsis" vert="horz" wrap="square" lIns="38100" tIns="19050" rIns="38100" bIns="19050" anchor="ctr" anchorCtr="0">
                <a:spAutoFit/>
              </a:bodyPr>
              <a:lstStyle/>
              <a:p>
                <a:pPr algn="l">
                  <a:defRPr sz="5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ctr"/>
            <c:showLegendKey val="0"/>
            <c:showVal val="0"/>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Pivottables!$CG$6:$CG$9</c:f>
              <c:strCache>
                <c:ptCount val="4"/>
                <c:pt idx="0">
                  <c:v>Abdullah</c:v>
                </c:pt>
                <c:pt idx="1">
                  <c:v>Ahmed</c:v>
                </c:pt>
                <c:pt idx="2">
                  <c:v>Mohammed</c:v>
                </c:pt>
                <c:pt idx="3">
                  <c:v>Salah</c:v>
                </c:pt>
              </c:strCache>
            </c:strRef>
          </c:cat>
          <c:val>
            <c:numRef>
              <c:f>Pivottables!$CI$6:$CI$9</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9-9F4D-46DC-BA2F-D41863FBA81A}"/>
            </c:ext>
          </c:extLst>
        </c:ser>
        <c:dLbls>
          <c:dLblPos val="outEnd"/>
          <c:showLegendKey val="0"/>
          <c:showVal val="1"/>
          <c:showCatName val="0"/>
          <c:showSerName val="0"/>
          <c:showPercent val="0"/>
          <c:showBubbleSize val="0"/>
        </c:dLbls>
        <c:gapWidth val="182"/>
        <c:overlap val="-33"/>
        <c:axId val="834891536"/>
        <c:axId val="834893200"/>
      </c:barChart>
      <c:catAx>
        <c:axId val="834891536"/>
        <c:scaling>
          <c:orientation val="minMax"/>
        </c:scaling>
        <c:delete val="1"/>
        <c:axPos val="l"/>
        <c:numFmt formatCode="General" sourceLinked="1"/>
        <c:majorTickMark val="none"/>
        <c:minorTickMark val="none"/>
        <c:tickLblPos val="nextTo"/>
        <c:crossAx val="834893200"/>
        <c:crosses val="autoZero"/>
        <c:auto val="1"/>
        <c:lblAlgn val="ctr"/>
        <c:lblOffset val="100"/>
        <c:noMultiLvlLbl val="0"/>
      </c:catAx>
      <c:valAx>
        <c:axId val="834893200"/>
        <c:scaling>
          <c:orientation val="minMax"/>
        </c:scaling>
        <c:delete val="1"/>
        <c:axPos val="b"/>
        <c:numFmt formatCode="[&lt;999950]0.0,&quot;k&quot;;[&lt;999950000]0.0,,&quot;M&quot;;0.0,,,&quot;B&quot;" sourceLinked="1"/>
        <c:majorTickMark val="none"/>
        <c:minorTickMark val="none"/>
        <c:tickLblPos val="nextTo"/>
        <c:crossAx val="834891536"/>
        <c:crosses val="autoZero"/>
        <c:crossBetween val="between"/>
      </c:valAx>
      <c:spPr>
        <a:noFill/>
        <a:ln w="0">
          <a:solidFill>
            <a:srgbClr val="8D7EF3">
              <a:alpha val="9800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 modified.xlsx]Pivottables!Dur_Monthly</c:name>
    <c:fmtId val="42"/>
  </c:pivotSource>
  <c:chart>
    <c:autoTitleDeleted val="1"/>
    <c:pivotFmts>
      <c:pivotFmt>
        <c:idx val="0"/>
        <c:spPr>
          <a:solidFill>
            <a:srgbClr val="6821E4"/>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821E4"/>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21E4"/>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8D7EF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rgbClr val="E8788C">
                <a:alpha val="63000"/>
              </a:srgbClr>
            </a:solidFill>
            <a:ln>
              <a:noFill/>
            </a:ln>
            <a:effectLst/>
          </c:spPr>
          <c:txPr>
            <a:bodyPr rot="-5400000" spcFirstLastPara="1" vertOverflow="ellipsis" wrap="square" lIns="38100" tIns="19050" rIns="38100" bIns="19050" anchor="ctr" anchorCtr="1">
              <a:spAutoFit/>
            </a:bodyPr>
            <a:lstStyle/>
            <a:p>
              <a:pPr>
                <a:defRPr sz="6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93574910279072E-2"/>
          <c:y val="0"/>
          <c:w val="0.92088511257521377"/>
          <c:h val="0.70575526101775932"/>
        </c:manualLayout>
      </c:layout>
      <c:barChart>
        <c:barDir val="col"/>
        <c:grouping val="clustered"/>
        <c:varyColors val="0"/>
        <c:ser>
          <c:idx val="0"/>
          <c:order val="0"/>
          <c:tx>
            <c:strRef>
              <c:f>Pivottables!$BV$5</c:f>
              <c:strCache>
                <c:ptCount val="1"/>
                <c:pt idx="0">
                  <c:v>Total</c:v>
                </c:pt>
              </c:strCache>
            </c:strRef>
          </c:tx>
          <c:spPr>
            <a:solidFill>
              <a:schemeClr val="accent1"/>
            </a:solidFill>
            <a:ln>
              <a:noFill/>
            </a:ln>
            <a:effectLst/>
          </c:spPr>
          <c:invertIfNegative val="0"/>
          <c:dLbls>
            <c:spPr>
              <a:solidFill>
                <a:srgbClr val="E8788C">
                  <a:alpha val="63000"/>
                </a:srgbClr>
              </a:solidFill>
              <a:ln>
                <a:noFill/>
              </a:ln>
              <a:effectLst/>
            </c:spPr>
            <c:txPr>
              <a:bodyPr rot="-5400000" spcFirstLastPara="1" vertOverflow="ellipsis" wrap="square" lIns="38100" tIns="19050" rIns="38100" bIns="19050" anchor="ctr" anchorCtr="1">
                <a:spAutoFit/>
              </a:bodyPr>
              <a:lstStyle/>
              <a:p>
                <a:pPr>
                  <a:defRPr sz="6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Pivottables!$BU$6:$BU$17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Pivottables!$BV$6:$BV$17</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extLst>
            <c:ext xmlns:c16="http://schemas.microsoft.com/office/drawing/2014/chart" uri="{C3380CC4-5D6E-409C-BE32-E72D297353CC}">
              <c16:uniqueId val="{00000000-B73A-4770-8792-9E80AD46E8C4}"/>
            </c:ext>
          </c:extLst>
        </c:ser>
        <c:dLbls>
          <c:dLblPos val="outEnd"/>
          <c:showLegendKey val="0"/>
          <c:showVal val="1"/>
          <c:showCatName val="0"/>
          <c:showSerName val="0"/>
          <c:showPercent val="0"/>
          <c:showBubbleSize val="0"/>
        </c:dLbls>
        <c:gapWidth val="72"/>
        <c:overlap val="-27"/>
        <c:axId val="1911633264"/>
        <c:axId val="1911643664"/>
      </c:barChart>
      <c:catAx>
        <c:axId val="191163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911643664"/>
        <c:crosses val="autoZero"/>
        <c:auto val="1"/>
        <c:lblAlgn val="ctr"/>
        <c:lblOffset val="100"/>
        <c:noMultiLvlLbl val="0"/>
      </c:catAx>
      <c:valAx>
        <c:axId val="1911643664"/>
        <c:scaling>
          <c:orientation val="minMax"/>
        </c:scaling>
        <c:delete val="1"/>
        <c:axPos val="l"/>
        <c:numFmt formatCode="mm:ss" sourceLinked="1"/>
        <c:majorTickMark val="none"/>
        <c:minorTickMark val="none"/>
        <c:tickLblPos val="nextTo"/>
        <c:crossAx val="191163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 modified.xlsx]Pivottables!Call_Monthly</c:name>
    <c:fmtId val="52"/>
  </c:pivotSource>
  <c:chart>
    <c:autoTitleDeleted val="1"/>
    <c:pivotFmts>
      <c:pivotFmt>
        <c:idx val="0"/>
        <c:spPr>
          <a:solidFill>
            <a:schemeClr val="accent1"/>
          </a:solidFill>
          <a:ln w="1905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E8788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5.0925925925925923E-2"/>
          <c:w val="0.93888888888888888"/>
          <c:h val="0.89814814814814814"/>
        </c:manualLayout>
      </c:layout>
      <c:lineChart>
        <c:grouping val="standard"/>
        <c:varyColors val="0"/>
        <c:ser>
          <c:idx val="0"/>
          <c:order val="0"/>
          <c:tx>
            <c:strRef>
              <c:f>Pivottables!$DP$5</c:f>
              <c:strCache>
                <c:ptCount val="1"/>
                <c:pt idx="0">
                  <c:v>Total</c:v>
                </c:pt>
              </c:strCache>
            </c:strRef>
          </c:tx>
          <c:spPr>
            <a:ln w="19050" cap="rnd">
              <a:solidFill>
                <a:srgbClr val="E8788C"/>
              </a:solidFill>
              <a:round/>
            </a:ln>
            <a:effectLst/>
          </c:spPr>
          <c:marker>
            <c:symbol val="none"/>
          </c:marker>
          <c:cat>
            <c:strRef>
              <c:f>Pivottables!$DO$6:$DO$17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Pivottables!$DP$6:$DP$17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0-7B93-4AB8-9DD1-00859FA5311A}"/>
            </c:ext>
          </c:extLst>
        </c:ser>
        <c:dLbls>
          <c:showLegendKey val="0"/>
          <c:showVal val="0"/>
          <c:showCatName val="0"/>
          <c:showSerName val="0"/>
          <c:showPercent val="0"/>
          <c:showBubbleSize val="0"/>
        </c:dLbls>
        <c:smooth val="0"/>
        <c:axId val="1143358256"/>
        <c:axId val="1143359088"/>
      </c:lineChart>
      <c:catAx>
        <c:axId val="1143358256"/>
        <c:scaling>
          <c:orientation val="minMax"/>
        </c:scaling>
        <c:delete val="1"/>
        <c:axPos val="b"/>
        <c:numFmt formatCode="General" sourceLinked="1"/>
        <c:majorTickMark val="none"/>
        <c:minorTickMark val="none"/>
        <c:tickLblPos val="nextTo"/>
        <c:crossAx val="1143359088"/>
        <c:crosses val="autoZero"/>
        <c:auto val="1"/>
        <c:lblAlgn val="ctr"/>
        <c:lblOffset val="100"/>
        <c:noMultiLvlLbl val="0"/>
      </c:catAx>
      <c:valAx>
        <c:axId val="1143359088"/>
        <c:scaling>
          <c:orientation val="minMax"/>
        </c:scaling>
        <c:delete val="1"/>
        <c:axPos val="l"/>
        <c:numFmt formatCode="General" sourceLinked="1"/>
        <c:majorTickMark val="none"/>
        <c:minorTickMark val="none"/>
        <c:tickLblPos val="nextTo"/>
        <c:crossAx val="114335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Performance Metrics Dashboard modified.xlsx]Pivottables!Training_Sales</c:name>
    <c:fmtId val="61"/>
  </c:pivotSource>
  <c:chart>
    <c:autoTitleDeleted val="1"/>
    <c:pivotFmts>
      <c:pivotFmt>
        <c:idx val="0"/>
        <c:spPr>
          <a:solidFill>
            <a:srgbClr val="915F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15F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15FE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9494128916149E-2"/>
          <c:y val="2.3475537173879558E-2"/>
          <c:w val="0.87901011742167701"/>
          <c:h val="0.60764156976608485"/>
        </c:manualLayout>
      </c:layout>
      <c:barChart>
        <c:barDir val="col"/>
        <c:grouping val="clustered"/>
        <c:varyColors val="0"/>
        <c:ser>
          <c:idx val="0"/>
          <c:order val="0"/>
          <c:tx>
            <c:strRef>
              <c:f>Pivottables!$EI$5</c:f>
              <c:strCache>
                <c:ptCount val="1"/>
                <c:pt idx="0">
                  <c:v>Total</c:v>
                </c:pt>
              </c:strCache>
            </c:strRef>
          </c:tx>
          <c:spPr>
            <a:solidFill>
              <a:srgbClr val="915FEB"/>
            </a:solidFill>
            <a:ln>
              <a:noFill/>
            </a:ln>
            <a:effectLst/>
          </c:spPr>
          <c:invertIfNegative val="0"/>
          <c:cat>
            <c:multiLvlStrRef>
              <c:f>Pivottables!$EH$6:$EH$24</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Pivottables!$EI$6:$EI$24</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3A86-4738-A1EC-1F3A2F791575}"/>
            </c:ext>
          </c:extLst>
        </c:ser>
        <c:dLbls>
          <c:showLegendKey val="0"/>
          <c:showVal val="0"/>
          <c:showCatName val="0"/>
          <c:showSerName val="0"/>
          <c:showPercent val="0"/>
          <c:showBubbleSize val="0"/>
        </c:dLbls>
        <c:gapWidth val="219"/>
        <c:overlap val="-27"/>
        <c:axId val="1991651008"/>
        <c:axId val="1991634368"/>
      </c:barChart>
      <c:catAx>
        <c:axId val="199165100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mn-lt"/>
                <a:ea typeface="+mn-ea"/>
                <a:cs typeface="+mn-cs"/>
              </a:defRPr>
            </a:pPr>
            <a:endParaRPr lang="en-US"/>
          </a:p>
        </c:txPr>
        <c:crossAx val="1991634368"/>
        <c:crosses val="autoZero"/>
        <c:auto val="1"/>
        <c:lblAlgn val="ctr"/>
        <c:lblOffset val="100"/>
        <c:noMultiLvlLbl val="0"/>
      </c:catAx>
      <c:valAx>
        <c:axId val="1991634368"/>
        <c:scaling>
          <c:orientation val="minMax"/>
        </c:scaling>
        <c:delete val="1"/>
        <c:axPos val="l"/>
        <c:numFmt formatCode="[&lt;999950]0.0,&quot;k&quot;;[&lt;999950000]0.0,,&quot;M&quot;;0.0,,,&quot;B&quot;" sourceLinked="1"/>
        <c:majorTickMark val="none"/>
        <c:minorTickMark val="none"/>
        <c:tickLblPos val="nextTo"/>
        <c:crossAx val="199165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3" Type="http://schemas.openxmlformats.org/officeDocument/2006/relationships/image" Target="../media/image6.svg"/><Relationship Id="rId18" Type="http://schemas.openxmlformats.org/officeDocument/2006/relationships/chart" Target="../charts/chart8.xml"/><Relationship Id="rId26" Type="http://schemas.openxmlformats.org/officeDocument/2006/relationships/image" Target="../media/image10.png"/><Relationship Id="rId3" Type="http://schemas.microsoft.com/office/2007/relationships/hdphoto" Target="../media/hdphoto1.wdp"/><Relationship Id="rId21" Type="http://schemas.openxmlformats.org/officeDocument/2006/relationships/chart" Target="../charts/chart10.xml"/><Relationship Id="rId34" Type="http://schemas.openxmlformats.org/officeDocument/2006/relationships/chart" Target="../charts/chart16.xml"/><Relationship Id="rId7" Type="http://schemas.openxmlformats.org/officeDocument/2006/relationships/chart" Target="../charts/chart3.xml"/><Relationship Id="rId12" Type="http://schemas.openxmlformats.org/officeDocument/2006/relationships/image" Target="../media/image5.png"/><Relationship Id="rId17" Type="http://schemas.openxmlformats.org/officeDocument/2006/relationships/chart" Target="../charts/chart7.xml"/><Relationship Id="rId25" Type="http://schemas.openxmlformats.org/officeDocument/2006/relationships/chart" Target="../charts/chart13.xml"/><Relationship Id="rId33" Type="http://schemas.openxmlformats.org/officeDocument/2006/relationships/chart" Target="../charts/chart15.xml"/><Relationship Id="rId2" Type="http://schemas.openxmlformats.org/officeDocument/2006/relationships/image" Target="../media/image2.png"/><Relationship Id="rId16" Type="http://schemas.openxmlformats.org/officeDocument/2006/relationships/image" Target="../media/image8.svg"/><Relationship Id="rId20" Type="http://schemas.openxmlformats.org/officeDocument/2006/relationships/hyperlink" Target="#Database!A1"/><Relationship Id="rId29" Type="http://schemas.openxmlformats.org/officeDocument/2006/relationships/image" Target="../media/image13.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4.svg"/><Relationship Id="rId24" Type="http://schemas.openxmlformats.org/officeDocument/2006/relationships/chart" Target="../charts/chart12.xml"/><Relationship Id="rId32" Type="http://schemas.openxmlformats.org/officeDocument/2006/relationships/chart" Target="../charts/chart14.xml"/><Relationship Id="rId5" Type="http://schemas.openxmlformats.org/officeDocument/2006/relationships/chart" Target="../charts/chart1.xml"/><Relationship Id="rId15" Type="http://schemas.openxmlformats.org/officeDocument/2006/relationships/image" Target="../media/image7.png"/><Relationship Id="rId23" Type="http://schemas.openxmlformats.org/officeDocument/2006/relationships/image" Target="../media/image9.png"/><Relationship Id="rId28" Type="http://schemas.openxmlformats.org/officeDocument/2006/relationships/image" Target="../media/image12.png"/><Relationship Id="rId10" Type="http://schemas.openxmlformats.org/officeDocument/2006/relationships/image" Target="../media/image3.png"/><Relationship Id="rId19" Type="http://schemas.openxmlformats.org/officeDocument/2006/relationships/chart" Target="../charts/chart9.xml"/><Relationship Id="rId31" Type="http://schemas.openxmlformats.org/officeDocument/2006/relationships/image" Target="../media/image15.svg"/><Relationship Id="rId4" Type="http://schemas.openxmlformats.org/officeDocument/2006/relationships/hyperlink" Target="https://icon-library.com/icon/headphones-icon-png-5.html" TargetMode="External"/><Relationship Id="rId9" Type="http://schemas.openxmlformats.org/officeDocument/2006/relationships/chart" Target="../charts/chart5.xml"/><Relationship Id="rId14" Type="http://schemas.openxmlformats.org/officeDocument/2006/relationships/chart" Target="../charts/chart6.xml"/><Relationship Id="rId22" Type="http://schemas.openxmlformats.org/officeDocument/2006/relationships/chart" Target="../charts/chart11.xml"/><Relationship Id="rId27" Type="http://schemas.openxmlformats.org/officeDocument/2006/relationships/image" Target="../media/image11.svg"/><Relationship Id="rId30" Type="http://schemas.openxmlformats.org/officeDocument/2006/relationships/image" Target="../media/image14.png"/><Relationship Id="rId8"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652773</xdr:colOff>
      <xdr:row>0</xdr:row>
      <xdr:rowOff>215430</xdr:rowOff>
    </xdr:from>
    <xdr:to>
      <xdr:col>15</xdr:col>
      <xdr:colOff>488929</xdr:colOff>
      <xdr:row>1</xdr:row>
      <xdr:rowOff>36924</xdr:rowOff>
    </xdr:to>
    <xdr:sp macro="" textlink="">
      <xdr:nvSpPr>
        <xdr:cNvPr id="6" name="Rectangle 5">
          <a:extLst>
            <a:ext uri="{FF2B5EF4-FFF2-40B4-BE49-F238E27FC236}">
              <a16:creationId xmlns:a16="http://schemas.microsoft.com/office/drawing/2014/main" id="{5A05C8B5-4964-4FE4-8BD5-E5D514A12C80}"/>
            </a:ext>
          </a:extLst>
        </xdr:cNvPr>
        <xdr:cNvSpPr/>
      </xdr:nvSpPr>
      <xdr:spPr>
        <a:xfrm rot="2564838">
          <a:off x="14849786" y="215430"/>
          <a:ext cx="674356" cy="240594"/>
        </a:xfrm>
        <a:prstGeom prst="rect">
          <a:avLst/>
        </a:prstGeom>
        <a:solidFill>
          <a:srgbClr val="A13F9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403382</xdr:colOff>
      <xdr:row>0</xdr:row>
      <xdr:rowOff>116789</xdr:rowOff>
    </xdr:from>
    <xdr:to>
      <xdr:col>1</xdr:col>
      <xdr:colOff>81787</xdr:colOff>
      <xdr:row>1</xdr:row>
      <xdr:rowOff>214382</xdr:rowOff>
    </xdr:to>
    <xdr:sp macro="" textlink="">
      <xdr:nvSpPr>
        <xdr:cNvPr id="5" name="Rectangle 4">
          <a:extLst>
            <a:ext uri="{FF2B5EF4-FFF2-40B4-BE49-F238E27FC236}">
              <a16:creationId xmlns:a16="http://schemas.microsoft.com/office/drawing/2014/main" id="{9CCDB360-5585-6A8E-429F-39A92E652611}"/>
            </a:ext>
          </a:extLst>
        </xdr:cNvPr>
        <xdr:cNvSpPr/>
      </xdr:nvSpPr>
      <xdr:spPr>
        <a:xfrm rot="18827428">
          <a:off x="212838" y="307333"/>
          <a:ext cx="516693" cy="135605"/>
        </a:xfrm>
        <a:prstGeom prst="rect">
          <a:avLst/>
        </a:prstGeom>
        <a:solidFill>
          <a:srgbClr val="4958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760571</xdr:colOff>
      <xdr:row>0</xdr:row>
      <xdr:rowOff>126314</xdr:rowOff>
    </xdr:from>
    <xdr:to>
      <xdr:col>15</xdr:col>
      <xdr:colOff>57976</xdr:colOff>
      <xdr:row>1</xdr:row>
      <xdr:rowOff>223907</xdr:rowOff>
    </xdr:to>
    <xdr:sp macro="" textlink="">
      <xdr:nvSpPr>
        <xdr:cNvPr id="7" name="Rectangle 6">
          <a:extLst>
            <a:ext uri="{FF2B5EF4-FFF2-40B4-BE49-F238E27FC236}">
              <a16:creationId xmlns:a16="http://schemas.microsoft.com/office/drawing/2014/main" id="{A65338EA-D0F9-41EA-BC1A-B917C1921136}"/>
            </a:ext>
          </a:extLst>
        </xdr:cNvPr>
        <xdr:cNvSpPr/>
      </xdr:nvSpPr>
      <xdr:spPr>
        <a:xfrm rot="2980471">
          <a:off x="14767040" y="316858"/>
          <a:ext cx="516693" cy="135605"/>
        </a:xfrm>
        <a:prstGeom prst="rect">
          <a:avLst/>
        </a:prstGeom>
        <a:solidFill>
          <a:srgbClr val="A13F9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425664</xdr:colOff>
      <xdr:row>0</xdr:row>
      <xdr:rowOff>0</xdr:rowOff>
    </xdr:from>
    <xdr:to>
      <xdr:col>15</xdr:col>
      <xdr:colOff>472440</xdr:colOff>
      <xdr:row>1239</xdr:row>
      <xdr:rowOff>7620</xdr:rowOff>
    </xdr:to>
    <xdr:sp macro="" textlink="">
      <xdr:nvSpPr>
        <xdr:cNvPr id="4" name="L-Shape 3">
          <a:extLst>
            <a:ext uri="{FF2B5EF4-FFF2-40B4-BE49-F238E27FC236}">
              <a16:creationId xmlns:a16="http://schemas.microsoft.com/office/drawing/2014/main" id="{AE9BEF55-3248-FE32-1053-263C5DAADB71}"/>
            </a:ext>
          </a:extLst>
        </xdr:cNvPr>
        <xdr:cNvSpPr/>
      </xdr:nvSpPr>
      <xdr:spPr>
        <a:xfrm rot="16200000" flipH="1">
          <a:off x="-157433538" y="157859202"/>
          <a:ext cx="330799440" cy="15081036"/>
        </a:xfrm>
        <a:prstGeom prst="corner">
          <a:avLst>
            <a:gd name="adj1" fmla="val 2924"/>
            <a:gd name="adj2" fmla="val 3858"/>
          </a:avLst>
        </a:prstGeom>
        <a:gradFill>
          <a:gsLst>
            <a:gs pos="0">
              <a:srgbClr val="4958CE"/>
            </a:gs>
            <a:gs pos="100000">
              <a:srgbClr val="A13F9E"/>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rgbClr val="4958CE"/>
              </a:solidFill>
              <a:latin typeface="+mn-lt"/>
              <a:ea typeface="+mn-ea"/>
              <a:cs typeface="+mn-cs"/>
            </a:rPr>
            <a:t>(</a:t>
          </a:r>
        </a:p>
      </xdr:txBody>
    </xdr:sp>
    <xdr:clientData/>
  </xdr:twoCellAnchor>
  <xdr:twoCellAnchor>
    <xdr:from>
      <xdr:col>1</xdr:col>
      <xdr:colOff>22860</xdr:colOff>
      <xdr:row>1</xdr:row>
      <xdr:rowOff>129540</xdr:rowOff>
    </xdr:from>
    <xdr:to>
      <xdr:col>15</xdr:col>
      <xdr:colOff>22860</xdr:colOff>
      <xdr:row>1</xdr:row>
      <xdr:rowOff>441960</xdr:rowOff>
    </xdr:to>
    <xdr:sp macro="" textlink="">
      <xdr:nvSpPr>
        <xdr:cNvPr id="2" name="Rectangle: Top Corners Rounded 1">
          <a:extLst>
            <a:ext uri="{FF2B5EF4-FFF2-40B4-BE49-F238E27FC236}">
              <a16:creationId xmlns:a16="http://schemas.microsoft.com/office/drawing/2014/main" id="{7C8128B7-F9F7-DDAD-CD32-2847F1873753}"/>
            </a:ext>
          </a:extLst>
        </xdr:cNvPr>
        <xdr:cNvSpPr/>
      </xdr:nvSpPr>
      <xdr:spPr>
        <a:xfrm>
          <a:off x="480060" y="548640"/>
          <a:ext cx="14577060" cy="312420"/>
        </a:xfrm>
        <a:prstGeom prst="round2SameRect">
          <a:avLst/>
        </a:prstGeom>
        <a:noFill/>
        <a:ln w="76200">
          <a:solidFill>
            <a:srgbClr val="362F4B"/>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58116</xdr:colOff>
      <xdr:row>0</xdr:row>
      <xdr:rowOff>87119</xdr:rowOff>
    </xdr:from>
    <xdr:to>
      <xdr:col>15</xdr:col>
      <xdr:colOff>445062</xdr:colOff>
      <xdr:row>1</xdr:row>
      <xdr:rowOff>3299</xdr:rowOff>
    </xdr:to>
    <xdr:sp macro="" textlink="">
      <xdr:nvSpPr>
        <xdr:cNvPr id="8" name="TextBox 7">
          <a:hlinkClick xmlns:r="http://schemas.openxmlformats.org/officeDocument/2006/relationships" r:id="rId1" tooltip="Go To Dashboard"/>
          <a:extLst>
            <a:ext uri="{FF2B5EF4-FFF2-40B4-BE49-F238E27FC236}">
              <a16:creationId xmlns:a16="http://schemas.microsoft.com/office/drawing/2014/main" id="{C49B2722-ABB4-3403-222C-FF9001E7712C}"/>
            </a:ext>
          </a:extLst>
        </xdr:cNvPr>
        <xdr:cNvSpPr txBox="1"/>
      </xdr:nvSpPr>
      <xdr:spPr>
        <a:xfrm rot="18992793">
          <a:off x="15092376" y="87119"/>
          <a:ext cx="386946"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sym typeface="Symbol" panose="05050102010706020507" pitchFamily="18" charset="2"/>
            </a:rPr>
            <a:t></a:t>
          </a:r>
          <a:endParaRPr lang="en-US" sz="12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381000</xdr:colOff>
      <xdr:row>2</xdr:row>
      <xdr:rowOff>0</xdr:rowOff>
    </xdr:to>
    <xdr:sp macro="" textlink="">
      <xdr:nvSpPr>
        <xdr:cNvPr id="78" name="Rectangle 77">
          <a:extLst>
            <a:ext uri="{FF2B5EF4-FFF2-40B4-BE49-F238E27FC236}">
              <a16:creationId xmlns:a16="http://schemas.microsoft.com/office/drawing/2014/main" id="{49B05DF5-CF0D-E512-220E-B5768CC0ED19}"/>
            </a:ext>
          </a:extLst>
        </xdr:cNvPr>
        <xdr:cNvSpPr>
          <a:spLocks noChangeAspect="1"/>
        </xdr:cNvSpPr>
      </xdr:nvSpPr>
      <xdr:spPr>
        <a:xfrm>
          <a:off x="0" y="0"/>
          <a:ext cx="1051560" cy="396240"/>
        </a:xfrm>
        <a:prstGeom prst="rect">
          <a:avLst/>
        </a:prstGeom>
        <a:solidFill>
          <a:srgbClr val="F1F0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clientData/>
  </xdr:twoCellAnchor>
  <xdr:twoCellAnchor editAs="absolute">
    <xdr:from>
      <xdr:col>0</xdr:col>
      <xdr:colOff>5874</xdr:colOff>
      <xdr:row>0</xdr:row>
      <xdr:rowOff>28303</xdr:rowOff>
    </xdr:from>
    <xdr:to>
      <xdr:col>1</xdr:col>
      <xdr:colOff>370354</xdr:colOff>
      <xdr:row>7</xdr:row>
      <xdr:rowOff>147745</xdr:rowOff>
    </xdr:to>
    <xdr:grpSp>
      <xdr:nvGrpSpPr>
        <xdr:cNvPr id="175" name="Group 174">
          <a:extLst>
            <a:ext uri="{FF2B5EF4-FFF2-40B4-BE49-F238E27FC236}">
              <a16:creationId xmlns:a16="http://schemas.microsoft.com/office/drawing/2014/main" id="{641F2795-9775-AEE1-BEBA-331CF0DE823A}"/>
            </a:ext>
          </a:extLst>
        </xdr:cNvPr>
        <xdr:cNvGrpSpPr>
          <a:grpSpLocks noChangeAspect="1"/>
        </xdr:cNvGrpSpPr>
      </xdr:nvGrpSpPr>
      <xdr:grpSpPr>
        <a:xfrm>
          <a:off x="5874" y="28303"/>
          <a:ext cx="1035040" cy="1506282"/>
          <a:chOff x="-24458" y="81643"/>
          <a:chExt cx="2049128" cy="2378511"/>
        </a:xfrm>
      </xdr:grpSpPr>
      <xdr:sp macro="" textlink="">
        <xdr:nvSpPr>
          <xdr:cNvPr id="2" name="Rectangle: Rounded Corners 1">
            <a:extLst>
              <a:ext uri="{FF2B5EF4-FFF2-40B4-BE49-F238E27FC236}">
                <a16:creationId xmlns:a16="http://schemas.microsoft.com/office/drawing/2014/main" id="{3BEAD132-4D29-8B87-F2C0-63FE5BE537F0}"/>
              </a:ext>
            </a:extLst>
          </xdr:cNvPr>
          <xdr:cNvSpPr/>
        </xdr:nvSpPr>
        <xdr:spPr>
          <a:xfrm>
            <a:off x="39344" y="81643"/>
            <a:ext cx="1249964" cy="2011680"/>
          </a:xfrm>
          <a:prstGeom prst="roundRect">
            <a:avLst>
              <a:gd name="adj" fmla="val 5360"/>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sp macro="" textlink="">
        <xdr:nvSpPr>
          <xdr:cNvPr id="3" name="TextBox 2">
            <a:extLst>
              <a:ext uri="{FF2B5EF4-FFF2-40B4-BE49-F238E27FC236}">
                <a16:creationId xmlns:a16="http://schemas.microsoft.com/office/drawing/2014/main" id="{FA6D67C7-1855-E803-4234-BB7626287C8E}"/>
              </a:ext>
            </a:extLst>
          </xdr:cNvPr>
          <xdr:cNvSpPr txBox="1"/>
        </xdr:nvSpPr>
        <xdr:spPr>
          <a:xfrm rot="19380000">
            <a:off x="-24458" y="752093"/>
            <a:ext cx="2049128" cy="1708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solidFill>
                  <a:srgbClr val="FA6F8B"/>
                </a:solidFill>
                <a:latin typeface="Abadi" panose="020B0604020202020204" pitchFamily="34" charset="0"/>
              </a:rPr>
              <a:t>Sales</a:t>
            </a:r>
            <a:r>
              <a:rPr lang="en-US" sz="600">
                <a:solidFill>
                  <a:srgbClr val="FA6F8B"/>
                </a:solidFill>
                <a:latin typeface="Abadi" panose="020B0604020202020204" pitchFamily="34" charset="0"/>
              </a:rPr>
              <a:t> </a:t>
            </a:r>
            <a:r>
              <a:rPr lang="en-US" sz="800">
                <a:solidFill>
                  <a:srgbClr val="FA6F8B"/>
                </a:solidFill>
                <a:latin typeface="Abadi" panose="020B0604020202020204" pitchFamily="34" charset="0"/>
              </a:rPr>
              <a:t>Performance</a:t>
            </a:r>
            <a:r>
              <a:rPr lang="en-US" sz="600">
                <a:solidFill>
                  <a:srgbClr val="FA6F8B"/>
                </a:solidFill>
                <a:latin typeface="Abadi" panose="020B0604020202020204" pitchFamily="34" charset="0"/>
              </a:rPr>
              <a:t> </a:t>
            </a:r>
          </a:p>
          <a:p>
            <a:pPr algn="ctr"/>
            <a:r>
              <a:rPr lang="en-US" sz="900">
                <a:solidFill>
                  <a:srgbClr val="FA6F8B"/>
                </a:solidFill>
                <a:latin typeface="Abadi" panose="020B0604020202020204" pitchFamily="34" charset="0"/>
              </a:rPr>
              <a:t>Metrics</a:t>
            </a:r>
            <a:r>
              <a:rPr lang="en-US" sz="700">
                <a:solidFill>
                  <a:srgbClr val="FA6F8B"/>
                </a:solidFill>
                <a:latin typeface="Abadi" panose="020B0604020202020204" pitchFamily="34" charset="0"/>
              </a:rPr>
              <a:t> </a:t>
            </a:r>
          </a:p>
          <a:p>
            <a:pPr algn="ctr"/>
            <a:endParaRPr lang="en-US" sz="300">
              <a:solidFill>
                <a:schemeClr val="tx1">
                  <a:lumMod val="65000"/>
                  <a:lumOff val="35000"/>
                </a:schemeClr>
              </a:solidFill>
              <a:latin typeface="Abadi" panose="020B0604020202020204" pitchFamily="34" charset="0"/>
            </a:endParaRPr>
          </a:p>
        </xdr:txBody>
      </xdr:sp>
    </xdr:grpSp>
    <xdr:clientData/>
  </xdr:twoCellAnchor>
  <xdr:twoCellAnchor editAs="absolute">
    <xdr:from>
      <xdr:col>1</xdr:col>
      <xdr:colOff>46938</xdr:colOff>
      <xdr:row>0</xdr:row>
      <xdr:rowOff>28303</xdr:rowOff>
    </xdr:from>
    <xdr:to>
      <xdr:col>3</xdr:col>
      <xdr:colOff>196073</xdr:colOff>
      <xdr:row>6</xdr:row>
      <xdr:rowOff>137160</xdr:rowOff>
    </xdr:to>
    <xdr:grpSp>
      <xdr:nvGrpSpPr>
        <xdr:cNvPr id="184" name="Group 183">
          <a:extLst>
            <a:ext uri="{FF2B5EF4-FFF2-40B4-BE49-F238E27FC236}">
              <a16:creationId xmlns:a16="http://schemas.microsoft.com/office/drawing/2014/main" id="{E8A2A897-B8D4-7B51-39E4-CD0D1632BCBE}"/>
            </a:ext>
          </a:extLst>
        </xdr:cNvPr>
        <xdr:cNvGrpSpPr>
          <a:grpSpLocks noChangeAspect="1"/>
        </xdr:cNvGrpSpPr>
      </xdr:nvGrpSpPr>
      <xdr:grpSpPr>
        <a:xfrm>
          <a:off x="717498" y="28303"/>
          <a:ext cx="1490255" cy="1297577"/>
          <a:chOff x="1352005" y="81643"/>
          <a:chExt cx="2098331" cy="2051311"/>
        </a:xfrm>
      </xdr:grpSpPr>
      <xdr:sp macro="" textlink="">
        <xdr:nvSpPr>
          <xdr:cNvPr id="4" name="Rectangle: Rounded Corners 3">
            <a:extLst>
              <a:ext uri="{FF2B5EF4-FFF2-40B4-BE49-F238E27FC236}">
                <a16:creationId xmlns:a16="http://schemas.microsoft.com/office/drawing/2014/main" id="{5CEC68DD-D89A-4F9F-9850-4F025823089D}"/>
              </a:ext>
            </a:extLst>
          </xdr:cNvPr>
          <xdr:cNvSpPr/>
        </xdr:nvSpPr>
        <xdr:spPr>
          <a:xfrm>
            <a:off x="1352005" y="81643"/>
            <a:ext cx="2098331" cy="2011680"/>
          </a:xfrm>
          <a:prstGeom prst="roundRect">
            <a:avLst>
              <a:gd name="adj" fmla="val 5360"/>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sp macro="" textlink="">
        <xdr:nvSpPr>
          <xdr:cNvPr id="6" name="TextBox 5">
            <a:extLst>
              <a:ext uri="{FF2B5EF4-FFF2-40B4-BE49-F238E27FC236}">
                <a16:creationId xmlns:a16="http://schemas.microsoft.com/office/drawing/2014/main" id="{6E822D5F-86FD-4A29-B4D8-42AAD501CBF7}"/>
              </a:ext>
            </a:extLst>
          </xdr:cNvPr>
          <xdr:cNvSpPr txBox="1"/>
        </xdr:nvSpPr>
        <xdr:spPr>
          <a:xfrm>
            <a:off x="1800001" y="215847"/>
            <a:ext cx="1188719"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65000"/>
                    <a:lumOff val="35000"/>
                  </a:schemeClr>
                </a:solidFill>
                <a:latin typeface="Abadi" panose="020B0604020202020204" pitchFamily="34" charset="0"/>
              </a:rPr>
              <a:t>Total Earnings</a:t>
            </a:r>
            <a:endParaRPr lang="en-US" sz="600">
              <a:solidFill>
                <a:schemeClr val="tx1">
                  <a:lumMod val="65000"/>
                  <a:lumOff val="35000"/>
                </a:schemeClr>
              </a:solidFill>
              <a:latin typeface="Abadi" panose="020B0604020202020204" pitchFamily="34" charset="0"/>
            </a:endParaRPr>
          </a:p>
        </xdr:txBody>
      </xdr:sp>
      <xdr:sp macro="" textlink="Pivottables!B6">
        <xdr:nvSpPr>
          <xdr:cNvPr id="7" name="TextBox 6">
            <a:extLst>
              <a:ext uri="{FF2B5EF4-FFF2-40B4-BE49-F238E27FC236}">
                <a16:creationId xmlns:a16="http://schemas.microsoft.com/office/drawing/2014/main" id="{4133513E-1E24-4F92-A34B-6A6E29A70C0D}"/>
              </a:ext>
            </a:extLst>
          </xdr:cNvPr>
          <xdr:cNvSpPr txBox="1"/>
        </xdr:nvSpPr>
        <xdr:spPr>
          <a:xfrm>
            <a:off x="1448793" y="633774"/>
            <a:ext cx="18516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435A307-CA42-4D78-8254-617F0C55D4B5}" type="TxLink">
              <a:rPr lang="en-US" sz="1000" b="0" i="0" u="none" strike="noStrike">
                <a:solidFill>
                  <a:srgbClr val="000000"/>
                </a:solidFill>
                <a:latin typeface="Arial" panose="020B0604020202020204" pitchFamily="34" charset="0"/>
                <a:ea typeface="Calibri"/>
                <a:cs typeface="Arial" panose="020B0604020202020204" pitchFamily="34" charset="0"/>
              </a:rPr>
              <a:pPr algn="l"/>
              <a:t>15,990,000,000</a:t>
            </a:fld>
            <a:endParaRPr lang="en-US" sz="1000" b="0">
              <a:solidFill>
                <a:srgbClr val="FA6F8B"/>
              </a:solidFill>
              <a:latin typeface="Arial" panose="020B0604020202020204" pitchFamily="34" charset="0"/>
              <a:cs typeface="Arial" panose="020B0604020202020204" pitchFamily="34" charset="0"/>
            </a:endParaRPr>
          </a:p>
        </xdr:txBody>
      </xdr:sp>
      <xdr:sp macro="" textlink="">
        <xdr:nvSpPr>
          <xdr:cNvPr id="8" name="TextBox 7">
            <a:extLst>
              <a:ext uri="{FF2B5EF4-FFF2-40B4-BE49-F238E27FC236}">
                <a16:creationId xmlns:a16="http://schemas.microsoft.com/office/drawing/2014/main" id="{776EF0B9-5F3E-4E8E-AFA5-CC55A1941B61}"/>
              </a:ext>
            </a:extLst>
          </xdr:cNvPr>
          <xdr:cNvSpPr txBox="1"/>
        </xdr:nvSpPr>
        <xdr:spPr>
          <a:xfrm>
            <a:off x="1438371" y="899746"/>
            <a:ext cx="1242343" cy="389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65000"/>
                    <a:lumOff val="35000"/>
                  </a:schemeClr>
                </a:solidFill>
                <a:latin typeface="Arial" panose="020B0604020202020204" pitchFamily="34" charset="0"/>
                <a:cs typeface="Arial" panose="020B0604020202020204" pitchFamily="34" charset="0"/>
              </a:rPr>
              <a:t>Egyptian</a:t>
            </a:r>
            <a:r>
              <a:rPr lang="en-US" sz="700" baseline="0">
                <a:solidFill>
                  <a:schemeClr val="tx1">
                    <a:lumMod val="65000"/>
                    <a:lumOff val="35000"/>
                  </a:schemeClr>
                </a:solidFill>
                <a:latin typeface="Arial" panose="020B0604020202020204" pitchFamily="34" charset="0"/>
                <a:cs typeface="Arial" panose="020B0604020202020204" pitchFamily="34" charset="0"/>
              </a:rPr>
              <a:t> Pounds</a:t>
            </a:r>
            <a:endParaRPr lang="en-US" sz="600">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9" name="Isosceles Triangle 8">
            <a:extLst>
              <a:ext uri="{FF2B5EF4-FFF2-40B4-BE49-F238E27FC236}">
                <a16:creationId xmlns:a16="http://schemas.microsoft.com/office/drawing/2014/main" id="{E7D5D6B9-84BB-D39E-6F58-89001B649180}"/>
              </a:ext>
            </a:extLst>
          </xdr:cNvPr>
          <xdr:cNvSpPr/>
        </xdr:nvSpPr>
        <xdr:spPr>
          <a:xfrm>
            <a:off x="2853778" y="647121"/>
            <a:ext cx="109728" cy="64008"/>
          </a:xfrm>
          <a:prstGeom prst="triangle">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pic>
        <xdr:nvPicPr>
          <xdr:cNvPr id="11" name="Picture 10">
            <a:extLst>
              <a:ext uri="{FF2B5EF4-FFF2-40B4-BE49-F238E27FC236}">
                <a16:creationId xmlns:a16="http://schemas.microsoft.com/office/drawing/2014/main" id="{26BF3F24-92B6-0B48-791B-B7A4C71D8A8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581" t="2259" r="2257" b="2259"/>
          <a:stretch/>
        </xdr:blipFill>
        <xdr:spPr>
          <a:xfrm>
            <a:off x="1469997" y="162184"/>
            <a:ext cx="463251" cy="464821"/>
          </a:xfrm>
          <a:prstGeom prst="flowChartConnector">
            <a:avLst/>
          </a:prstGeom>
        </xdr:spPr>
      </xdr:pic>
      <xdr:cxnSp macro="">
        <xdr:nvCxnSpPr>
          <xdr:cNvPr id="13" name="Straight Connector 12">
            <a:extLst>
              <a:ext uri="{FF2B5EF4-FFF2-40B4-BE49-F238E27FC236}">
                <a16:creationId xmlns:a16="http://schemas.microsoft.com/office/drawing/2014/main" id="{21D65122-9406-CDCE-8F31-CDCB372E1442}"/>
              </a:ext>
            </a:extLst>
          </xdr:cNvPr>
          <xdr:cNvCxnSpPr/>
        </xdr:nvCxnSpPr>
        <xdr:spPr>
          <a:xfrm>
            <a:off x="1524000" y="1272540"/>
            <a:ext cx="1760220" cy="0"/>
          </a:xfrm>
          <a:prstGeom prst="line">
            <a:avLst/>
          </a:prstGeom>
          <a:ln>
            <a:solidFill>
              <a:schemeClr val="accent1">
                <a:lumMod val="40000"/>
                <a:lumOff val="6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TextBox 13">
            <a:extLst>
              <a:ext uri="{FF2B5EF4-FFF2-40B4-BE49-F238E27FC236}">
                <a16:creationId xmlns:a16="http://schemas.microsoft.com/office/drawing/2014/main" id="{4928D240-75BF-469F-B2BF-9E6825826EAA}"/>
              </a:ext>
            </a:extLst>
          </xdr:cNvPr>
          <xdr:cNvSpPr txBox="1"/>
        </xdr:nvSpPr>
        <xdr:spPr>
          <a:xfrm>
            <a:off x="1474177" y="1257827"/>
            <a:ext cx="118871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a:solidFill>
                  <a:schemeClr val="tx1">
                    <a:lumMod val="65000"/>
                    <a:lumOff val="35000"/>
                  </a:schemeClr>
                </a:solidFill>
                <a:latin typeface="Abadi" panose="020B0604020202020204" pitchFamily="34" charset="0"/>
              </a:rPr>
              <a:t>Total Paid Calls</a:t>
            </a:r>
            <a:endParaRPr lang="en-US" sz="600">
              <a:solidFill>
                <a:schemeClr val="tx1">
                  <a:lumMod val="65000"/>
                  <a:lumOff val="35000"/>
                </a:schemeClr>
              </a:solidFill>
              <a:latin typeface="Abadi" panose="020B0604020202020204" pitchFamily="34" charset="0"/>
            </a:endParaRPr>
          </a:p>
        </xdr:txBody>
      </xdr:sp>
      <xdr:sp macro="" textlink="Pivottables!I7">
        <xdr:nvSpPr>
          <xdr:cNvPr id="15" name="TextBox 14">
            <a:extLst>
              <a:ext uri="{FF2B5EF4-FFF2-40B4-BE49-F238E27FC236}">
                <a16:creationId xmlns:a16="http://schemas.microsoft.com/office/drawing/2014/main" id="{EB0F67AB-01E1-432A-A12E-BD5D8908C6B4}"/>
              </a:ext>
            </a:extLst>
          </xdr:cNvPr>
          <xdr:cNvSpPr txBox="1"/>
        </xdr:nvSpPr>
        <xdr:spPr>
          <a:xfrm>
            <a:off x="1416734" y="1500493"/>
            <a:ext cx="18516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600F65E-AE18-4B8E-9D4C-DB034E9F7769}" type="TxLink">
              <a:rPr lang="en-US" sz="1100" b="0" i="0" u="none" strike="noStrike">
                <a:solidFill>
                  <a:srgbClr val="000000"/>
                </a:solidFill>
                <a:latin typeface="Arial" panose="020B0604020202020204" pitchFamily="34" charset="0"/>
                <a:ea typeface="Calibri"/>
                <a:cs typeface="Arial" panose="020B0604020202020204" pitchFamily="34" charset="0"/>
              </a:rPr>
              <a:pPr marL="0" indent="0" algn="l"/>
              <a:t> 926 </a:t>
            </a:fld>
            <a:endParaRPr lang="en-US" sz="1100" b="0" i="0" u="none" strike="noStrike">
              <a:solidFill>
                <a:srgbClr val="000000"/>
              </a:solidFill>
              <a:latin typeface="Arial" panose="020B0604020202020204" pitchFamily="34" charset="0"/>
              <a:ea typeface="Calibri"/>
              <a:cs typeface="Arial" panose="020B0604020202020204" pitchFamily="34" charset="0"/>
            </a:endParaRPr>
          </a:p>
        </xdr:txBody>
      </xdr:sp>
      <xdr:sp macro="" textlink="">
        <xdr:nvSpPr>
          <xdr:cNvPr id="16" name="TextBox 15">
            <a:extLst>
              <a:ext uri="{FF2B5EF4-FFF2-40B4-BE49-F238E27FC236}">
                <a16:creationId xmlns:a16="http://schemas.microsoft.com/office/drawing/2014/main" id="{43328589-626F-4AF8-9DB2-67B15F7BAEED}"/>
              </a:ext>
            </a:extLst>
          </xdr:cNvPr>
          <xdr:cNvSpPr txBox="1"/>
        </xdr:nvSpPr>
        <xdr:spPr>
          <a:xfrm>
            <a:off x="1477695" y="1767194"/>
            <a:ext cx="118871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a:solidFill>
                  <a:schemeClr val="tx1">
                    <a:lumMod val="65000"/>
                    <a:lumOff val="35000"/>
                  </a:schemeClr>
                </a:solidFill>
                <a:latin typeface="Arial" panose="020B0604020202020204" pitchFamily="34" charset="0"/>
                <a:cs typeface="Arial" panose="020B0604020202020204" pitchFamily="34" charset="0"/>
              </a:rPr>
              <a:t>Calls</a:t>
            </a:r>
            <a:endParaRPr lang="en-US" sz="600">
              <a:solidFill>
                <a:schemeClr val="tx1">
                  <a:lumMod val="65000"/>
                  <a:lumOff val="35000"/>
                </a:schemeClr>
              </a:solidFill>
              <a:latin typeface="Arial" panose="020B0604020202020204" pitchFamily="34" charset="0"/>
              <a:cs typeface="Arial" panose="020B0604020202020204" pitchFamily="34" charset="0"/>
            </a:endParaRPr>
          </a:p>
        </xdr:txBody>
      </xdr:sp>
      <xdr:pic>
        <xdr:nvPicPr>
          <xdr:cNvPr id="18" name="Picture 17">
            <a:extLst>
              <a:ext uri="{FF2B5EF4-FFF2-40B4-BE49-F238E27FC236}">
                <a16:creationId xmlns:a16="http://schemas.microsoft.com/office/drawing/2014/main" id="{FDA49666-7CA6-398E-7F97-7F0A7847E680}"/>
              </a:ext>
            </a:extLst>
          </xdr:cNvPr>
          <xdr:cNvPicPr>
            <a:picLocks noChangeAspect="1"/>
          </xdr:cNvPicPr>
        </xdr:nvPicPr>
        <xdr:blipFill>
          <a:blip xmlns:r="http://schemas.openxmlformats.org/officeDocument/2006/relationships" r:embed="rId2" cstate="print">
            <a:duotone>
              <a:srgbClr val="4472C4">
                <a:shade val="45000"/>
                <a:satMod val="135000"/>
              </a:srgbClr>
              <a:prstClr val="white"/>
            </a:duotone>
            <a:extLst>
              <a:ext uri="{BEBA8EAE-BF5A-486C-A8C5-ECC9F3942E4B}">
                <a14:imgProps xmlns:a14="http://schemas.microsoft.com/office/drawing/2010/main">
                  <a14:imgLayer r:embed="rId3">
                    <a14:imgEffect>
                      <a14:artisticPlasticWrap/>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flipH="1">
            <a:off x="2768863" y="1471389"/>
            <a:ext cx="457200" cy="457199"/>
          </a:xfrm>
          <a:prstGeom prst="rect">
            <a:avLst/>
          </a:prstGeom>
        </xdr:spPr>
      </xdr:pic>
    </xdr:grpSp>
    <xdr:clientData/>
  </xdr:twoCellAnchor>
  <xdr:twoCellAnchor editAs="absolute">
    <xdr:from>
      <xdr:col>3</xdr:col>
      <xdr:colOff>145366</xdr:colOff>
      <xdr:row>0</xdr:row>
      <xdr:rowOff>7620</xdr:rowOff>
    </xdr:from>
    <xdr:to>
      <xdr:col>5</xdr:col>
      <xdr:colOff>220980</xdr:colOff>
      <xdr:row>6</xdr:row>
      <xdr:rowOff>121920</xdr:rowOff>
    </xdr:to>
    <xdr:grpSp>
      <xdr:nvGrpSpPr>
        <xdr:cNvPr id="190" name="Group 189">
          <a:extLst>
            <a:ext uri="{FF2B5EF4-FFF2-40B4-BE49-F238E27FC236}">
              <a16:creationId xmlns:a16="http://schemas.microsoft.com/office/drawing/2014/main" id="{7231EFA5-B98E-FFD5-C677-6A649504B747}"/>
            </a:ext>
          </a:extLst>
        </xdr:cNvPr>
        <xdr:cNvGrpSpPr>
          <a:grpSpLocks noChangeAspect="1"/>
        </xdr:cNvGrpSpPr>
      </xdr:nvGrpSpPr>
      <xdr:grpSpPr>
        <a:xfrm>
          <a:off x="2157046" y="7620"/>
          <a:ext cx="1416734" cy="1303020"/>
          <a:chOff x="3361006" y="48985"/>
          <a:chExt cx="2164582" cy="2044338"/>
        </a:xfrm>
      </xdr:grpSpPr>
      <xdr:sp macro="" textlink="">
        <xdr:nvSpPr>
          <xdr:cNvPr id="19" name="Rectangle: Rounded Corners 18">
            <a:extLst>
              <a:ext uri="{FF2B5EF4-FFF2-40B4-BE49-F238E27FC236}">
                <a16:creationId xmlns:a16="http://schemas.microsoft.com/office/drawing/2014/main" id="{B73E58B3-01FA-4B86-9178-7EDCBAC35049}"/>
              </a:ext>
            </a:extLst>
          </xdr:cNvPr>
          <xdr:cNvSpPr/>
        </xdr:nvSpPr>
        <xdr:spPr>
          <a:xfrm>
            <a:off x="3513908" y="81643"/>
            <a:ext cx="2011680" cy="2011680"/>
          </a:xfrm>
          <a:prstGeom prst="roundRect">
            <a:avLst>
              <a:gd name="adj" fmla="val 5360"/>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grpSp>
        <xdr:nvGrpSpPr>
          <xdr:cNvPr id="41" name="Group 40">
            <a:extLst>
              <a:ext uri="{FF2B5EF4-FFF2-40B4-BE49-F238E27FC236}">
                <a16:creationId xmlns:a16="http://schemas.microsoft.com/office/drawing/2014/main" id="{00F492A1-0B93-5ECE-5617-761F99D82CB6}"/>
              </a:ext>
            </a:extLst>
          </xdr:cNvPr>
          <xdr:cNvGrpSpPr/>
        </xdr:nvGrpSpPr>
        <xdr:grpSpPr>
          <a:xfrm>
            <a:off x="3361006" y="48985"/>
            <a:ext cx="2103120" cy="1900646"/>
            <a:chOff x="3360420" y="22358"/>
            <a:chExt cx="2103120" cy="2096002"/>
          </a:xfrm>
        </xdr:grpSpPr>
        <xdr:sp macro="" textlink="">
          <xdr:nvSpPr>
            <xdr:cNvPr id="22" name="TextBox 21">
              <a:extLst>
                <a:ext uri="{FF2B5EF4-FFF2-40B4-BE49-F238E27FC236}">
                  <a16:creationId xmlns:a16="http://schemas.microsoft.com/office/drawing/2014/main" id="{696359DF-1DDD-41A6-A379-89FB4AD41577}"/>
                </a:ext>
              </a:extLst>
            </xdr:cNvPr>
            <xdr:cNvSpPr txBox="1"/>
          </xdr:nvSpPr>
          <xdr:spPr>
            <a:xfrm>
              <a:off x="3566160" y="22358"/>
              <a:ext cx="1004169"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a:solidFill>
                    <a:schemeClr val="tx1">
                      <a:lumMod val="65000"/>
                      <a:lumOff val="35000"/>
                    </a:schemeClr>
                  </a:solidFill>
                  <a:latin typeface="Abadi" panose="020B0604020202020204" pitchFamily="34" charset="0"/>
                </a:rPr>
                <a:t>Top</a:t>
              </a:r>
              <a:r>
                <a:rPr lang="en-US" sz="600" baseline="0">
                  <a:solidFill>
                    <a:schemeClr val="tx1">
                      <a:lumMod val="65000"/>
                      <a:lumOff val="35000"/>
                    </a:schemeClr>
                  </a:solidFill>
                  <a:latin typeface="Abadi" panose="020B0604020202020204" pitchFamily="34" charset="0"/>
                </a:rPr>
                <a:t> 5 </a:t>
              </a:r>
            </a:p>
            <a:p>
              <a:pPr algn="l"/>
              <a:r>
                <a:rPr lang="en-US" sz="700" baseline="0">
                  <a:solidFill>
                    <a:schemeClr val="tx1">
                      <a:lumMod val="85000"/>
                      <a:lumOff val="15000"/>
                    </a:schemeClr>
                  </a:solidFill>
                  <a:latin typeface="Abadi" panose="020B0604020202020204" pitchFamily="34" charset="0"/>
                  <a:ea typeface="+mn-ea"/>
                  <a:cs typeface="+mn-cs"/>
                </a:rPr>
                <a:t>Consultant</a:t>
              </a:r>
              <a:r>
                <a:rPr lang="en-US" sz="700" baseline="0">
                  <a:solidFill>
                    <a:schemeClr val="tx1">
                      <a:lumMod val="65000"/>
                      <a:lumOff val="35000"/>
                    </a:schemeClr>
                  </a:solidFill>
                  <a:latin typeface="Abadi" panose="020B0604020202020204" pitchFamily="34" charset="0"/>
                </a:rPr>
                <a:t> </a:t>
              </a:r>
            </a:p>
            <a:p>
              <a:pPr algn="l"/>
              <a:r>
                <a:rPr lang="en-US" sz="600" baseline="0">
                  <a:solidFill>
                    <a:schemeClr val="tx1">
                      <a:lumMod val="65000"/>
                      <a:lumOff val="35000"/>
                    </a:schemeClr>
                  </a:solidFill>
                  <a:latin typeface="Abadi" panose="020B0604020202020204" pitchFamily="34" charset="0"/>
                </a:rPr>
                <a:t>Sales Revenue</a:t>
              </a:r>
              <a:endParaRPr lang="en-US" sz="600">
                <a:solidFill>
                  <a:schemeClr val="tx1">
                    <a:lumMod val="65000"/>
                    <a:lumOff val="35000"/>
                  </a:schemeClr>
                </a:solidFill>
                <a:latin typeface="Abadi" panose="020B0604020202020204" pitchFamily="34" charset="0"/>
              </a:endParaRPr>
            </a:p>
          </xdr:txBody>
        </xdr:sp>
        <xdr:sp macro="" textlink="">
          <xdr:nvSpPr>
            <xdr:cNvPr id="23" name="Star: 5 Points 22">
              <a:extLst>
                <a:ext uri="{FF2B5EF4-FFF2-40B4-BE49-F238E27FC236}">
                  <a16:creationId xmlns:a16="http://schemas.microsoft.com/office/drawing/2014/main" id="{C6CE0E3A-2B28-4FE9-B866-6D163C747153}"/>
                </a:ext>
              </a:extLst>
            </xdr:cNvPr>
            <xdr:cNvSpPr/>
          </xdr:nvSpPr>
          <xdr:spPr>
            <a:xfrm>
              <a:off x="5242438" y="133398"/>
              <a:ext cx="201067" cy="205376"/>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grpSp>
          <xdr:nvGrpSpPr>
            <xdr:cNvPr id="33" name="Group 32">
              <a:extLst>
                <a:ext uri="{FF2B5EF4-FFF2-40B4-BE49-F238E27FC236}">
                  <a16:creationId xmlns:a16="http://schemas.microsoft.com/office/drawing/2014/main" id="{0DBE06EB-00DE-9528-6D8E-86A3621994C8}"/>
                </a:ext>
              </a:extLst>
            </xdr:cNvPr>
            <xdr:cNvGrpSpPr/>
          </xdr:nvGrpSpPr>
          <xdr:grpSpPr>
            <a:xfrm>
              <a:off x="3360420" y="662940"/>
              <a:ext cx="2103120" cy="1455420"/>
              <a:chOff x="3360420" y="662940"/>
              <a:chExt cx="2103120" cy="1455420"/>
            </a:xfrm>
          </xdr:grpSpPr>
          <xdr:grpSp>
            <xdr:nvGrpSpPr>
              <xdr:cNvPr id="12" name="Group 11">
                <a:extLst>
                  <a:ext uri="{FF2B5EF4-FFF2-40B4-BE49-F238E27FC236}">
                    <a16:creationId xmlns:a16="http://schemas.microsoft.com/office/drawing/2014/main" id="{91963F7D-0792-64A5-1339-3486BA387720}"/>
                  </a:ext>
                </a:extLst>
              </xdr:cNvPr>
              <xdr:cNvGrpSpPr/>
            </xdr:nvGrpSpPr>
            <xdr:grpSpPr>
              <a:xfrm>
                <a:off x="3383280" y="662940"/>
                <a:ext cx="2080260" cy="342900"/>
                <a:chOff x="3383280" y="662940"/>
                <a:chExt cx="2080260" cy="342900"/>
              </a:xfrm>
            </xdr:grpSpPr>
            <xdr:sp macro="" textlink="Pivottables!P6">
              <xdr:nvSpPr>
                <xdr:cNvPr id="5" name="TextBox 4">
                  <a:extLst>
                    <a:ext uri="{FF2B5EF4-FFF2-40B4-BE49-F238E27FC236}">
                      <a16:creationId xmlns:a16="http://schemas.microsoft.com/office/drawing/2014/main" id="{5FCED1FF-0272-4946-AF8A-43A4A34DF569}"/>
                    </a:ext>
                  </a:extLst>
                </xdr:cNvPr>
                <xdr:cNvSpPr txBox="1"/>
              </xdr:nvSpPr>
              <xdr:spPr>
                <a:xfrm>
                  <a:off x="4686300" y="662940"/>
                  <a:ext cx="7772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246C962-4A90-4B61-A0B1-8761F1EF39F7}" type="TxLink">
                    <a:rPr lang="en-US" sz="650" b="0" i="0" u="none" strike="noStrike">
                      <a:solidFill>
                        <a:schemeClr val="tx1">
                          <a:lumMod val="50000"/>
                          <a:lumOff val="50000"/>
                        </a:schemeClr>
                      </a:solidFill>
                      <a:latin typeface="Arial"/>
                      <a:cs typeface="Arial"/>
                    </a:rPr>
                    <a:pPr algn="l"/>
                    <a:t>Mohmed</a:t>
                  </a:fld>
                  <a:endParaRPr lang="en-US" sz="650">
                    <a:solidFill>
                      <a:schemeClr val="tx1">
                        <a:lumMod val="50000"/>
                        <a:lumOff val="50000"/>
                      </a:schemeClr>
                    </a:solidFill>
                    <a:latin typeface="Abadi" panose="020B0604020202020204" pitchFamily="34" charset="0"/>
                  </a:endParaRPr>
                </a:p>
              </xdr:txBody>
            </xdr:sp>
            <xdr:sp macro="" textlink="Pivottables!Q6">
              <xdr:nvSpPr>
                <xdr:cNvPr id="10" name="TextBox 9">
                  <a:extLst>
                    <a:ext uri="{FF2B5EF4-FFF2-40B4-BE49-F238E27FC236}">
                      <a16:creationId xmlns:a16="http://schemas.microsoft.com/office/drawing/2014/main" id="{8FD9A6F0-2BEA-4A04-B617-4A88D175778F}"/>
                    </a:ext>
                  </a:extLst>
                </xdr:cNvPr>
                <xdr:cNvSpPr txBox="1"/>
              </xdr:nvSpPr>
              <xdr:spPr>
                <a:xfrm>
                  <a:off x="3383280" y="662940"/>
                  <a:ext cx="12725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9120145B-64CE-47C2-A7B7-28D8A0703023}" type="TxLink">
                    <a:rPr lang="en-US" sz="650" b="0" i="0" u="none" strike="noStrike">
                      <a:solidFill>
                        <a:schemeClr val="tx1">
                          <a:lumMod val="65000"/>
                          <a:lumOff val="35000"/>
                        </a:schemeClr>
                      </a:solidFill>
                      <a:latin typeface="Arial"/>
                      <a:cs typeface="Arial"/>
                    </a:rPr>
                    <a:pPr algn="r"/>
                    <a:t>1,727,000,000</a:t>
                  </a:fld>
                  <a:endParaRPr lang="en-US" sz="650">
                    <a:solidFill>
                      <a:schemeClr val="tx1">
                        <a:lumMod val="65000"/>
                        <a:lumOff val="35000"/>
                      </a:schemeClr>
                    </a:solidFill>
                    <a:latin typeface="Abadi" panose="020B0604020202020204" pitchFamily="34" charset="0"/>
                  </a:endParaRPr>
                </a:p>
              </xdr:txBody>
            </xdr:sp>
          </xdr:grpSp>
          <xdr:grpSp>
            <xdr:nvGrpSpPr>
              <xdr:cNvPr id="17" name="Group 16">
                <a:extLst>
                  <a:ext uri="{FF2B5EF4-FFF2-40B4-BE49-F238E27FC236}">
                    <a16:creationId xmlns:a16="http://schemas.microsoft.com/office/drawing/2014/main" id="{2CC80A4B-0215-4BA7-AD2C-F3D4A4DAB37C}"/>
                  </a:ext>
                </a:extLst>
              </xdr:cNvPr>
              <xdr:cNvGrpSpPr/>
            </xdr:nvGrpSpPr>
            <xdr:grpSpPr>
              <a:xfrm>
                <a:off x="3360420" y="941070"/>
                <a:ext cx="2080260" cy="342900"/>
                <a:chOff x="3383280" y="662940"/>
                <a:chExt cx="2080260" cy="342900"/>
              </a:xfrm>
            </xdr:grpSpPr>
            <xdr:sp macro="" textlink="Pivottables!P7">
              <xdr:nvSpPr>
                <xdr:cNvPr id="20" name="TextBox 19">
                  <a:extLst>
                    <a:ext uri="{FF2B5EF4-FFF2-40B4-BE49-F238E27FC236}">
                      <a16:creationId xmlns:a16="http://schemas.microsoft.com/office/drawing/2014/main" id="{82BB17F9-C2D0-1BEF-F88D-8B0847160457}"/>
                    </a:ext>
                  </a:extLst>
                </xdr:cNvPr>
                <xdr:cNvSpPr txBox="1"/>
              </xdr:nvSpPr>
              <xdr:spPr>
                <a:xfrm>
                  <a:off x="4686300" y="662940"/>
                  <a:ext cx="7772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B9001AD-B99D-4558-BF01-FAC9A05C44A3}" type="TxLink">
                    <a:rPr lang="en-US" sz="650" b="0" i="0" u="none" strike="noStrike">
                      <a:solidFill>
                        <a:schemeClr val="tx1">
                          <a:lumMod val="50000"/>
                          <a:lumOff val="50000"/>
                        </a:schemeClr>
                      </a:solidFill>
                      <a:latin typeface="Arial"/>
                      <a:ea typeface="+mn-ea"/>
                      <a:cs typeface="Arial"/>
                    </a:rPr>
                    <a:pPr marL="0" indent="0" algn="l"/>
                    <a:t>Rony</a:t>
                  </a:fld>
                  <a:endParaRPr lang="en-US" sz="650" b="0" i="0" u="none" strike="noStrike">
                    <a:solidFill>
                      <a:schemeClr val="tx1">
                        <a:lumMod val="50000"/>
                        <a:lumOff val="50000"/>
                      </a:schemeClr>
                    </a:solidFill>
                    <a:latin typeface="Arial"/>
                    <a:ea typeface="+mn-ea"/>
                    <a:cs typeface="Arial"/>
                  </a:endParaRPr>
                </a:p>
              </xdr:txBody>
            </xdr:sp>
            <xdr:sp macro="" textlink="Pivottables!Q7">
              <xdr:nvSpPr>
                <xdr:cNvPr id="21" name="TextBox 20">
                  <a:extLst>
                    <a:ext uri="{FF2B5EF4-FFF2-40B4-BE49-F238E27FC236}">
                      <a16:creationId xmlns:a16="http://schemas.microsoft.com/office/drawing/2014/main" id="{588E36CE-20AD-1476-5CF9-F3E8389F0A70}"/>
                    </a:ext>
                  </a:extLst>
                </xdr:cNvPr>
                <xdr:cNvSpPr txBox="1"/>
              </xdr:nvSpPr>
              <xdr:spPr>
                <a:xfrm>
                  <a:off x="3383280" y="662940"/>
                  <a:ext cx="12725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F9DC7A7A-FEAD-4346-82FC-F5734A2FE259}" type="TxLink">
                    <a:rPr lang="en-US" sz="650" b="0" i="0" u="none" strike="noStrike">
                      <a:solidFill>
                        <a:schemeClr val="tx1">
                          <a:lumMod val="65000"/>
                          <a:lumOff val="35000"/>
                        </a:schemeClr>
                      </a:solidFill>
                      <a:latin typeface="Arial"/>
                      <a:ea typeface="+mn-ea"/>
                      <a:cs typeface="Arial"/>
                    </a:rPr>
                    <a:pPr marL="0" indent="0" algn="r"/>
                    <a:t>1,638,000,000</a:t>
                  </a:fld>
                  <a:endParaRPr lang="en-US" sz="650" b="0" i="0" u="none" strike="noStrike">
                    <a:solidFill>
                      <a:schemeClr val="tx1">
                        <a:lumMod val="65000"/>
                        <a:lumOff val="35000"/>
                      </a:schemeClr>
                    </a:solidFill>
                    <a:latin typeface="Arial"/>
                    <a:ea typeface="+mn-ea"/>
                    <a:cs typeface="Arial"/>
                  </a:endParaRPr>
                </a:p>
              </xdr:txBody>
            </xdr:sp>
          </xdr:grpSp>
          <xdr:grpSp>
            <xdr:nvGrpSpPr>
              <xdr:cNvPr id="24" name="Group 23">
                <a:extLst>
                  <a:ext uri="{FF2B5EF4-FFF2-40B4-BE49-F238E27FC236}">
                    <a16:creationId xmlns:a16="http://schemas.microsoft.com/office/drawing/2014/main" id="{E03D1083-50EE-46A1-AFD6-D45451917DC3}"/>
                  </a:ext>
                </a:extLst>
              </xdr:cNvPr>
              <xdr:cNvGrpSpPr/>
            </xdr:nvGrpSpPr>
            <xdr:grpSpPr>
              <a:xfrm>
                <a:off x="3383280" y="1219200"/>
                <a:ext cx="2080260" cy="342900"/>
                <a:chOff x="3383280" y="662940"/>
                <a:chExt cx="2080260" cy="342900"/>
              </a:xfrm>
            </xdr:grpSpPr>
            <xdr:sp macro="" textlink="Pivottables!P8">
              <xdr:nvSpPr>
                <xdr:cNvPr id="25" name="TextBox 24">
                  <a:extLst>
                    <a:ext uri="{FF2B5EF4-FFF2-40B4-BE49-F238E27FC236}">
                      <a16:creationId xmlns:a16="http://schemas.microsoft.com/office/drawing/2014/main" id="{1B48556D-C935-5EA0-1F73-942ABF100BD2}"/>
                    </a:ext>
                  </a:extLst>
                </xdr:cNvPr>
                <xdr:cNvSpPr txBox="1"/>
              </xdr:nvSpPr>
              <xdr:spPr>
                <a:xfrm>
                  <a:off x="4686300" y="662940"/>
                  <a:ext cx="7772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381AD44-86B7-49BE-AB7F-EEE121BD93A6}" type="TxLink">
                    <a:rPr lang="en-US" sz="650" b="0" i="0" u="none" strike="noStrike">
                      <a:solidFill>
                        <a:schemeClr val="tx1">
                          <a:lumMod val="50000"/>
                          <a:lumOff val="50000"/>
                        </a:schemeClr>
                      </a:solidFill>
                      <a:latin typeface="Arial"/>
                      <a:ea typeface="+mn-ea"/>
                      <a:cs typeface="Arial"/>
                    </a:rPr>
                    <a:pPr marL="0" indent="0" algn="l"/>
                    <a:t>Hany</a:t>
                  </a:fld>
                  <a:endParaRPr lang="en-US" sz="650" b="0" i="0" u="none" strike="noStrike">
                    <a:solidFill>
                      <a:schemeClr val="tx1">
                        <a:lumMod val="50000"/>
                        <a:lumOff val="50000"/>
                      </a:schemeClr>
                    </a:solidFill>
                    <a:latin typeface="Arial"/>
                    <a:ea typeface="+mn-ea"/>
                    <a:cs typeface="Arial"/>
                  </a:endParaRPr>
                </a:p>
              </xdr:txBody>
            </xdr:sp>
            <xdr:sp macro="" textlink="Pivottables!Q8">
              <xdr:nvSpPr>
                <xdr:cNvPr id="26" name="TextBox 25">
                  <a:extLst>
                    <a:ext uri="{FF2B5EF4-FFF2-40B4-BE49-F238E27FC236}">
                      <a16:creationId xmlns:a16="http://schemas.microsoft.com/office/drawing/2014/main" id="{51AB0D91-41F5-7C83-68F4-A981CA3E43D6}"/>
                    </a:ext>
                  </a:extLst>
                </xdr:cNvPr>
                <xdr:cNvSpPr txBox="1"/>
              </xdr:nvSpPr>
              <xdr:spPr>
                <a:xfrm>
                  <a:off x="3383280" y="662940"/>
                  <a:ext cx="12725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8232318C-2FCD-4CDC-BABE-DD7691799E8C}" type="TxLink">
                    <a:rPr lang="en-US" sz="650" b="0" i="0" u="none" strike="noStrike">
                      <a:solidFill>
                        <a:schemeClr val="tx1">
                          <a:lumMod val="65000"/>
                          <a:lumOff val="35000"/>
                        </a:schemeClr>
                      </a:solidFill>
                      <a:latin typeface="Arial"/>
                      <a:ea typeface="+mn-ea"/>
                      <a:cs typeface="Arial"/>
                    </a:rPr>
                    <a:pPr marL="0" indent="0" algn="r"/>
                    <a:t>1,534,000,000</a:t>
                  </a:fld>
                  <a:endParaRPr lang="en-US" sz="650" b="0" i="0" u="none" strike="noStrike">
                    <a:solidFill>
                      <a:schemeClr val="tx1">
                        <a:lumMod val="65000"/>
                        <a:lumOff val="35000"/>
                      </a:schemeClr>
                    </a:solidFill>
                    <a:latin typeface="Arial"/>
                    <a:ea typeface="+mn-ea"/>
                    <a:cs typeface="Arial"/>
                  </a:endParaRPr>
                </a:p>
              </xdr:txBody>
            </xdr:sp>
          </xdr:grpSp>
          <xdr:grpSp>
            <xdr:nvGrpSpPr>
              <xdr:cNvPr id="27" name="Group 26">
                <a:extLst>
                  <a:ext uri="{FF2B5EF4-FFF2-40B4-BE49-F238E27FC236}">
                    <a16:creationId xmlns:a16="http://schemas.microsoft.com/office/drawing/2014/main" id="{79FC760E-8138-486B-8131-78790BD05E80}"/>
                  </a:ext>
                </a:extLst>
              </xdr:cNvPr>
              <xdr:cNvGrpSpPr/>
            </xdr:nvGrpSpPr>
            <xdr:grpSpPr>
              <a:xfrm>
                <a:off x="3368040" y="1497330"/>
                <a:ext cx="2080260" cy="342900"/>
                <a:chOff x="3383280" y="662940"/>
                <a:chExt cx="2080260" cy="342900"/>
              </a:xfrm>
            </xdr:grpSpPr>
            <xdr:sp macro="" textlink="Pivottables!P9">
              <xdr:nvSpPr>
                <xdr:cNvPr id="28" name="TextBox 27">
                  <a:extLst>
                    <a:ext uri="{FF2B5EF4-FFF2-40B4-BE49-F238E27FC236}">
                      <a16:creationId xmlns:a16="http://schemas.microsoft.com/office/drawing/2014/main" id="{B416444F-F38F-A7B6-BC3D-5DF7D0CC9F7E}"/>
                    </a:ext>
                  </a:extLst>
                </xdr:cNvPr>
                <xdr:cNvSpPr txBox="1"/>
              </xdr:nvSpPr>
              <xdr:spPr>
                <a:xfrm>
                  <a:off x="4686300" y="662940"/>
                  <a:ext cx="7772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B8B8D22-5988-41B3-B650-F7AAFCD66843}" type="TxLink">
                    <a:rPr lang="en-US" sz="650" b="0" i="0" u="none" strike="noStrike">
                      <a:solidFill>
                        <a:schemeClr val="tx1">
                          <a:lumMod val="50000"/>
                          <a:lumOff val="50000"/>
                        </a:schemeClr>
                      </a:solidFill>
                      <a:latin typeface="Arial"/>
                      <a:ea typeface="+mn-ea"/>
                      <a:cs typeface="Arial"/>
                    </a:rPr>
                    <a:pPr marL="0" indent="0" algn="l"/>
                    <a:t>Dary</a:t>
                  </a:fld>
                  <a:endParaRPr lang="en-US" sz="650" b="0" i="0" u="none" strike="noStrike">
                    <a:solidFill>
                      <a:schemeClr val="tx1">
                        <a:lumMod val="50000"/>
                        <a:lumOff val="50000"/>
                      </a:schemeClr>
                    </a:solidFill>
                    <a:latin typeface="Arial"/>
                    <a:ea typeface="+mn-ea"/>
                    <a:cs typeface="Arial"/>
                  </a:endParaRPr>
                </a:p>
              </xdr:txBody>
            </xdr:sp>
            <xdr:sp macro="" textlink="Pivottables!Q9">
              <xdr:nvSpPr>
                <xdr:cNvPr id="29" name="TextBox 28">
                  <a:extLst>
                    <a:ext uri="{FF2B5EF4-FFF2-40B4-BE49-F238E27FC236}">
                      <a16:creationId xmlns:a16="http://schemas.microsoft.com/office/drawing/2014/main" id="{30AA3A83-FF2D-F031-DF51-6D39FEECB222}"/>
                    </a:ext>
                  </a:extLst>
                </xdr:cNvPr>
                <xdr:cNvSpPr txBox="1"/>
              </xdr:nvSpPr>
              <xdr:spPr>
                <a:xfrm>
                  <a:off x="3383280" y="662940"/>
                  <a:ext cx="12725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B4B3BEE7-0FDF-41FE-9CF5-934587EA509C}" type="TxLink">
                    <a:rPr lang="en-US" sz="650" b="0" i="0" u="none" strike="noStrike">
                      <a:solidFill>
                        <a:schemeClr val="tx1">
                          <a:lumMod val="65000"/>
                          <a:lumOff val="35000"/>
                        </a:schemeClr>
                      </a:solidFill>
                      <a:latin typeface="Arial"/>
                      <a:ea typeface="+mn-ea"/>
                      <a:cs typeface="Arial"/>
                    </a:rPr>
                    <a:pPr marL="0" indent="0" algn="r"/>
                    <a:t>1,360,000,000</a:t>
                  </a:fld>
                  <a:endParaRPr lang="en-US" sz="650" b="0" i="0" u="none" strike="noStrike">
                    <a:solidFill>
                      <a:schemeClr val="tx1">
                        <a:lumMod val="65000"/>
                        <a:lumOff val="35000"/>
                      </a:schemeClr>
                    </a:solidFill>
                    <a:latin typeface="Arial"/>
                    <a:ea typeface="+mn-ea"/>
                    <a:cs typeface="Arial"/>
                  </a:endParaRPr>
                </a:p>
              </xdr:txBody>
            </xdr:sp>
          </xdr:grpSp>
          <xdr:grpSp>
            <xdr:nvGrpSpPr>
              <xdr:cNvPr id="30" name="Group 29">
                <a:extLst>
                  <a:ext uri="{FF2B5EF4-FFF2-40B4-BE49-F238E27FC236}">
                    <a16:creationId xmlns:a16="http://schemas.microsoft.com/office/drawing/2014/main" id="{22CA08A9-3B72-4D57-A357-1868F37DAB27}"/>
                  </a:ext>
                </a:extLst>
              </xdr:cNvPr>
              <xdr:cNvGrpSpPr/>
            </xdr:nvGrpSpPr>
            <xdr:grpSpPr>
              <a:xfrm>
                <a:off x="3375660" y="1775460"/>
                <a:ext cx="2080260" cy="342900"/>
                <a:chOff x="3383280" y="662940"/>
                <a:chExt cx="2080260" cy="342900"/>
              </a:xfrm>
            </xdr:grpSpPr>
            <xdr:sp macro="" textlink="Pivottables!P10">
              <xdr:nvSpPr>
                <xdr:cNvPr id="31" name="TextBox 30">
                  <a:extLst>
                    <a:ext uri="{FF2B5EF4-FFF2-40B4-BE49-F238E27FC236}">
                      <a16:creationId xmlns:a16="http://schemas.microsoft.com/office/drawing/2014/main" id="{7AC2DCC3-2B4A-4063-36BC-7BD477325307}"/>
                    </a:ext>
                  </a:extLst>
                </xdr:cNvPr>
                <xdr:cNvSpPr txBox="1"/>
              </xdr:nvSpPr>
              <xdr:spPr>
                <a:xfrm>
                  <a:off x="4686300" y="662940"/>
                  <a:ext cx="7772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C8DF52B-2177-4AF9-A001-BAB7684C16AE}" type="TxLink">
                    <a:rPr lang="en-US" sz="650" b="0" i="0" u="none" strike="noStrike">
                      <a:solidFill>
                        <a:schemeClr val="tx1">
                          <a:lumMod val="50000"/>
                          <a:lumOff val="50000"/>
                        </a:schemeClr>
                      </a:solidFill>
                      <a:latin typeface="Arial"/>
                      <a:ea typeface="+mn-ea"/>
                      <a:cs typeface="Arial"/>
                    </a:rPr>
                    <a:pPr marL="0" indent="0" algn="l"/>
                    <a:t>Kisho</a:t>
                  </a:fld>
                  <a:endParaRPr lang="en-US" sz="650" b="0" i="0" u="none" strike="noStrike">
                    <a:solidFill>
                      <a:schemeClr val="tx1">
                        <a:lumMod val="50000"/>
                        <a:lumOff val="50000"/>
                      </a:schemeClr>
                    </a:solidFill>
                    <a:latin typeface="Arial"/>
                    <a:ea typeface="+mn-ea"/>
                    <a:cs typeface="Arial"/>
                  </a:endParaRPr>
                </a:p>
              </xdr:txBody>
            </xdr:sp>
            <xdr:sp macro="" textlink="Pivottables!Q10">
              <xdr:nvSpPr>
                <xdr:cNvPr id="32" name="TextBox 31">
                  <a:extLst>
                    <a:ext uri="{FF2B5EF4-FFF2-40B4-BE49-F238E27FC236}">
                      <a16:creationId xmlns:a16="http://schemas.microsoft.com/office/drawing/2014/main" id="{77FC689F-DC17-2DBA-942A-56223E1B937A}"/>
                    </a:ext>
                  </a:extLst>
                </xdr:cNvPr>
                <xdr:cNvSpPr txBox="1"/>
              </xdr:nvSpPr>
              <xdr:spPr>
                <a:xfrm>
                  <a:off x="3383280" y="662940"/>
                  <a:ext cx="12725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998F1E07-80B0-4671-8DE5-C0943A88612C}" type="TxLink">
                    <a:rPr lang="en-US" sz="650" b="0" i="0" u="none" strike="noStrike">
                      <a:solidFill>
                        <a:schemeClr val="tx1">
                          <a:lumMod val="65000"/>
                          <a:lumOff val="35000"/>
                        </a:schemeClr>
                      </a:solidFill>
                      <a:latin typeface="Arial"/>
                      <a:ea typeface="+mn-ea"/>
                      <a:cs typeface="Arial"/>
                    </a:rPr>
                    <a:pPr marL="0" indent="0" algn="r"/>
                    <a:t>1,288,000,000</a:t>
                  </a:fld>
                  <a:endParaRPr lang="en-US" sz="650" b="0" i="0" u="none" strike="noStrike">
                    <a:solidFill>
                      <a:schemeClr val="tx1">
                        <a:lumMod val="65000"/>
                        <a:lumOff val="35000"/>
                      </a:schemeClr>
                    </a:solidFill>
                    <a:latin typeface="Arial"/>
                    <a:ea typeface="+mn-ea"/>
                    <a:cs typeface="Arial"/>
                  </a:endParaRPr>
                </a:p>
              </xdr:txBody>
            </xdr:sp>
          </xdr:grpSp>
        </xdr:grpSp>
      </xdr:grpSp>
    </xdr:grpSp>
    <xdr:clientData/>
  </xdr:twoCellAnchor>
  <xdr:twoCellAnchor editAs="absolute">
    <xdr:from>
      <xdr:col>13</xdr:col>
      <xdr:colOff>594360</xdr:colOff>
      <xdr:row>0</xdr:row>
      <xdr:rowOff>22859</xdr:rowOff>
    </xdr:from>
    <xdr:to>
      <xdr:col>15</xdr:col>
      <xdr:colOff>495300</xdr:colOff>
      <xdr:row>6</xdr:row>
      <xdr:rowOff>129539</xdr:rowOff>
    </xdr:to>
    <xdr:sp macro="" textlink="">
      <xdr:nvSpPr>
        <xdr:cNvPr id="73" name="Rectangle: Rounded Corners 72">
          <a:extLst>
            <a:ext uri="{FF2B5EF4-FFF2-40B4-BE49-F238E27FC236}">
              <a16:creationId xmlns:a16="http://schemas.microsoft.com/office/drawing/2014/main" id="{E20D531D-FFCE-44D9-8027-9B7242D10D34}"/>
            </a:ext>
          </a:extLst>
        </xdr:cNvPr>
        <xdr:cNvSpPr>
          <a:spLocks noChangeAspect="1"/>
        </xdr:cNvSpPr>
      </xdr:nvSpPr>
      <xdr:spPr>
        <a:xfrm>
          <a:off x="9311640" y="22859"/>
          <a:ext cx="1242060" cy="1295400"/>
        </a:xfrm>
        <a:prstGeom prst="roundRect">
          <a:avLst>
            <a:gd name="adj" fmla="val 5360"/>
          </a:avLst>
        </a:prstGeom>
        <a:solidFill>
          <a:srgbClr val="A5C2E3"/>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clientData/>
  </xdr:twoCellAnchor>
  <xdr:twoCellAnchor editAs="absolute">
    <xdr:from>
      <xdr:col>13</xdr:col>
      <xdr:colOff>582380</xdr:colOff>
      <xdr:row>0</xdr:row>
      <xdr:rowOff>0</xdr:rowOff>
    </xdr:from>
    <xdr:to>
      <xdr:col>14</xdr:col>
      <xdr:colOff>646749</xdr:colOff>
      <xdr:row>1</xdr:row>
      <xdr:rowOff>130292</xdr:rowOff>
    </xdr:to>
    <xdr:sp macro="" textlink="">
      <xdr:nvSpPr>
        <xdr:cNvPr id="75" name="TextBox 74">
          <a:extLst>
            <a:ext uri="{FF2B5EF4-FFF2-40B4-BE49-F238E27FC236}">
              <a16:creationId xmlns:a16="http://schemas.microsoft.com/office/drawing/2014/main" id="{B0F243B6-B095-44B3-839B-691FE563C2E0}"/>
            </a:ext>
          </a:extLst>
        </xdr:cNvPr>
        <xdr:cNvSpPr txBox="1">
          <a:spLocks noChangeAspect="1"/>
        </xdr:cNvSpPr>
      </xdr:nvSpPr>
      <xdr:spPr>
        <a:xfrm>
          <a:off x="9299660" y="0"/>
          <a:ext cx="734929" cy="328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a:solidFill>
                <a:schemeClr val="bg1">
                  <a:lumMod val="95000"/>
                </a:schemeClr>
              </a:solidFill>
              <a:latin typeface="Abadi" panose="020B0604020202020204" pitchFamily="34" charset="0"/>
            </a:rPr>
            <a:t>Monthly Slicer</a:t>
          </a:r>
        </a:p>
      </xdr:txBody>
    </xdr:sp>
    <xdr:clientData/>
  </xdr:twoCellAnchor>
  <xdr:twoCellAnchor editAs="absolute">
    <xdr:from>
      <xdr:col>19</xdr:col>
      <xdr:colOff>160020</xdr:colOff>
      <xdr:row>0</xdr:row>
      <xdr:rowOff>30480</xdr:rowOff>
    </xdr:from>
    <xdr:to>
      <xdr:col>21</xdr:col>
      <xdr:colOff>304800</xdr:colOff>
      <xdr:row>6</xdr:row>
      <xdr:rowOff>137160</xdr:rowOff>
    </xdr:to>
    <xdr:grpSp>
      <xdr:nvGrpSpPr>
        <xdr:cNvPr id="217" name="Group 216">
          <a:extLst>
            <a:ext uri="{FF2B5EF4-FFF2-40B4-BE49-F238E27FC236}">
              <a16:creationId xmlns:a16="http://schemas.microsoft.com/office/drawing/2014/main" id="{7DD8EC18-82E7-CED3-D275-B53F16CE3EA3}"/>
            </a:ext>
          </a:extLst>
        </xdr:cNvPr>
        <xdr:cNvGrpSpPr>
          <a:grpSpLocks noChangeAspect="1"/>
        </xdr:cNvGrpSpPr>
      </xdr:nvGrpSpPr>
      <xdr:grpSpPr>
        <a:xfrm>
          <a:off x="12900660" y="30480"/>
          <a:ext cx="1485900" cy="1295400"/>
          <a:chOff x="14928668" y="76200"/>
          <a:chExt cx="2434044" cy="2075905"/>
        </a:xfrm>
      </xdr:grpSpPr>
      <xdr:sp macro="" textlink="">
        <xdr:nvSpPr>
          <xdr:cNvPr id="80" name="Rectangle: Rounded Corners 79">
            <a:extLst>
              <a:ext uri="{FF2B5EF4-FFF2-40B4-BE49-F238E27FC236}">
                <a16:creationId xmlns:a16="http://schemas.microsoft.com/office/drawing/2014/main" id="{251DA4DE-7E2B-412B-90C6-C184DE00E118}"/>
              </a:ext>
            </a:extLst>
          </xdr:cNvPr>
          <xdr:cNvSpPr/>
        </xdr:nvSpPr>
        <xdr:spPr>
          <a:xfrm>
            <a:off x="15069090" y="76200"/>
            <a:ext cx="2293622" cy="2065021"/>
          </a:xfrm>
          <a:prstGeom prst="roundRect">
            <a:avLst>
              <a:gd name="adj" fmla="val 5360"/>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sp macro="" textlink="">
        <xdr:nvSpPr>
          <xdr:cNvPr id="81" name="TextBox 80">
            <a:extLst>
              <a:ext uri="{FF2B5EF4-FFF2-40B4-BE49-F238E27FC236}">
                <a16:creationId xmlns:a16="http://schemas.microsoft.com/office/drawing/2014/main" id="{96F54187-FCAA-4459-996C-02C6AE2E3B4B}"/>
              </a:ext>
            </a:extLst>
          </xdr:cNvPr>
          <xdr:cNvSpPr txBox="1"/>
        </xdr:nvSpPr>
        <xdr:spPr>
          <a:xfrm>
            <a:off x="15065983" y="118507"/>
            <a:ext cx="1374623" cy="227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a:solidFill>
                  <a:schemeClr val="tx1">
                    <a:lumMod val="85000"/>
                    <a:lumOff val="15000"/>
                  </a:schemeClr>
                </a:solidFill>
                <a:latin typeface="Abadi" panose="020B0604020202020204" pitchFamily="34" charset="0"/>
              </a:rPr>
              <a:t>Enrolled Courses</a:t>
            </a:r>
          </a:p>
        </xdr:txBody>
      </xdr:sp>
      <xdr:graphicFrame macro="">
        <xdr:nvGraphicFramePr>
          <xdr:cNvPr id="82" name="Chart 81">
            <a:extLst>
              <a:ext uri="{FF2B5EF4-FFF2-40B4-BE49-F238E27FC236}">
                <a16:creationId xmlns:a16="http://schemas.microsoft.com/office/drawing/2014/main" id="{1A6BA1AB-9869-4106-A832-4DA1BC19D914}"/>
              </a:ext>
            </a:extLst>
          </xdr:cNvPr>
          <xdr:cNvGraphicFramePr>
            <a:graphicFrameLocks/>
          </xdr:cNvGraphicFramePr>
        </xdr:nvGraphicFramePr>
        <xdr:xfrm>
          <a:off x="14928668" y="391886"/>
          <a:ext cx="2379618" cy="1760219"/>
        </xdr:xfrm>
        <a:graphic>
          <a:graphicData uri="http://schemas.openxmlformats.org/drawingml/2006/chart">
            <c:chart xmlns:c="http://schemas.openxmlformats.org/drawingml/2006/chart" xmlns:r="http://schemas.openxmlformats.org/officeDocument/2006/relationships" r:id="rId5"/>
          </a:graphicData>
        </a:graphic>
      </xdr:graphicFrame>
      <xdr:sp macro="" textlink="Pivottables!AS6">
        <xdr:nvSpPr>
          <xdr:cNvPr id="84" name="TextBox 83">
            <a:extLst>
              <a:ext uri="{FF2B5EF4-FFF2-40B4-BE49-F238E27FC236}">
                <a16:creationId xmlns:a16="http://schemas.microsoft.com/office/drawing/2014/main" id="{055776BC-E4BB-4F5F-9678-3781BE16A701}"/>
              </a:ext>
            </a:extLst>
          </xdr:cNvPr>
          <xdr:cNvSpPr txBox="1"/>
        </xdr:nvSpPr>
        <xdr:spPr>
          <a:xfrm>
            <a:off x="15064813" y="347107"/>
            <a:ext cx="104394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6112E9A-E970-49D7-B945-7B54F5F0F537}" type="TxLink">
              <a:rPr lang="en-US" sz="800" b="0" i="0" u="none" strike="noStrike">
                <a:solidFill>
                  <a:srgbClr val="7030A0"/>
                </a:solidFill>
                <a:latin typeface="Arial"/>
                <a:cs typeface="Arial"/>
              </a:rPr>
              <a:pPr algn="l"/>
              <a:t>2643</a:t>
            </a:fld>
            <a:endParaRPr lang="en-US" sz="400">
              <a:solidFill>
                <a:srgbClr val="7030A0"/>
              </a:solidFill>
              <a:latin typeface="Abadi" panose="020B0604020202020204" pitchFamily="34" charset="0"/>
            </a:endParaRPr>
          </a:p>
        </xdr:txBody>
      </xdr:sp>
      <xdr:sp macro="" textlink="">
        <xdr:nvSpPr>
          <xdr:cNvPr id="85" name="TextBox 84">
            <a:extLst>
              <a:ext uri="{FF2B5EF4-FFF2-40B4-BE49-F238E27FC236}">
                <a16:creationId xmlns:a16="http://schemas.microsoft.com/office/drawing/2014/main" id="{C66F9217-A716-4726-8043-8FC1BB237C90}"/>
              </a:ext>
            </a:extLst>
          </xdr:cNvPr>
          <xdr:cNvSpPr txBox="1"/>
        </xdr:nvSpPr>
        <xdr:spPr>
          <a:xfrm>
            <a:off x="15443896" y="359389"/>
            <a:ext cx="873882" cy="257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a:solidFill>
                  <a:schemeClr val="tx1">
                    <a:lumMod val="50000"/>
                    <a:lumOff val="50000"/>
                  </a:schemeClr>
                </a:solidFill>
                <a:latin typeface="Abadi" panose="020B0604020202020204" pitchFamily="34" charset="0"/>
              </a:rPr>
              <a:t> </a:t>
            </a:r>
            <a:r>
              <a:rPr lang="en-US" sz="600">
                <a:solidFill>
                  <a:schemeClr val="tx1">
                    <a:lumMod val="50000"/>
                    <a:lumOff val="50000"/>
                  </a:schemeClr>
                </a:solidFill>
                <a:latin typeface="Abadi" panose="020B0604020202020204" pitchFamily="34" charset="0"/>
              </a:rPr>
              <a:t>Courses</a:t>
            </a:r>
            <a:endParaRPr lang="en-US" sz="700">
              <a:solidFill>
                <a:schemeClr val="tx1">
                  <a:lumMod val="50000"/>
                  <a:lumOff val="50000"/>
                </a:schemeClr>
              </a:solidFill>
              <a:latin typeface="Abadi" panose="020B0604020202020204" pitchFamily="34" charset="0"/>
            </a:endParaRPr>
          </a:p>
        </xdr:txBody>
      </xdr:sp>
      <xdr:sp macro="" textlink="">
        <xdr:nvSpPr>
          <xdr:cNvPr id="86" name="TextBox 85">
            <a:extLst>
              <a:ext uri="{FF2B5EF4-FFF2-40B4-BE49-F238E27FC236}">
                <a16:creationId xmlns:a16="http://schemas.microsoft.com/office/drawing/2014/main" id="{2E88DEFD-8F02-45C2-82E8-6A8CC48EC80F}"/>
              </a:ext>
            </a:extLst>
          </xdr:cNvPr>
          <xdr:cNvSpPr txBox="1"/>
        </xdr:nvSpPr>
        <xdr:spPr>
          <a:xfrm>
            <a:off x="15089429" y="625503"/>
            <a:ext cx="1043941" cy="229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a:solidFill>
                  <a:schemeClr val="tx1">
                    <a:lumMod val="65000"/>
                    <a:lumOff val="35000"/>
                  </a:schemeClr>
                </a:solidFill>
                <a:latin typeface="Abadi" panose="020B0604020202020204" pitchFamily="34" charset="0"/>
              </a:rPr>
              <a:t>Average</a:t>
            </a:r>
          </a:p>
        </xdr:txBody>
      </xdr:sp>
      <xdr:sp macro="" textlink="Pivottables!AQ6">
        <xdr:nvSpPr>
          <xdr:cNvPr id="87" name="TextBox 86">
            <a:extLst>
              <a:ext uri="{FF2B5EF4-FFF2-40B4-BE49-F238E27FC236}">
                <a16:creationId xmlns:a16="http://schemas.microsoft.com/office/drawing/2014/main" id="{8C6675EB-FA26-4E84-A4DC-7424EB7B5FC0}"/>
              </a:ext>
            </a:extLst>
          </xdr:cNvPr>
          <xdr:cNvSpPr txBox="1"/>
        </xdr:nvSpPr>
        <xdr:spPr>
          <a:xfrm>
            <a:off x="15102023" y="683308"/>
            <a:ext cx="911937" cy="596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515F62A-4B99-4316-921D-0F3C9D2B5D49}" type="TxLink">
              <a:rPr lang="en-US" sz="1100" b="0" i="0" u="none" strike="noStrike">
                <a:solidFill>
                  <a:schemeClr val="accent2">
                    <a:lumMod val="60000"/>
                    <a:lumOff val="40000"/>
                  </a:schemeClr>
                </a:solidFill>
                <a:latin typeface="Arial"/>
                <a:cs typeface="Arial"/>
              </a:rPr>
              <a:pPr algn="l"/>
              <a:t>2.14</a:t>
            </a:fld>
            <a:endParaRPr lang="en-US" sz="800">
              <a:solidFill>
                <a:schemeClr val="accent2">
                  <a:lumMod val="60000"/>
                  <a:lumOff val="40000"/>
                </a:schemeClr>
              </a:solidFill>
              <a:latin typeface="Abadi" panose="020B0604020202020204" pitchFamily="34" charset="0"/>
            </a:endParaRPr>
          </a:p>
        </xdr:txBody>
      </xdr:sp>
      <xdr:sp macro="" textlink="">
        <xdr:nvSpPr>
          <xdr:cNvPr id="88" name="TextBox 87">
            <a:extLst>
              <a:ext uri="{FF2B5EF4-FFF2-40B4-BE49-F238E27FC236}">
                <a16:creationId xmlns:a16="http://schemas.microsoft.com/office/drawing/2014/main" id="{25511BCF-D1AD-461A-87ED-968532B8FB09}"/>
              </a:ext>
            </a:extLst>
          </xdr:cNvPr>
          <xdr:cNvSpPr txBox="1"/>
        </xdr:nvSpPr>
        <xdr:spPr>
          <a:xfrm>
            <a:off x="15628431" y="820003"/>
            <a:ext cx="495301"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accent2">
                    <a:lumMod val="60000"/>
                    <a:lumOff val="40000"/>
                  </a:schemeClr>
                </a:solidFill>
                <a:latin typeface="Abadi" panose="020B0604020202020204" pitchFamily="34" charset="0"/>
                <a:sym typeface="Symbol" panose="05050102010706020507" pitchFamily="18" charset="2"/>
              </a:rPr>
              <a:t></a:t>
            </a:r>
            <a:endParaRPr lang="en-US" sz="1400">
              <a:solidFill>
                <a:schemeClr val="accent2">
                  <a:lumMod val="60000"/>
                  <a:lumOff val="40000"/>
                </a:schemeClr>
              </a:solidFill>
              <a:latin typeface="Abadi" panose="020B0604020202020204" pitchFamily="34" charset="0"/>
            </a:endParaRPr>
          </a:p>
        </xdr:txBody>
      </xdr:sp>
    </xdr:grpSp>
    <xdr:clientData/>
  </xdr:twoCellAnchor>
  <xdr:twoCellAnchor editAs="absolute">
    <xdr:from>
      <xdr:col>14</xdr:col>
      <xdr:colOff>316298</xdr:colOff>
      <xdr:row>6</xdr:row>
      <xdr:rowOff>181737</xdr:rowOff>
    </xdr:from>
    <xdr:to>
      <xdr:col>17</xdr:col>
      <xdr:colOff>297180</xdr:colOff>
      <xdr:row>14</xdr:row>
      <xdr:rowOff>129540</xdr:rowOff>
    </xdr:to>
    <xdr:grpSp>
      <xdr:nvGrpSpPr>
        <xdr:cNvPr id="106" name="Group 105">
          <a:extLst>
            <a:ext uri="{FF2B5EF4-FFF2-40B4-BE49-F238E27FC236}">
              <a16:creationId xmlns:a16="http://schemas.microsoft.com/office/drawing/2014/main" id="{FDFF01A5-1742-F771-83B9-C518271CBFA7}"/>
            </a:ext>
          </a:extLst>
        </xdr:cNvPr>
        <xdr:cNvGrpSpPr>
          <a:grpSpLocks noChangeAspect="1"/>
        </xdr:cNvGrpSpPr>
      </xdr:nvGrpSpPr>
      <xdr:grpSpPr>
        <a:xfrm>
          <a:off x="9704138" y="1370457"/>
          <a:ext cx="1992562" cy="1532763"/>
          <a:chOff x="22395123" y="-573357"/>
          <a:chExt cx="3030649" cy="2262052"/>
        </a:xfrm>
      </xdr:grpSpPr>
      <xdr:grpSp>
        <xdr:nvGrpSpPr>
          <xdr:cNvPr id="105" name="Group 104">
            <a:extLst>
              <a:ext uri="{FF2B5EF4-FFF2-40B4-BE49-F238E27FC236}">
                <a16:creationId xmlns:a16="http://schemas.microsoft.com/office/drawing/2014/main" id="{F3FC401F-51DC-9F82-72FE-FA3A012D3DBA}"/>
              </a:ext>
            </a:extLst>
          </xdr:cNvPr>
          <xdr:cNvGrpSpPr/>
        </xdr:nvGrpSpPr>
        <xdr:grpSpPr>
          <a:xfrm>
            <a:off x="22395123" y="-573357"/>
            <a:ext cx="3008867" cy="2262052"/>
            <a:chOff x="22395123" y="-573357"/>
            <a:chExt cx="3008867" cy="2262052"/>
          </a:xfrm>
        </xdr:grpSpPr>
        <xdr:sp macro="" textlink="">
          <xdr:nvSpPr>
            <xdr:cNvPr id="89" name="Rectangle: Rounded Corners 88">
              <a:extLst>
                <a:ext uri="{FF2B5EF4-FFF2-40B4-BE49-F238E27FC236}">
                  <a16:creationId xmlns:a16="http://schemas.microsoft.com/office/drawing/2014/main" id="{CC6B302A-31F4-4C81-B18E-EA7E21207E82}"/>
                </a:ext>
              </a:extLst>
            </xdr:cNvPr>
            <xdr:cNvSpPr/>
          </xdr:nvSpPr>
          <xdr:spPr>
            <a:xfrm>
              <a:off x="22509241" y="-573357"/>
              <a:ext cx="2894749" cy="2262052"/>
            </a:xfrm>
            <a:prstGeom prst="roundRect">
              <a:avLst>
                <a:gd name="adj" fmla="val 3693"/>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sp macro="" textlink="">
          <xdr:nvSpPr>
            <xdr:cNvPr id="90" name="TextBox 89">
              <a:extLst>
                <a:ext uri="{FF2B5EF4-FFF2-40B4-BE49-F238E27FC236}">
                  <a16:creationId xmlns:a16="http://schemas.microsoft.com/office/drawing/2014/main" id="{FECD6568-4D85-486F-86ED-626E4BD0304D}"/>
                </a:ext>
              </a:extLst>
            </xdr:cNvPr>
            <xdr:cNvSpPr txBox="1"/>
          </xdr:nvSpPr>
          <xdr:spPr>
            <a:xfrm>
              <a:off x="22395123" y="-539066"/>
              <a:ext cx="1274776" cy="277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85000"/>
                      <a:lumOff val="15000"/>
                    </a:schemeClr>
                  </a:solidFill>
                  <a:latin typeface="Abadi" panose="020B0604020202020204" pitchFamily="34" charset="0"/>
                </a:rPr>
                <a:t>Area Code</a:t>
              </a:r>
            </a:p>
          </xdr:txBody>
        </xdr:sp>
      </xdr:grpSp>
      <xdr:graphicFrame macro="">
        <xdr:nvGraphicFramePr>
          <xdr:cNvPr id="91" name="Chart 90">
            <a:extLst>
              <a:ext uri="{FF2B5EF4-FFF2-40B4-BE49-F238E27FC236}">
                <a16:creationId xmlns:a16="http://schemas.microsoft.com/office/drawing/2014/main" id="{0D8B9877-19C5-4FF5-B01E-2EA1C05EFEAA}"/>
              </a:ext>
            </a:extLst>
          </xdr:cNvPr>
          <xdr:cNvGraphicFramePr>
            <a:graphicFrameLocks/>
          </xdr:cNvGraphicFramePr>
        </xdr:nvGraphicFramePr>
        <xdr:xfrm>
          <a:off x="22520376" y="-435355"/>
          <a:ext cx="2905396" cy="1997528"/>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absolute">
    <xdr:from>
      <xdr:col>11</xdr:col>
      <xdr:colOff>449581</xdr:colOff>
      <xdr:row>6</xdr:row>
      <xdr:rowOff>171664</xdr:rowOff>
    </xdr:from>
    <xdr:to>
      <xdr:col>14</xdr:col>
      <xdr:colOff>350566</xdr:colOff>
      <xdr:row>24</xdr:row>
      <xdr:rowOff>160020</xdr:rowOff>
    </xdr:to>
    <xdr:grpSp>
      <xdr:nvGrpSpPr>
        <xdr:cNvPr id="107" name="Group 106">
          <a:extLst>
            <a:ext uri="{FF2B5EF4-FFF2-40B4-BE49-F238E27FC236}">
              <a16:creationId xmlns:a16="http://schemas.microsoft.com/office/drawing/2014/main" id="{CCCEB133-436E-0DD2-F011-485D6E4319CC}"/>
            </a:ext>
          </a:extLst>
        </xdr:cNvPr>
        <xdr:cNvGrpSpPr>
          <a:grpSpLocks noChangeAspect="1"/>
        </xdr:cNvGrpSpPr>
      </xdr:nvGrpSpPr>
      <xdr:grpSpPr>
        <a:xfrm>
          <a:off x="7825741" y="1360384"/>
          <a:ext cx="1912665" cy="3554516"/>
          <a:chOff x="11192737" y="2270760"/>
          <a:chExt cx="3315743" cy="4693920"/>
        </a:xfrm>
      </xdr:grpSpPr>
      <xdr:grpSp>
        <xdr:nvGrpSpPr>
          <xdr:cNvPr id="104" name="Group 103">
            <a:extLst>
              <a:ext uri="{FF2B5EF4-FFF2-40B4-BE49-F238E27FC236}">
                <a16:creationId xmlns:a16="http://schemas.microsoft.com/office/drawing/2014/main" id="{27E73E73-33FA-E029-6D91-BA0950843383}"/>
              </a:ext>
            </a:extLst>
          </xdr:cNvPr>
          <xdr:cNvGrpSpPr/>
        </xdr:nvGrpSpPr>
        <xdr:grpSpPr>
          <a:xfrm>
            <a:off x="11216640" y="2270760"/>
            <a:ext cx="3291840" cy="4693920"/>
            <a:chOff x="11216640" y="2270760"/>
            <a:chExt cx="3291840" cy="4693920"/>
          </a:xfrm>
        </xdr:grpSpPr>
        <xdr:sp macro="" textlink="">
          <xdr:nvSpPr>
            <xdr:cNvPr id="98" name="Rectangle: Rounded Corners 97">
              <a:extLst>
                <a:ext uri="{FF2B5EF4-FFF2-40B4-BE49-F238E27FC236}">
                  <a16:creationId xmlns:a16="http://schemas.microsoft.com/office/drawing/2014/main" id="{05D5F37B-8A9E-478C-9335-A819323C8734}"/>
                </a:ext>
              </a:extLst>
            </xdr:cNvPr>
            <xdr:cNvSpPr/>
          </xdr:nvSpPr>
          <xdr:spPr>
            <a:xfrm>
              <a:off x="11216640" y="2270760"/>
              <a:ext cx="3291840" cy="4693920"/>
            </a:xfrm>
            <a:prstGeom prst="roundRect">
              <a:avLst>
                <a:gd name="adj" fmla="val 3693"/>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sp macro="" textlink="">
          <xdr:nvSpPr>
            <xdr:cNvPr id="99" name="TextBox 98">
              <a:extLst>
                <a:ext uri="{FF2B5EF4-FFF2-40B4-BE49-F238E27FC236}">
                  <a16:creationId xmlns:a16="http://schemas.microsoft.com/office/drawing/2014/main" id="{51185B19-E378-4E5D-92BA-C2AB80D96E7E}"/>
                </a:ext>
              </a:extLst>
            </xdr:cNvPr>
            <xdr:cNvSpPr txBox="1"/>
          </xdr:nvSpPr>
          <xdr:spPr>
            <a:xfrm>
              <a:off x="11331413" y="2280862"/>
              <a:ext cx="31373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solidFill>
                    <a:schemeClr val="tx1">
                      <a:lumMod val="85000"/>
                      <a:lumOff val="15000"/>
                    </a:schemeClr>
                  </a:solidFill>
                  <a:latin typeface="Abadi" panose="020B0604020202020204" pitchFamily="34" charset="0"/>
                </a:rPr>
                <a:t>Training Level's Fees </a:t>
              </a:r>
              <a:r>
                <a:rPr lang="en-US" sz="800">
                  <a:solidFill>
                    <a:schemeClr val="bg1">
                      <a:lumMod val="50000"/>
                    </a:schemeClr>
                  </a:solidFill>
                  <a:latin typeface="Abadi" panose="020B0604020202020204" pitchFamily="34" charset="0"/>
                </a:rPr>
                <a:t>by Sales Team</a:t>
              </a:r>
            </a:p>
            <a:p>
              <a:pPr algn="ctr"/>
              <a:endParaRPr lang="en-US" sz="400">
                <a:solidFill>
                  <a:schemeClr val="tx1">
                    <a:lumMod val="85000"/>
                    <a:lumOff val="15000"/>
                  </a:schemeClr>
                </a:solidFill>
                <a:latin typeface="Abadi" panose="020B0604020202020204" pitchFamily="34" charset="0"/>
              </a:endParaRPr>
            </a:p>
          </xdr:txBody>
        </xdr:sp>
        <xdr:graphicFrame macro="">
          <xdr:nvGraphicFramePr>
            <xdr:cNvPr id="100" name="Chart 99">
              <a:extLst>
                <a:ext uri="{FF2B5EF4-FFF2-40B4-BE49-F238E27FC236}">
                  <a16:creationId xmlns:a16="http://schemas.microsoft.com/office/drawing/2014/main" id="{1833D9B5-3327-48DC-B3C5-CFD92C809D43}"/>
                </a:ext>
              </a:extLst>
            </xdr:cNvPr>
            <xdr:cNvGraphicFramePr>
              <a:graphicFrameLocks/>
            </xdr:cNvGraphicFramePr>
          </xdr:nvGraphicFramePr>
          <xdr:xfrm>
            <a:off x="11311626" y="2613660"/>
            <a:ext cx="3143937" cy="1821180"/>
          </xdr:xfrm>
          <a:graphic>
            <a:graphicData uri="http://schemas.openxmlformats.org/drawingml/2006/chart">
              <c:chart xmlns:c="http://schemas.openxmlformats.org/drawingml/2006/chart" xmlns:r="http://schemas.openxmlformats.org/officeDocument/2006/relationships" r:id="rId7"/>
            </a:graphicData>
          </a:graphic>
        </xdr:graphicFrame>
      </xdr:grpSp>
      <xdr:graphicFrame macro="">
        <xdr:nvGraphicFramePr>
          <xdr:cNvPr id="102" name="Chart 101">
            <a:extLst>
              <a:ext uri="{FF2B5EF4-FFF2-40B4-BE49-F238E27FC236}">
                <a16:creationId xmlns:a16="http://schemas.microsoft.com/office/drawing/2014/main" id="{6FEFAF4B-FE08-40F7-AA53-B4F78219AA6B}"/>
              </a:ext>
            </a:extLst>
          </xdr:cNvPr>
          <xdr:cNvGraphicFramePr>
            <a:graphicFrameLocks/>
          </xdr:cNvGraphicFramePr>
        </xdr:nvGraphicFramePr>
        <xdr:xfrm>
          <a:off x="11192737" y="4579620"/>
          <a:ext cx="3254784" cy="227076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01" name="TextBox 100">
            <a:extLst>
              <a:ext uri="{FF2B5EF4-FFF2-40B4-BE49-F238E27FC236}">
                <a16:creationId xmlns:a16="http://schemas.microsoft.com/office/drawing/2014/main" id="{585C90EA-12EE-43D1-9AD3-027D64C7A8EC}"/>
              </a:ext>
            </a:extLst>
          </xdr:cNvPr>
          <xdr:cNvSpPr txBox="1"/>
        </xdr:nvSpPr>
        <xdr:spPr>
          <a:xfrm>
            <a:off x="11199772" y="4349428"/>
            <a:ext cx="1749871" cy="56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a:solidFill>
                  <a:srgbClr val="E8788C"/>
                </a:solidFill>
                <a:latin typeface="Abadi" panose="020B0604020202020204" pitchFamily="34" charset="0"/>
              </a:rPr>
              <a:t>Enrolled Courses</a:t>
            </a:r>
            <a:r>
              <a:rPr lang="en-US" sz="700" baseline="0">
                <a:solidFill>
                  <a:srgbClr val="E8788C"/>
                </a:solidFill>
                <a:latin typeface="Abadi" panose="020B0604020202020204" pitchFamily="34" charset="0"/>
              </a:rPr>
              <a:t> on </a:t>
            </a:r>
          </a:p>
          <a:p>
            <a:pPr algn="l"/>
            <a:r>
              <a:rPr lang="en-US" sz="700" baseline="0">
                <a:solidFill>
                  <a:srgbClr val="E8788C"/>
                </a:solidFill>
                <a:latin typeface="Abadi" panose="020B0604020202020204" pitchFamily="34" charset="0"/>
              </a:rPr>
              <a:t>Training Levels</a:t>
            </a:r>
            <a:endParaRPr lang="en-US" sz="700">
              <a:solidFill>
                <a:srgbClr val="E8788C"/>
              </a:solidFill>
              <a:latin typeface="Abadi" panose="020B0604020202020204" pitchFamily="34" charset="0"/>
            </a:endParaRPr>
          </a:p>
          <a:p>
            <a:pPr algn="ctr"/>
            <a:endParaRPr lang="en-US" sz="700">
              <a:solidFill>
                <a:srgbClr val="E8788C"/>
              </a:solidFill>
              <a:latin typeface="Abadi" panose="020B0604020202020204" pitchFamily="34" charset="0"/>
            </a:endParaRPr>
          </a:p>
        </xdr:txBody>
      </xdr:sp>
    </xdr:grpSp>
    <xdr:clientData/>
  </xdr:twoCellAnchor>
  <xdr:twoCellAnchor editAs="absolute">
    <xdr:from>
      <xdr:col>16</xdr:col>
      <xdr:colOff>213360</xdr:colOff>
      <xdr:row>12</xdr:row>
      <xdr:rowOff>53340</xdr:rowOff>
    </xdr:from>
    <xdr:to>
      <xdr:col>16</xdr:col>
      <xdr:colOff>304800</xdr:colOff>
      <xdr:row>12</xdr:row>
      <xdr:rowOff>144780</xdr:rowOff>
    </xdr:to>
    <xdr:sp macro="" textlink="">
      <xdr:nvSpPr>
        <xdr:cNvPr id="111" name="Star: 5 Points 110">
          <a:extLst>
            <a:ext uri="{FF2B5EF4-FFF2-40B4-BE49-F238E27FC236}">
              <a16:creationId xmlns:a16="http://schemas.microsoft.com/office/drawing/2014/main" id="{6AAF018C-B53B-D5A7-C3CB-1772F396C106}"/>
            </a:ext>
          </a:extLst>
        </xdr:cNvPr>
        <xdr:cNvSpPr>
          <a:spLocks noChangeAspect="1"/>
        </xdr:cNvSpPr>
      </xdr:nvSpPr>
      <xdr:spPr>
        <a:xfrm>
          <a:off x="10942320" y="2430780"/>
          <a:ext cx="91440" cy="91440"/>
        </a:xfrm>
        <a:prstGeom prst="star5">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endParaRPr lang="en-US" sz="700" b="0" i="0" u="none" strike="noStrike">
            <a:solidFill>
              <a:schemeClr val="tx1">
                <a:lumMod val="65000"/>
                <a:lumOff val="35000"/>
              </a:schemeClr>
            </a:solidFill>
            <a:latin typeface="Arial"/>
            <a:ea typeface="+mn-ea"/>
            <a:cs typeface="Arial"/>
          </a:endParaRPr>
        </a:p>
      </xdr:txBody>
    </xdr:sp>
    <xdr:clientData/>
  </xdr:twoCellAnchor>
  <xdr:twoCellAnchor editAs="absolute">
    <xdr:from>
      <xdr:col>7</xdr:col>
      <xdr:colOff>587543</xdr:colOff>
      <xdr:row>6</xdr:row>
      <xdr:rowOff>146453</xdr:rowOff>
    </xdr:from>
    <xdr:to>
      <xdr:col>9</xdr:col>
      <xdr:colOff>601980</xdr:colOff>
      <xdr:row>13</xdr:row>
      <xdr:rowOff>0</xdr:rowOff>
    </xdr:to>
    <xdr:grpSp>
      <xdr:nvGrpSpPr>
        <xdr:cNvPr id="103" name="Group 102">
          <a:extLst>
            <a:ext uri="{FF2B5EF4-FFF2-40B4-BE49-F238E27FC236}">
              <a16:creationId xmlns:a16="http://schemas.microsoft.com/office/drawing/2014/main" id="{594B2119-A55D-A9E5-CF41-835E301E35A9}"/>
            </a:ext>
          </a:extLst>
        </xdr:cNvPr>
        <xdr:cNvGrpSpPr>
          <a:grpSpLocks noChangeAspect="1"/>
        </xdr:cNvGrpSpPr>
      </xdr:nvGrpSpPr>
      <xdr:grpSpPr>
        <a:xfrm>
          <a:off x="5281463" y="1335173"/>
          <a:ext cx="1355557" cy="1240387"/>
          <a:chOff x="8968740" y="2254245"/>
          <a:chExt cx="2164338" cy="2215795"/>
        </a:xfrm>
      </xdr:grpSpPr>
      <xdr:grpSp>
        <xdr:nvGrpSpPr>
          <xdr:cNvPr id="96" name="Group 95">
            <a:extLst>
              <a:ext uri="{FF2B5EF4-FFF2-40B4-BE49-F238E27FC236}">
                <a16:creationId xmlns:a16="http://schemas.microsoft.com/office/drawing/2014/main" id="{99C46510-07DE-7551-8F85-23CDF5D8BE16}"/>
              </a:ext>
            </a:extLst>
          </xdr:cNvPr>
          <xdr:cNvGrpSpPr/>
        </xdr:nvGrpSpPr>
        <xdr:grpSpPr>
          <a:xfrm>
            <a:off x="9075677" y="2254245"/>
            <a:ext cx="2057401" cy="2215795"/>
            <a:chOff x="9075677" y="2254245"/>
            <a:chExt cx="2057401" cy="2215795"/>
          </a:xfrm>
        </xdr:grpSpPr>
        <xdr:sp macro="" textlink="">
          <xdr:nvSpPr>
            <xdr:cNvPr id="108" name="Rectangle: Rounded Corners 107">
              <a:extLst>
                <a:ext uri="{FF2B5EF4-FFF2-40B4-BE49-F238E27FC236}">
                  <a16:creationId xmlns:a16="http://schemas.microsoft.com/office/drawing/2014/main" id="{B85E3890-4708-49E7-BBCF-F70ED67BF10E}"/>
                </a:ext>
              </a:extLst>
            </xdr:cNvPr>
            <xdr:cNvSpPr/>
          </xdr:nvSpPr>
          <xdr:spPr>
            <a:xfrm>
              <a:off x="9121398" y="2293768"/>
              <a:ext cx="2011680" cy="2176272"/>
            </a:xfrm>
            <a:prstGeom prst="roundRect">
              <a:avLst>
                <a:gd name="adj" fmla="val 5360"/>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sp macro="" textlink="">
          <xdr:nvSpPr>
            <xdr:cNvPr id="129" name="TextBox 128">
              <a:extLst>
                <a:ext uri="{FF2B5EF4-FFF2-40B4-BE49-F238E27FC236}">
                  <a16:creationId xmlns:a16="http://schemas.microsoft.com/office/drawing/2014/main" id="{DA7274FF-F0AC-40C0-B09A-C7D03DF742AF}"/>
                </a:ext>
              </a:extLst>
            </xdr:cNvPr>
            <xdr:cNvSpPr txBox="1"/>
          </xdr:nvSpPr>
          <xdr:spPr>
            <a:xfrm>
              <a:off x="9075677" y="2254245"/>
              <a:ext cx="1447800" cy="678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a:solidFill>
                    <a:schemeClr val="tx1">
                      <a:lumMod val="65000"/>
                      <a:lumOff val="35000"/>
                    </a:schemeClr>
                  </a:solidFill>
                  <a:latin typeface="Abadi" panose="020B0604020202020204" pitchFamily="34" charset="0"/>
                </a:rPr>
                <a:t>Top</a:t>
              </a:r>
              <a:r>
                <a:rPr lang="en-US" sz="600" baseline="0">
                  <a:solidFill>
                    <a:schemeClr val="tx1">
                      <a:lumMod val="65000"/>
                      <a:lumOff val="35000"/>
                    </a:schemeClr>
                  </a:solidFill>
                  <a:latin typeface="Abadi" panose="020B0604020202020204" pitchFamily="34" charset="0"/>
                </a:rPr>
                <a:t> 5 </a:t>
              </a:r>
            </a:p>
            <a:p>
              <a:pPr algn="l"/>
              <a:r>
                <a:rPr lang="en-US" sz="600" baseline="0">
                  <a:solidFill>
                    <a:srgbClr val="000000"/>
                  </a:solidFill>
                  <a:latin typeface="Abadi" panose="020B0604020202020204" pitchFamily="34" charset="0"/>
                  <a:ea typeface="+mn-ea"/>
                  <a:cs typeface="+mn-cs"/>
                </a:rPr>
                <a:t>Training</a:t>
              </a:r>
              <a:r>
                <a:rPr lang="en-US" sz="600" baseline="0">
                  <a:solidFill>
                    <a:srgbClr val="000000"/>
                  </a:solidFill>
                  <a:latin typeface="Abadi" panose="020B0604020202020204" pitchFamily="34" charset="0"/>
                </a:rPr>
                <a:t> </a:t>
              </a:r>
              <a:r>
                <a:rPr lang="en-US" sz="600" baseline="0">
                  <a:solidFill>
                    <a:srgbClr val="000000"/>
                  </a:solidFill>
                  <a:latin typeface="Abadi" panose="020B0604020202020204" pitchFamily="34" charset="0"/>
                  <a:ea typeface="+mn-ea"/>
                  <a:cs typeface="+mn-cs"/>
                </a:rPr>
                <a:t>Levels</a:t>
              </a:r>
            </a:p>
            <a:p>
              <a:pPr algn="l"/>
              <a:r>
                <a:rPr lang="en-US" sz="600" baseline="0">
                  <a:solidFill>
                    <a:schemeClr val="tx1">
                      <a:lumMod val="65000"/>
                      <a:lumOff val="35000"/>
                    </a:schemeClr>
                  </a:solidFill>
                  <a:latin typeface="Abadi" panose="020B0604020202020204" pitchFamily="34" charset="0"/>
                </a:rPr>
                <a:t>Revenue</a:t>
              </a:r>
              <a:endParaRPr lang="en-US" sz="300">
                <a:solidFill>
                  <a:schemeClr val="tx1">
                    <a:lumMod val="65000"/>
                    <a:lumOff val="35000"/>
                  </a:schemeClr>
                </a:solidFill>
                <a:latin typeface="Abadi" panose="020B0604020202020204" pitchFamily="34" charset="0"/>
              </a:endParaRPr>
            </a:p>
          </xdr:txBody>
        </xdr:sp>
      </xdr:grpSp>
      <xdr:grpSp>
        <xdr:nvGrpSpPr>
          <xdr:cNvPr id="112" name="Group 111">
            <a:extLst>
              <a:ext uri="{FF2B5EF4-FFF2-40B4-BE49-F238E27FC236}">
                <a16:creationId xmlns:a16="http://schemas.microsoft.com/office/drawing/2014/main" id="{D882852C-E825-F125-12E0-782151020FC6}"/>
              </a:ext>
            </a:extLst>
          </xdr:cNvPr>
          <xdr:cNvGrpSpPr/>
        </xdr:nvGrpSpPr>
        <xdr:grpSpPr>
          <a:xfrm>
            <a:off x="8968740" y="2811780"/>
            <a:ext cx="2103120" cy="1455420"/>
            <a:chOff x="3360420" y="662940"/>
            <a:chExt cx="2103120" cy="1455420"/>
          </a:xfrm>
        </xdr:grpSpPr>
        <xdr:grpSp>
          <xdr:nvGrpSpPr>
            <xdr:cNvPr id="113" name="Group 112">
              <a:extLst>
                <a:ext uri="{FF2B5EF4-FFF2-40B4-BE49-F238E27FC236}">
                  <a16:creationId xmlns:a16="http://schemas.microsoft.com/office/drawing/2014/main" id="{A9937F66-7CCF-66B8-80D4-5FD37231E4CD}"/>
                </a:ext>
              </a:extLst>
            </xdr:cNvPr>
            <xdr:cNvGrpSpPr/>
          </xdr:nvGrpSpPr>
          <xdr:grpSpPr>
            <a:xfrm>
              <a:off x="3383280" y="662940"/>
              <a:ext cx="2068830" cy="342900"/>
              <a:chOff x="3383280" y="662940"/>
              <a:chExt cx="2068830" cy="342900"/>
            </a:xfrm>
          </xdr:grpSpPr>
          <xdr:sp macro="" textlink="Pivottables!BQ6">
            <xdr:nvSpPr>
              <xdr:cNvPr id="126" name="TextBox 125">
                <a:extLst>
                  <a:ext uri="{FF2B5EF4-FFF2-40B4-BE49-F238E27FC236}">
                    <a16:creationId xmlns:a16="http://schemas.microsoft.com/office/drawing/2014/main" id="{1A69ADF9-782B-F4DC-C97C-FA95A5F256E8}"/>
                  </a:ext>
                </a:extLst>
              </xdr:cNvPr>
              <xdr:cNvSpPr txBox="1"/>
            </xdr:nvSpPr>
            <xdr:spPr>
              <a:xfrm>
                <a:off x="4674870" y="662940"/>
                <a:ext cx="7772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1124C41B-E21E-442D-A80C-E17A9E04564B}" type="TxLink">
                  <a:rPr lang="en-US" sz="700" b="0" i="0" u="none" strike="noStrike">
                    <a:solidFill>
                      <a:schemeClr val="tx1">
                        <a:lumMod val="65000"/>
                        <a:lumOff val="35000"/>
                      </a:schemeClr>
                    </a:solidFill>
                    <a:latin typeface="Arial"/>
                    <a:ea typeface="+mn-ea"/>
                    <a:cs typeface="Arial"/>
                  </a:rPr>
                  <a:pPr marL="0" indent="0" algn="r"/>
                  <a:t>Fndn. L1</a:t>
                </a:fld>
                <a:endParaRPr lang="en-US" sz="700" b="0" i="0" u="none" strike="noStrike">
                  <a:solidFill>
                    <a:schemeClr val="tx1">
                      <a:lumMod val="65000"/>
                      <a:lumOff val="35000"/>
                    </a:schemeClr>
                  </a:solidFill>
                  <a:latin typeface="Arial"/>
                  <a:ea typeface="+mn-ea"/>
                  <a:cs typeface="Arial"/>
                </a:endParaRPr>
              </a:p>
            </xdr:txBody>
          </xdr:sp>
          <xdr:sp macro="" textlink="Pivottables!BR6">
            <xdr:nvSpPr>
              <xdr:cNvPr id="127" name="TextBox 126">
                <a:extLst>
                  <a:ext uri="{FF2B5EF4-FFF2-40B4-BE49-F238E27FC236}">
                    <a16:creationId xmlns:a16="http://schemas.microsoft.com/office/drawing/2014/main" id="{95F187C7-1751-7DCB-515E-6AB2A828E3A8}"/>
                  </a:ext>
                </a:extLst>
              </xdr:cNvPr>
              <xdr:cNvSpPr txBox="1"/>
            </xdr:nvSpPr>
            <xdr:spPr>
              <a:xfrm>
                <a:off x="3383280" y="662940"/>
                <a:ext cx="12725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F6E5FA64-BA70-4E18-9854-FA34FFFA6D26}" type="TxLink">
                  <a:rPr lang="en-US" sz="700" b="0" i="0" u="none" strike="noStrike">
                    <a:solidFill>
                      <a:schemeClr val="tx1">
                        <a:lumMod val="65000"/>
                        <a:lumOff val="35000"/>
                      </a:schemeClr>
                    </a:solidFill>
                    <a:latin typeface="Arial"/>
                    <a:ea typeface="+mn-ea"/>
                    <a:cs typeface="Arial"/>
                  </a:rPr>
                  <a:pPr marL="0" indent="0" algn="r"/>
                  <a:t> 2,320,000,000 </a:t>
                </a:fld>
                <a:endParaRPr lang="en-US" sz="700" b="0" i="0" u="none" strike="noStrike">
                  <a:solidFill>
                    <a:schemeClr val="tx1">
                      <a:lumMod val="65000"/>
                      <a:lumOff val="35000"/>
                    </a:schemeClr>
                  </a:solidFill>
                  <a:latin typeface="Arial"/>
                  <a:ea typeface="+mn-ea"/>
                  <a:cs typeface="Arial"/>
                </a:endParaRPr>
              </a:p>
            </xdr:txBody>
          </xdr:sp>
        </xdr:grpSp>
        <xdr:grpSp>
          <xdr:nvGrpSpPr>
            <xdr:cNvPr id="114" name="Group 113">
              <a:extLst>
                <a:ext uri="{FF2B5EF4-FFF2-40B4-BE49-F238E27FC236}">
                  <a16:creationId xmlns:a16="http://schemas.microsoft.com/office/drawing/2014/main" id="{FA94AE85-9766-716C-8D80-897A9D95F46A}"/>
                </a:ext>
              </a:extLst>
            </xdr:cNvPr>
            <xdr:cNvGrpSpPr/>
          </xdr:nvGrpSpPr>
          <xdr:grpSpPr>
            <a:xfrm>
              <a:off x="3360420" y="941070"/>
              <a:ext cx="2080260" cy="342900"/>
              <a:chOff x="3383280" y="662940"/>
              <a:chExt cx="2080260" cy="342900"/>
            </a:xfrm>
          </xdr:grpSpPr>
          <xdr:sp macro="" textlink="Pivottables!BQ7">
            <xdr:nvSpPr>
              <xdr:cNvPr id="124" name="TextBox 123">
                <a:extLst>
                  <a:ext uri="{FF2B5EF4-FFF2-40B4-BE49-F238E27FC236}">
                    <a16:creationId xmlns:a16="http://schemas.microsoft.com/office/drawing/2014/main" id="{7F826190-8FBD-617D-A8CF-DC83F78936D8}"/>
                  </a:ext>
                </a:extLst>
              </xdr:cNvPr>
              <xdr:cNvSpPr txBox="1"/>
            </xdr:nvSpPr>
            <xdr:spPr>
              <a:xfrm>
                <a:off x="4686300" y="662940"/>
                <a:ext cx="7772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29D583AD-120C-44C3-B9DC-3AF0C954375E}" type="TxLink">
                  <a:rPr lang="en-US" sz="700" b="0" i="0" u="none" strike="noStrike">
                    <a:solidFill>
                      <a:schemeClr val="tx1">
                        <a:lumMod val="65000"/>
                        <a:lumOff val="35000"/>
                      </a:schemeClr>
                    </a:solidFill>
                    <a:latin typeface="Arial"/>
                    <a:ea typeface="+mn-ea"/>
                    <a:cs typeface="Arial"/>
                  </a:rPr>
                  <a:pPr marL="0" indent="0" algn="r"/>
                  <a:t>Fndn. L3</a:t>
                </a:fld>
                <a:endParaRPr lang="en-US" sz="700" b="0" i="0" u="none" strike="noStrike">
                  <a:solidFill>
                    <a:schemeClr val="tx1">
                      <a:lumMod val="65000"/>
                      <a:lumOff val="35000"/>
                    </a:schemeClr>
                  </a:solidFill>
                  <a:latin typeface="Arial"/>
                  <a:ea typeface="+mn-ea"/>
                  <a:cs typeface="Arial"/>
                </a:endParaRPr>
              </a:p>
            </xdr:txBody>
          </xdr:sp>
          <xdr:sp macro="" textlink="Pivottables!BR7">
            <xdr:nvSpPr>
              <xdr:cNvPr id="125" name="TextBox 124">
                <a:extLst>
                  <a:ext uri="{FF2B5EF4-FFF2-40B4-BE49-F238E27FC236}">
                    <a16:creationId xmlns:a16="http://schemas.microsoft.com/office/drawing/2014/main" id="{7FCC6D90-79C5-5A45-98C5-4542EA50365E}"/>
                  </a:ext>
                </a:extLst>
              </xdr:cNvPr>
              <xdr:cNvSpPr txBox="1"/>
            </xdr:nvSpPr>
            <xdr:spPr>
              <a:xfrm>
                <a:off x="3383280" y="662940"/>
                <a:ext cx="12725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B92A2741-6DFB-4897-AD36-C65226B4BE08}" type="TxLink">
                  <a:rPr lang="en-US" sz="700" b="0" i="0" u="none" strike="noStrike">
                    <a:solidFill>
                      <a:schemeClr val="tx1">
                        <a:lumMod val="65000"/>
                        <a:lumOff val="35000"/>
                      </a:schemeClr>
                    </a:solidFill>
                    <a:latin typeface="Arial"/>
                    <a:ea typeface="+mn-ea"/>
                    <a:cs typeface="Arial"/>
                  </a:rPr>
                  <a:pPr marL="0" indent="0" algn="r"/>
                  <a:t> 1,159,000,000 </a:t>
                </a:fld>
                <a:endParaRPr lang="en-US" sz="700" b="0" i="0" u="none" strike="noStrike">
                  <a:solidFill>
                    <a:schemeClr val="tx1">
                      <a:lumMod val="65000"/>
                      <a:lumOff val="35000"/>
                    </a:schemeClr>
                  </a:solidFill>
                  <a:latin typeface="Arial"/>
                  <a:ea typeface="+mn-ea"/>
                  <a:cs typeface="Arial"/>
                </a:endParaRPr>
              </a:p>
            </xdr:txBody>
          </xdr:sp>
        </xdr:grpSp>
        <xdr:grpSp>
          <xdr:nvGrpSpPr>
            <xdr:cNvPr id="115" name="Group 114">
              <a:extLst>
                <a:ext uri="{FF2B5EF4-FFF2-40B4-BE49-F238E27FC236}">
                  <a16:creationId xmlns:a16="http://schemas.microsoft.com/office/drawing/2014/main" id="{A894948B-06ED-2C08-4B48-53F70BBDE7D9}"/>
                </a:ext>
              </a:extLst>
            </xdr:cNvPr>
            <xdr:cNvGrpSpPr/>
          </xdr:nvGrpSpPr>
          <xdr:grpSpPr>
            <a:xfrm>
              <a:off x="3383280" y="1219200"/>
              <a:ext cx="2074545" cy="342900"/>
              <a:chOff x="3383280" y="662940"/>
              <a:chExt cx="2074545" cy="342900"/>
            </a:xfrm>
          </xdr:grpSpPr>
          <xdr:sp macro="" textlink="Pivottables!BQ8">
            <xdr:nvSpPr>
              <xdr:cNvPr id="122" name="TextBox 121">
                <a:extLst>
                  <a:ext uri="{FF2B5EF4-FFF2-40B4-BE49-F238E27FC236}">
                    <a16:creationId xmlns:a16="http://schemas.microsoft.com/office/drawing/2014/main" id="{C6BC2E07-499B-483E-C490-38D71948C30F}"/>
                  </a:ext>
                </a:extLst>
              </xdr:cNvPr>
              <xdr:cNvSpPr txBox="1"/>
            </xdr:nvSpPr>
            <xdr:spPr>
              <a:xfrm>
                <a:off x="4680585" y="662940"/>
                <a:ext cx="7772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2099ACED-C748-436B-9AF4-2DB9D7F40AC9}" type="TxLink">
                  <a:rPr lang="en-US" sz="700" b="0" i="0" u="none" strike="noStrike">
                    <a:solidFill>
                      <a:schemeClr val="tx1">
                        <a:lumMod val="65000"/>
                        <a:lumOff val="35000"/>
                      </a:schemeClr>
                    </a:solidFill>
                    <a:latin typeface="Arial"/>
                    <a:ea typeface="+mn-ea"/>
                    <a:cs typeface="Arial"/>
                  </a:rPr>
                  <a:pPr marL="0" indent="0" algn="r"/>
                  <a:t>Fndn. L5</a:t>
                </a:fld>
                <a:endParaRPr lang="en-US" sz="700" b="0" i="0" u="none" strike="noStrike">
                  <a:solidFill>
                    <a:schemeClr val="tx1">
                      <a:lumMod val="65000"/>
                      <a:lumOff val="35000"/>
                    </a:schemeClr>
                  </a:solidFill>
                  <a:latin typeface="Arial"/>
                  <a:ea typeface="+mn-ea"/>
                  <a:cs typeface="Arial"/>
                </a:endParaRPr>
              </a:p>
            </xdr:txBody>
          </xdr:sp>
          <xdr:sp macro="" textlink="Pivottables!BR8">
            <xdr:nvSpPr>
              <xdr:cNvPr id="123" name="TextBox 122">
                <a:extLst>
                  <a:ext uri="{FF2B5EF4-FFF2-40B4-BE49-F238E27FC236}">
                    <a16:creationId xmlns:a16="http://schemas.microsoft.com/office/drawing/2014/main" id="{65A6639F-9D71-39E0-4185-7478607BF828}"/>
                  </a:ext>
                </a:extLst>
              </xdr:cNvPr>
              <xdr:cNvSpPr txBox="1"/>
            </xdr:nvSpPr>
            <xdr:spPr>
              <a:xfrm>
                <a:off x="3383280" y="662940"/>
                <a:ext cx="12725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A7841E31-6571-4690-B00E-EC40B9B526D6}" type="TxLink">
                  <a:rPr lang="en-US" sz="700" b="0" i="0" u="none" strike="noStrike">
                    <a:solidFill>
                      <a:schemeClr val="tx1">
                        <a:lumMod val="65000"/>
                        <a:lumOff val="35000"/>
                      </a:schemeClr>
                    </a:solidFill>
                    <a:latin typeface="Arial"/>
                    <a:ea typeface="+mn-ea"/>
                    <a:cs typeface="Arial"/>
                  </a:rPr>
                  <a:pPr marL="0" indent="0" algn="r"/>
                  <a:t> 2,892,000,000 </a:t>
                </a:fld>
                <a:endParaRPr lang="en-US" sz="700" b="0" i="0" u="none" strike="noStrike">
                  <a:solidFill>
                    <a:schemeClr val="tx1">
                      <a:lumMod val="65000"/>
                      <a:lumOff val="35000"/>
                    </a:schemeClr>
                  </a:solidFill>
                  <a:latin typeface="Arial"/>
                  <a:ea typeface="+mn-ea"/>
                  <a:cs typeface="Arial"/>
                </a:endParaRPr>
              </a:p>
            </xdr:txBody>
          </xdr:sp>
        </xdr:grpSp>
        <xdr:grpSp>
          <xdr:nvGrpSpPr>
            <xdr:cNvPr id="116" name="Group 115">
              <a:extLst>
                <a:ext uri="{FF2B5EF4-FFF2-40B4-BE49-F238E27FC236}">
                  <a16:creationId xmlns:a16="http://schemas.microsoft.com/office/drawing/2014/main" id="{B005BA58-FD5E-7588-FB37-8A05A606963A}"/>
                </a:ext>
              </a:extLst>
            </xdr:cNvPr>
            <xdr:cNvGrpSpPr/>
          </xdr:nvGrpSpPr>
          <xdr:grpSpPr>
            <a:xfrm>
              <a:off x="3368040" y="1497330"/>
              <a:ext cx="2095500" cy="342900"/>
              <a:chOff x="3383280" y="662940"/>
              <a:chExt cx="2095500" cy="342900"/>
            </a:xfrm>
          </xdr:grpSpPr>
          <xdr:sp macro="" textlink="Pivottables!BQ9">
            <xdr:nvSpPr>
              <xdr:cNvPr id="120" name="TextBox 119">
                <a:extLst>
                  <a:ext uri="{FF2B5EF4-FFF2-40B4-BE49-F238E27FC236}">
                    <a16:creationId xmlns:a16="http://schemas.microsoft.com/office/drawing/2014/main" id="{54D10F4B-8D62-E786-17CC-28088886926C}"/>
                  </a:ext>
                </a:extLst>
              </xdr:cNvPr>
              <xdr:cNvSpPr txBox="1"/>
            </xdr:nvSpPr>
            <xdr:spPr>
              <a:xfrm>
                <a:off x="4701540" y="662940"/>
                <a:ext cx="7772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AFAC7321-3139-44D6-9ED6-EAD94BDC994F}" type="TxLink">
                  <a:rPr lang="en-US" sz="700" b="0" i="0" u="none" strike="noStrike">
                    <a:solidFill>
                      <a:schemeClr val="tx1">
                        <a:lumMod val="65000"/>
                        <a:lumOff val="35000"/>
                      </a:schemeClr>
                    </a:solidFill>
                    <a:latin typeface="Arial"/>
                    <a:ea typeface="+mn-ea"/>
                    <a:cs typeface="Arial"/>
                  </a:rPr>
                  <a:pPr marL="0" indent="0" algn="r"/>
                  <a:t>Fndn. L6</a:t>
                </a:fld>
                <a:endParaRPr lang="en-US" sz="700" b="0" i="0" u="none" strike="noStrike">
                  <a:solidFill>
                    <a:schemeClr val="tx1">
                      <a:lumMod val="65000"/>
                      <a:lumOff val="35000"/>
                    </a:schemeClr>
                  </a:solidFill>
                  <a:latin typeface="Arial"/>
                  <a:ea typeface="+mn-ea"/>
                  <a:cs typeface="Arial"/>
                </a:endParaRPr>
              </a:p>
            </xdr:txBody>
          </xdr:sp>
          <xdr:sp macro="" textlink="Pivottables!BR9">
            <xdr:nvSpPr>
              <xdr:cNvPr id="121" name="TextBox 120">
                <a:extLst>
                  <a:ext uri="{FF2B5EF4-FFF2-40B4-BE49-F238E27FC236}">
                    <a16:creationId xmlns:a16="http://schemas.microsoft.com/office/drawing/2014/main" id="{D8A085D2-4277-1DC1-6D6C-226DFB00283A}"/>
                  </a:ext>
                </a:extLst>
              </xdr:cNvPr>
              <xdr:cNvSpPr txBox="1"/>
            </xdr:nvSpPr>
            <xdr:spPr>
              <a:xfrm>
                <a:off x="3383280" y="662940"/>
                <a:ext cx="12725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2C7151FB-EF01-4460-ACE8-F784DC778C61}" type="TxLink">
                  <a:rPr lang="en-US" sz="700" b="0" i="0" u="none" strike="noStrike">
                    <a:solidFill>
                      <a:schemeClr val="tx1">
                        <a:lumMod val="65000"/>
                        <a:lumOff val="35000"/>
                      </a:schemeClr>
                    </a:solidFill>
                    <a:latin typeface="Arial"/>
                    <a:ea typeface="+mn-ea"/>
                    <a:cs typeface="Arial"/>
                  </a:rPr>
                  <a:pPr marL="0" indent="0" algn="r"/>
                  <a:t> 574,000,000 </a:t>
                </a:fld>
                <a:endParaRPr lang="en-US" sz="700" b="0" i="0" u="none" strike="noStrike">
                  <a:solidFill>
                    <a:schemeClr val="tx1">
                      <a:lumMod val="65000"/>
                      <a:lumOff val="35000"/>
                    </a:schemeClr>
                  </a:solidFill>
                  <a:latin typeface="Arial"/>
                  <a:ea typeface="+mn-ea"/>
                  <a:cs typeface="Arial"/>
                </a:endParaRPr>
              </a:p>
            </xdr:txBody>
          </xdr:sp>
        </xdr:grpSp>
        <xdr:grpSp>
          <xdr:nvGrpSpPr>
            <xdr:cNvPr id="117" name="Group 116">
              <a:extLst>
                <a:ext uri="{FF2B5EF4-FFF2-40B4-BE49-F238E27FC236}">
                  <a16:creationId xmlns:a16="http://schemas.microsoft.com/office/drawing/2014/main" id="{E36C7398-14BE-3873-558B-793E585961A8}"/>
                </a:ext>
              </a:extLst>
            </xdr:cNvPr>
            <xdr:cNvGrpSpPr/>
          </xdr:nvGrpSpPr>
          <xdr:grpSpPr>
            <a:xfrm>
              <a:off x="3375660" y="1775460"/>
              <a:ext cx="2070735" cy="342900"/>
              <a:chOff x="3383280" y="662940"/>
              <a:chExt cx="2070735" cy="342900"/>
            </a:xfrm>
          </xdr:grpSpPr>
          <xdr:sp macro="" textlink="Pivottables!BQ10">
            <xdr:nvSpPr>
              <xdr:cNvPr id="118" name="TextBox 117">
                <a:extLst>
                  <a:ext uri="{FF2B5EF4-FFF2-40B4-BE49-F238E27FC236}">
                    <a16:creationId xmlns:a16="http://schemas.microsoft.com/office/drawing/2014/main" id="{AD1FAD32-DDCC-3B2F-BF7C-BB698A66EFBA}"/>
                  </a:ext>
                </a:extLst>
              </xdr:cNvPr>
              <xdr:cNvSpPr txBox="1"/>
            </xdr:nvSpPr>
            <xdr:spPr>
              <a:xfrm>
                <a:off x="4676775" y="662940"/>
                <a:ext cx="7772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2CB25C8B-E75E-41D5-BCAF-1492611A2140}" type="TxLink">
                  <a:rPr lang="en-US" sz="700" b="0" i="0" u="none" strike="noStrike">
                    <a:solidFill>
                      <a:schemeClr val="tx1">
                        <a:lumMod val="65000"/>
                        <a:lumOff val="35000"/>
                      </a:schemeClr>
                    </a:solidFill>
                    <a:latin typeface="Arial"/>
                    <a:ea typeface="+mn-ea"/>
                    <a:cs typeface="Arial"/>
                  </a:rPr>
                  <a:pPr marL="0" indent="0" algn="r"/>
                  <a:t>KJI. L4</a:t>
                </a:fld>
                <a:endParaRPr lang="en-US" sz="700" b="0" i="0" u="none" strike="noStrike">
                  <a:solidFill>
                    <a:schemeClr val="tx1">
                      <a:lumMod val="65000"/>
                      <a:lumOff val="35000"/>
                    </a:schemeClr>
                  </a:solidFill>
                  <a:latin typeface="Arial"/>
                  <a:ea typeface="+mn-ea"/>
                  <a:cs typeface="Arial"/>
                </a:endParaRPr>
              </a:p>
            </xdr:txBody>
          </xdr:sp>
          <xdr:sp macro="" textlink="Pivottables!BR10">
            <xdr:nvSpPr>
              <xdr:cNvPr id="119" name="TextBox 118">
                <a:extLst>
                  <a:ext uri="{FF2B5EF4-FFF2-40B4-BE49-F238E27FC236}">
                    <a16:creationId xmlns:a16="http://schemas.microsoft.com/office/drawing/2014/main" id="{65460928-9F83-ECB1-7CE1-07A512B0AD12}"/>
                  </a:ext>
                </a:extLst>
              </xdr:cNvPr>
              <xdr:cNvSpPr txBox="1"/>
            </xdr:nvSpPr>
            <xdr:spPr>
              <a:xfrm>
                <a:off x="3383280" y="662940"/>
                <a:ext cx="12725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907BE890-7D36-4461-8AE5-7DBCD3C351F5}" type="TxLink">
                  <a:rPr lang="en-US" sz="700" b="0" i="0" u="none" strike="noStrike">
                    <a:solidFill>
                      <a:schemeClr val="tx1">
                        <a:lumMod val="65000"/>
                        <a:lumOff val="35000"/>
                      </a:schemeClr>
                    </a:solidFill>
                    <a:latin typeface="Arial"/>
                    <a:ea typeface="+mn-ea"/>
                    <a:cs typeface="Arial"/>
                  </a:rPr>
                  <a:pPr marL="0" indent="0" algn="r"/>
                  <a:t> 3,337,000,000 </a:t>
                </a:fld>
                <a:endParaRPr lang="en-US" sz="700" b="0" i="0" u="none" strike="noStrike">
                  <a:solidFill>
                    <a:schemeClr val="tx1">
                      <a:lumMod val="65000"/>
                      <a:lumOff val="35000"/>
                    </a:schemeClr>
                  </a:solidFill>
                  <a:latin typeface="Arial"/>
                  <a:ea typeface="+mn-ea"/>
                  <a:cs typeface="Arial"/>
                </a:endParaRPr>
              </a:p>
            </xdr:txBody>
          </xdr:sp>
        </xdr:grpSp>
      </xdr:grpSp>
    </xdr:grpSp>
    <xdr:clientData/>
  </xdr:twoCellAnchor>
  <xdr:twoCellAnchor editAs="absolute">
    <xdr:from>
      <xdr:col>2</xdr:col>
      <xdr:colOff>83826</xdr:colOff>
      <xdr:row>6</xdr:row>
      <xdr:rowOff>145369</xdr:rowOff>
    </xdr:from>
    <xdr:to>
      <xdr:col>7</xdr:col>
      <xdr:colOff>647700</xdr:colOff>
      <xdr:row>15</xdr:row>
      <xdr:rowOff>187790</xdr:rowOff>
    </xdr:to>
    <xdr:grpSp>
      <xdr:nvGrpSpPr>
        <xdr:cNvPr id="231" name="Group 230">
          <a:extLst>
            <a:ext uri="{FF2B5EF4-FFF2-40B4-BE49-F238E27FC236}">
              <a16:creationId xmlns:a16="http://schemas.microsoft.com/office/drawing/2014/main" id="{56E72EA5-D6CB-631D-44B5-664AD009C491}"/>
            </a:ext>
          </a:extLst>
        </xdr:cNvPr>
        <xdr:cNvGrpSpPr>
          <a:grpSpLocks noChangeAspect="1"/>
        </xdr:cNvGrpSpPr>
      </xdr:nvGrpSpPr>
      <xdr:grpSpPr>
        <a:xfrm>
          <a:off x="1424946" y="1334089"/>
          <a:ext cx="3916674" cy="1825501"/>
          <a:chOff x="3244054" y="2172290"/>
          <a:chExt cx="5756254" cy="2202176"/>
        </a:xfrm>
      </xdr:grpSpPr>
      <xdr:grpSp>
        <xdr:nvGrpSpPr>
          <xdr:cNvPr id="95" name="Group 94">
            <a:extLst>
              <a:ext uri="{FF2B5EF4-FFF2-40B4-BE49-F238E27FC236}">
                <a16:creationId xmlns:a16="http://schemas.microsoft.com/office/drawing/2014/main" id="{7A366A10-C12F-D939-45BB-79918B4F2B07}"/>
              </a:ext>
            </a:extLst>
          </xdr:cNvPr>
          <xdr:cNvGrpSpPr/>
        </xdr:nvGrpSpPr>
        <xdr:grpSpPr>
          <a:xfrm>
            <a:off x="3512820" y="2182368"/>
            <a:ext cx="5487488" cy="2176272"/>
            <a:chOff x="3475808" y="2182368"/>
            <a:chExt cx="5524500" cy="2176272"/>
          </a:xfrm>
        </xdr:grpSpPr>
        <xdr:sp macro="" textlink="">
          <xdr:nvSpPr>
            <xdr:cNvPr id="131" name="Rectangle: Rounded Corners 130">
              <a:extLst>
                <a:ext uri="{FF2B5EF4-FFF2-40B4-BE49-F238E27FC236}">
                  <a16:creationId xmlns:a16="http://schemas.microsoft.com/office/drawing/2014/main" id="{614B2BA4-A7FD-4C28-A8CB-9912E28DB249}"/>
                </a:ext>
              </a:extLst>
            </xdr:cNvPr>
            <xdr:cNvSpPr/>
          </xdr:nvSpPr>
          <xdr:spPr>
            <a:xfrm>
              <a:off x="3475808" y="2182368"/>
              <a:ext cx="5524500" cy="2176272"/>
            </a:xfrm>
            <a:prstGeom prst="roundRect">
              <a:avLst>
                <a:gd name="adj" fmla="val 5360"/>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sp macro="" textlink="">
          <xdr:nvSpPr>
            <xdr:cNvPr id="137" name="TextBox 136">
              <a:extLst>
                <a:ext uri="{FF2B5EF4-FFF2-40B4-BE49-F238E27FC236}">
                  <a16:creationId xmlns:a16="http://schemas.microsoft.com/office/drawing/2014/main" id="{C8240C2A-9954-4511-B222-42BFF0A5F3B8}"/>
                </a:ext>
              </a:extLst>
            </xdr:cNvPr>
            <xdr:cNvSpPr txBox="1"/>
          </xdr:nvSpPr>
          <xdr:spPr>
            <a:xfrm>
              <a:off x="5179925" y="4135718"/>
              <a:ext cx="889016" cy="197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bg1">
                      <a:lumMod val="65000"/>
                    </a:schemeClr>
                  </a:solidFill>
                  <a:latin typeface="Arial" panose="020B0604020202020204" pitchFamily="34" charset="0"/>
                  <a:cs typeface="Arial" panose="020B0604020202020204" pitchFamily="34" charset="0"/>
                </a:rPr>
                <a:t>Months</a:t>
              </a:r>
            </a:p>
            <a:p>
              <a:pPr algn="ctr"/>
              <a:endParaRPr lang="en-US" sz="400">
                <a:solidFill>
                  <a:schemeClr val="tx1">
                    <a:lumMod val="85000"/>
                    <a:lumOff val="15000"/>
                  </a:schemeClr>
                </a:solidFill>
                <a:latin typeface="Abadi" panose="020B0604020202020204" pitchFamily="34" charset="0"/>
              </a:endParaRPr>
            </a:p>
          </xdr:txBody>
        </xdr:sp>
      </xdr:grpSp>
      <xdr:grpSp>
        <xdr:nvGrpSpPr>
          <xdr:cNvPr id="65" name="Group 64">
            <a:extLst>
              <a:ext uri="{FF2B5EF4-FFF2-40B4-BE49-F238E27FC236}">
                <a16:creationId xmlns:a16="http://schemas.microsoft.com/office/drawing/2014/main" id="{D1DF07B6-E95C-C97C-540E-37F139C7A662}"/>
              </a:ext>
            </a:extLst>
          </xdr:cNvPr>
          <xdr:cNvGrpSpPr/>
        </xdr:nvGrpSpPr>
        <xdr:grpSpPr>
          <a:xfrm>
            <a:off x="3244054" y="2172290"/>
            <a:ext cx="5700260" cy="2202176"/>
            <a:chOff x="3491408" y="2316484"/>
            <a:chExt cx="5604056" cy="2202176"/>
          </a:xfrm>
        </xdr:grpSpPr>
        <xdr:grpSp>
          <xdr:nvGrpSpPr>
            <xdr:cNvPr id="37" name="Group 36">
              <a:extLst>
                <a:ext uri="{FF2B5EF4-FFF2-40B4-BE49-F238E27FC236}">
                  <a16:creationId xmlns:a16="http://schemas.microsoft.com/office/drawing/2014/main" id="{1B032EB8-8BE4-FB14-4C74-23F3D6C65C1D}"/>
                </a:ext>
              </a:extLst>
            </xdr:cNvPr>
            <xdr:cNvGrpSpPr/>
          </xdr:nvGrpSpPr>
          <xdr:grpSpPr>
            <a:xfrm>
              <a:off x="3491408" y="2316484"/>
              <a:ext cx="5515432" cy="2067724"/>
              <a:chOff x="3491408" y="2316484"/>
              <a:chExt cx="5515432" cy="2067724"/>
            </a:xfrm>
          </xdr:grpSpPr>
          <xdr:sp macro="" textlink="">
            <xdr:nvSpPr>
              <xdr:cNvPr id="132" name="TextBox 131">
                <a:extLst>
                  <a:ext uri="{FF2B5EF4-FFF2-40B4-BE49-F238E27FC236}">
                    <a16:creationId xmlns:a16="http://schemas.microsoft.com/office/drawing/2014/main" id="{543EB063-6952-44EF-AF5F-A85194CF3E6A}"/>
                  </a:ext>
                </a:extLst>
              </xdr:cNvPr>
              <xdr:cNvSpPr txBox="1"/>
            </xdr:nvSpPr>
            <xdr:spPr>
              <a:xfrm>
                <a:off x="7513320" y="2354580"/>
                <a:ext cx="1493520" cy="69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a:solidFill>
                      <a:schemeClr val="tx1">
                        <a:lumMod val="85000"/>
                        <a:lumOff val="15000"/>
                      </a:schemeClr>
                    </a:solidFill>
                    <a:latin typeface="Abadi" panose="020B0604020202020204" pitchFamily="34" charset="0"/>
                  </a:rPr>
                  <a:t>Average </a:t>
                </a:r>
              </a:p>
              <a:p>
                <a:pPr algn="l"/>
                <a:r>
                  <a:rPr lang="en-US" sz="800">
                    <a:solidFill>
                      <a:schemeClr val="tx1">
                        <a:lumMod val="85000"/>
                        <a:lumOff val="15000"/>
                      </a:schemeClr>
                    </a:solidFill>
                    <a:latin typeface="Abadi" panose="020B0604020202020204" pitchFamily="34" charset="0"/>
                  </a:rPr>
                  <a:t>Paid Calls Duration </a:t>
                </a:r>
              </a:p>
              <a:p>
                <a:pPr algn="l"/>
                <a:r>
                  <a:rPr lang="en-US" sz="800">
                    <a:solidFill>
                      <a:schemeClr val="bg1">
                        <a:lumMod val="50000"/>
                      </a:schemeClr>
                    </a:solidFill>
                    <a:latin typeface="Abadi" panose="020B0604020202020204" pitchFamily="34" charset="0"/>
                  </a:rPr>
                  <a:t>by Months</a:t>
                </a:r>
              </a:p>
              <a:p>
                <a:pPr algn="ctr"/>
                <a:endParaRPr lang="en-US" sz="400">
                  <a:solidFill>
                    <a:schemeClr val="tx1">
                      <a:lumMod val="85000"/>
                      <a:lumOff val="15000"/>
                    </a:schemeClr>
                  </a:solidFill>
                  <a:latin typeface="Abadi" panose="020B0604020202020204" pitchFamily="34" charset="0"/>
                </a:endParaRPr>
              </a:p>
            </xdr:txBody>
          </xdr:sp>
          <xdr:grpSp>
            <xdr:nvGrpSpPr>
              <xdr:cNvPr id="133" name="Group 132">
                <a:extLst>
                  <a:ext uri="{FF2B5EF4-FFF2-40B4-BE49-F238E27FC236}">
                    <a16:creationId xmlns:a16="http://schemas.microsoft.com/office/drawing/2014/main" id="{976717A2-F65F-4E04-B7BE-4121AF32AB5C}"/>
                  </a:ext>
                </a:extLst>
              </xdr:cNvPr>
              <xdr:cNvGrpSpPr/>
            </xdr:nvGrpSpPr>
            <xdr:grpSpPr>
              <a:xfrm>
                <a:off x="3491408" y="2316484"/>
                <a:ext cx="3831458" cy="2067724"/>
                <a:chOff x="70662388" y="3719531"/>
                <a:chExt cx="3747147" cy="2199305"/>
              </a:xfrm>
            </xdr:grpSpPr>
            <xdr:graphicFrame macro="">
              <xdr:nvGraphicFramePr>
                <xdr:cNvPr id="134" name="Chart 133">
                  <a:extLst>
                    <a:ext uri="{FF2B5EF4-FFF2-40B4-BE49-F238E27FC236}">
                      <a16:creationId xmlns:a16="http://schemas.microsoft.com/office/drawing/2014/main" id="{F1FA60FA-9E40-ED96-5651-7B0BE4E2A110}"/>
                    </a:ext>
                  </a:extLst>
                </xdr:cNvPr>
                <xdr:cNvGraphicFramePr/>
              </xdr:nvGraphicFramePr>
              <xdr:xfrm>
                <a:off x="70662388" y="3719531"/>
                <a:ext cx="3747147" cy="2199305"/>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35" name="Rectangle 134">
                  <a:extLst>
                    <a:ext uri="{FF2B5EF4-FFF2-40B4-BE49-F238E27FC236}">
                      <a16:creationId xmlns:a16="http://schemas.microsoft.com/office/drawing/2014/main" id="{CE731D28-1F96-A34C-DABB-57A3AB06A076}"/>
                    </a:ext>
                  </a:extLst>
                </xdr:cNvPr>
                <xdr:cNvSpPr/>
              </xdr:nvSpPr>
              <xdr:spPr>
                <a:xfrm>
                  <a:off x="71357717" y="5443146"/>
                  <a:ext cx="2987208" cy="18829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grpSp>
        </xdr:grpSp>
        <xdr:grpSp>
          <xdr:nvGrpSpPr>
            <xdr:cNvPr id="63" name="Group 62">
              <a:extLst>
                <a:ext uri="{FF2B5EF4-FFF2-40B4-BE49-F238E27FC236}">
                  <a16:creationId xmlns:a16="http://schemas.microsoft.com/office/drawing/2014/main" id="{1E02E4CE-3A8D-1B7E-C9D0-931E1EC256A9}"/>
                </a:ext>
              </a:extLst>
            </xdr:cNvPr>
            <xdr:cNvGrpSpPr/>
          </xdr:nvGrpSpPr>
          <xdr:grpSpPr>
            <a:xfrm>
              <a:off x="7399020" y="3009900"/>
              <a:ext cx="1622826" cy="449580"/>
              <a:chOff x="7399020" y="3009900"/>
              <a:chExt cx="1622826" cy="449580"/>
            </a:xfrm>
          </xdr:grpSpPr>
          <xdr:sp macro="" textlink="">
            <xdr:nvSpPr>
              <xdr:cNvPr id="138" name="Rectangle: Top Corners Rounded 137">
                <a:extLst>
                  <a:ext uri="{FF2B5EF4-FFF2-40B4-BE49-F238E27FC236}">
                    <a16:creationId xmlns:a16="http://schemas.microsoft.com/office/drawing/2014/main" id="{62A974DF-01F2-738B-4D8D-471BDB4652D3}"/>
                  </a:ext>
                </a:extLst>
              </xdr:cNvPr>
              <xdr:cNvSpPr/>
            </xdr:nvSpPr>
            <xdr:spPr>
              <a:xfrm rot="16200000">
                <a:off x="8020578" y="2442972"/>
                <a:ext cx="393192" cy="1609344"/>
              </a:xfrm>
              <a:prstGeom prst="round2SameRect">
                <a:avLst/>
              </a:prstGeom>
              <a:solidFill>
                <a:srgbClr val="6821E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sp macro="" textlink="Pivottables!CD5">
            <xdr:nvSpPr>
              <xdr:cNvPr id="139" name="TextBox 138">
                <a:extLst>
                  <a:ext uri="{FF2B5EF4-FFF2-40B4-BE49-F238E27FC236}">
                    <a16:creationId xmlns:a16="http://schemas.microsoft.com/office/drawing/2014/main" id="{06B3B454-302F-4B05-8CE3-9886B189DEAC}"/>
                  </a:ext>
                </a:extLst>
              </xdr:cNvPr>
              <xdr:cNvSpPr txBox="1"/>
            </xdr:nvSpPr>
            <xdr:spPr>
              <a:xfrm>
                <a:off x="7399020" y="3009900"/>
                <a:ext cx="83058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6461360-FD89-415A-977E-9661B5A72AFD}" type="TxLink">
                  <a:rPr lang="en-US" sz="1000" b="0" i="0" u="none" strike="noStrike">
                    <a:solidFill>
                      <a:schemeClr val="bg1"/>
                    </a:solidFill>
                    <a:latin typeface="Arial"/>
                    <a:cs typeface="Arial"/>
                  </a:rPr>
                  <a:pPr algn="r"/>
                  <a:t>04:16</a:t>
                </a:fld>
                <a:endParaRPr lang="en-US" sz="600">
                  <a:solidFill>
                    <a:schemeClr val="bg1"/>
                  </a:solidFill>
                  <a:latin typeface="Abadi" panose="020B0604020202020204" pitchFamily="34" charset="0"/>
                </a:endParaRPr>
              </a:p>
            </xdr:txBody>
          </xdr:sp>
          <xdr:sp macro="" textlink="">
            <xdr:nvSpPr>
              <xdr:cNvPr id="142" name="TextBox 141">
                <a:extLst>
                  <a:ext uri="{FF2B5EF4-FFF2-40B4-BE49-F238E27FC236}">
                    <a16:creationId xmlns:a16="http://schemas.microsoft.com/office/drawing/2014/main" id="{F6910623-E419-4E2B-9453-57DE03468E90}"/>
                  </a:ext>
                </a:extLst>
              </xdr:cNvPr>
              <xdr:cNvSpPr txBox="1"/>
            </xdr:nvSpPr>
            <xdr:spPr>
              <a:xfrm>
                <a:off x="8061960" y="3101340"/>
                <a:ext cx="6934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latin typeface="Abadi" panose="020B0604020202020204" pitchFamily="34" charset="0"/>
                  </a:rPr>
                  <a:t>mm:ss</a:t>
                </a:r>
              </a:p>
            </xdr:txBody>
          </xdr:sp>
        </xdr:grpSp>
        <xdr:grpSp>
          <xdr:nvGrpSpPr>
            <xdr:cNvPr id="38" name="Group 37">
              <a:extLst>
                <a:ext uri="{FF2B5EF4-FFF2-40B4-BE49-F238E27FC236}">
                  <a16:creationId xmlns:a16="http://schemas.microsoft.com/office/drawing/2014/main" id="{36399157-E45A-95AA-DB5D-3BE7234DFD82}"/>
                </a:ext>
              </a:extLst>
            </xdr:cNvPr>
            <xdr:cNvGrpSpPr/>
          </xdr:nvGrpSpPr>
          <xdr:grpSpPr>
            <a:xfrm>
              <a:off x="7357529" y="3482340"/>
              <a:ext cx="912187" cy="1036320"/>
              <a:chOff x="7357529" y="3482340"/>
              <a:chExt cx="912187" cy="1036320"/>
            </a:xfrm>
          </xdr:grpSpPr>
          <xdr:grpSp>
            <xdr:nvGrpSpPr>
              <xdr:cNvPr id="145" name="Group 144">
                <a:extLst>
                  <a:ext uri="{FF2B5EF4-FFF2-40B4-BE49-F238E27FC236}">
                    <a16:creationId xmlns:a16="http://schemas.microsoft.com/office/drawing/2014/main" id="{B284AF29-830F-2D93-E53B-8A5FEA77A21B}"/>
                  </a:ext>
                </a:extLst>
              </xdr:cNvPr>
              <xdr:cNvGrpSpPr/>
            </xdr:nvGrpSpPr>
            <xdr:grpSpPr>
              <a:xfrm>
                <a:off x="7357529" y="3749040"/>
                <a:ext cx="912187" cy="769620"/>
                <a:chOff x="7392729" y="3547989"/>
                <a:chExt cx="909704" cy="774263"/>
              </a:xfrm>
            </xdr:grpSpPr>
            <xdr:sp macro="" textlink="Pivottables!CD7">
              <xdr:nvSpPr>
                <xdr:cNvPr id="140" name="TextBox 139">
                  <a:extLst>
                    <a:ext uri="{FF2B5EF4-FFF2-40B4-BE49-F238E27FC236}">
                      <a16:creationId xmlns:a16="http://schemas.microsoft.com/office/drawing/2014/main" id="{638BC7BF-2163-401B-9EC3-DCE890334538}"/>
                    </a:ext>
                  </a:extLst>
                </xdr:cNvPr>
                <xdr:cNvSpPr txBox="1"/>
              </xdr:nvSpPr>
              <xdr:spPr>
                <a:xfrm>
                  <a:off x="7445619" y="3777762"/>
                  <a:ext cx="774896" cy="453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D1F5CD-ADD4-4852-A8E8-0EFBBCD91177}" type="TxLink">
                    <a:rPr lang="en-US" sz="800" b="0" i="0" u="none" strike="noStrike">
                      <a:solidFill>
                        <a:schemeClr val="tx1">
                          <a:lumMod val="65000"/>
                          <a:lumOff val="35000"/>
                        </a:schemeClr>
                      </a:solidFill>
                      <a:latin typeface="Arial"/>
                      <a:cs typeface="Arial"/>
                    </a:rPr>
                    <a:pPr algn="ctr"/>
                    <a:t>02:00</a:t>
                  </a:fld>
                  <a:endParaRPr lang="en-US" sz="400">
                    <a:solidFill>
                      <a:schemeClr val="tx1">
                        <a:lumMod val="65000"/>
                        <a:lumOff val="35000"/>
                      </a:schemeClr>
                    </a:solidFill>
                    <a:latin typeface="Abadi" panose="020B0604020202020204" pitchFamily="34" charset="0"/>
                  </a:endParaRPr>
                </a:p>
              </xdr:txBody>
            </xdr:sp>
            <xdr:sp macro="" textlink="">
              <xdr:nvSpPr>
                <xdr:cNvPr id="143" name="TextBox 142">
                  <a:extLst>
                    <a:ext uri="{FF2B5EF4-FFF2-40B4-BE49-F238E27FC236}">
                      <a16:creationId xmlns:a16="http://schemas.microsoft.com/office/drawing/2014/main" id="{769F447F-FF67-4475-93EA-7DB19EA3B59B}"/>
                    </a:ext>
                  </a:extLst>
                </xdr:cNvPr>
                <xdr:cNvSpPr txBox="1"/>
              </xdr:nvSpPr>
              <xdr:spPr>
                <a:xfrm>
                  <a:off x="7484148" y="4023900"/>
                  <a:ext cx="691076" cy="298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bg1">
                          <a:lumMod val="65000"/>
                        </a:schemeClr>
                      </a:solidFill>
                      <a:latin typeface="Abadi" panose="020B0604020202020204" pitchFamily="34" charset="0"/>
                    </a:rPr>
                    <a:t>mm:ss</a:t>
                  </a:r>
                </a:p>
              </xdr:txBody>
            </xdr:sp>
            <xdr:sp macro="" textlink="">
              <xdr:nvSpPr>
                <xdr:cNvPr id="144" name="TextBox 143">
                  <a:extLst>
                    <a:ext uri="{FF2B5EF4-FFF2-40B4-BE49-F238E27FC236}">
                      <a16:creationId xmlns:a16="http://schemas.microsoft.com/office/drawing/2014/main" id="{E14EB615-A43F-4CF4-A5EF-4C061D1142BA}"/>
                    </a:ext>
                  </a:extLst>
                </xdr:cNvPr>
                <xdr:cNvSpPr txBox="1"/>
              </xdr:nvSpPr>
              <xdr:spPr>
                <a:xfrm>
                  <a:off x="7392729" y="3547989"/>
                  <a:ext cx="909704" cy="375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tx1">
                          <a:lumMod val="85000"/>
                          <a:lumOff val="15000"/>
                        </a:schemeClr>
                      </a:solidFill>
                      <a:latin typeface="Abadi" panose="020B0604020202020204" pitchFamily="34" charset="0"/>
                    </a:rPr>
                    <a:t>Minimum </a:t>
                  </a:r>
                </a:p>
                <a:p>
                  <a:pPr algn="ctr"/>
                  <a:r>
                    <a:rPr lang="en-US" sz="600">
                      <a:solidFill>
                        <a:schemeClr val="tx1">
                          <a:lumMod val="65000"/>
                          <a:lumOff val="35000"/>
                        </a:schemeClr>
                      </a:solidFill>
                      <a:latin typeface="Abadi" panose="020B0604020202020204" pitchFamily="34" charset="0"/>
                    </a:rPr>
                    <a:t>Call Duration</a:t>
                  </a:r>
                </a:p>
                <a:p>
                  <a:pPr algn="ctr"/>
                  <a:endParaRPr lang="en-US" sz="800">
                    <a:solidFill>
                      <a:schemeClr val="tx1">
                        <a:lumMod val="85000"/>
                        <a:lumOff val="15000"/>
                      </a:schemeClr>
                    </a:solidFill>
                    <a:latin typeface="Abadi" panose="020B0604020202020204" pitchFamily="34" charset="0"/>
                  </a:endParaRPr>
                </a:p>
              </xdr:txBody>
            </xdr:sp>
          </xdr:grpSp>
          <xdr:pic>
            <xdr:nvPicPr>
              <xdr:cNvPr id="160" name="Graphic 159" descr="Stopwatch 33% with solid fill">
                <a:extLst>
                  <a:ext uri="{FF2B5EF4-FFF2-40B4-BE49-F238E27FC236}">
                    <a16:creationId xmlns:a16="http://schemas.microsoft.com/office/drawing/2014/main" id="{58C5CDA4-05F2-65F7-2EC4-5FD1F60D7CD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642860" y="3482340"/>
                <a:ext cx="312419" cy="312419"/>
              </a:xfrm>
              <a:prstGeom prst="rect">
                <a:avLst/>
              </a:prstGeom>
            </xdr:spPr>
          </xdr:pic>
        </xdr:grpSp>
        <xdr:grpSp>
          <xdr:nvGrpSpPr>
            <xdr:cNvPr id="62" name="Group 61">
              <a:extLst>
                <a:ext uri="{FF2B5EF4-FFF2-40B4-BE49-F238E27FC236}">
                  <a16:creationId xmlns:a16="http://schemas.microsoft.com/office/drawing/2014/main" id="{7C89AADE-55D1-9B63-A521-D3C9F3169900}"/>
                </a:ext>
              </a:extLst>
            </xdr:cNvPr>
            <xdr:cNvGrpSpPr/>
          </xdr:nvGrpSpPr>
          <xdr:grpSpPr>
            <a:xfrm>
              <a:off x="8150010" y="3489960"/>
              <a:ext cx="945454" cy="1026248"/>
              <a:chOff x="8150010" y="3489960"/>
              <a:chExt cx="945454" cy="1026248"/>
            </a:xfrm>
          </xdr:grpSpPr>
          <xdr:grpSp>
            <xdr:nvGrpSpPr>
              <xdr:cNvPr id="148" name="Group 147">
                <a:extLst>
                  <a:ext uri="{FF2B5EF4-FFF2-40B4-BE49-F238E27FC236}">
                    <a16:creationId xmlns:a16="http://schemas.microsoft.com/office/drawing/2014/main" id="{212384EA-720A-95E8-F4CE-23FB2D252E7A}"/>
                  </a:ext>
                </a:extLst>
              </xdr:cNvPr>
              <xdr:cNvGrpSpPr/>
            </xdr:nvGrpSpPr>
            <xdr:grpSpPr>
              <a:xfrm>
                <a:off x="8150010" y="3764280"/>
                <a:ext cx="945454" cy="751928"/>
                <a:chOff x="8150010" y="3657600"/>
                <a:chExt cx="945454" cy="751928"/>
              </a:xfrm>
            </xdr:grpSpPr>
            <xdr:sp macro="" textlink="Pivottables!CD6">
              <xdr:nvSpPr>
                <xdr:cNvPr id="141" name="TextBox 140">
                  <a:extLst>
                    <a:ext uri="{FF2B5EF4-FFF2-40B4-BE49-F238E27FC236}">
                      <a16:creationId xmlns:a16="http://schemas.microsoft.com/office/drawing/2014/main" id="{FCB09943-1F12-4D57-948D-1B3DB04C1E61}"/>
                    </a:ext>
                  </a:extLst>
                </xdr:cNvPr>
                <xdr:cNvSpPr txBox="1"/>
              </xdr:nvSpPr>
              <xdr:spPr>
                <a:xfrm>
                  <a:off x="8266354" y="3965570"/>
                  <a:ext cx="777240" cy="267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468BDF-896A-4482-97F9-E57D3DABB8C5}" type="TxLink">
                    <a:rPr lang="en-US" sz="800" b="0" i="0" u="none" strike="noStrike">
                      <a:solidFill>
                        <a:schemeClr val="tx1">
                          <a:lumMod val="65000"/>
                          <a:lumOff val="35000"/>
                        </a:schemeClr>
                      </a:solidFill>
                      <a:latin typeface="Arial"/>
                      <a:cs typeface="Arial"/>
                    </a:rPr>
                    <a:pPr algn="ctr"/>
                    <a:t>05:02</a:t>
                  </a:fld>
                  <a:endParaRPr lang="en-US" sz="400">
                    <a:solidFill>
                      <a:schemeClr val="tx1">
                        <a:lumMod val="65000"/>
                        <a:lumOff val="35000"/>
                      </a:schemeClr>
                    </a:solidFill>
                    <a:latin typeface="Abadi" panose="020B0604020202020204" pitchFamily="34" charset="0"/>
                  </a:endParaRPr>
                </a:p>
              </xdr:txBody>
            </xdr:sp>
            <xdr:sp macro="" textlink="">
              <xdr:nvSpPr>
                <xdr:cNvPr id="146" name="TextBox 145">
                  <a:extLst>
                    <a:ext uri="{FF2B5EF4-FFF2-40B4-BE49-F238E27FC236}">
                      <a16:creationId xmlns:a16="http://schemas.microsoft.com/office/drawing/2014/main" id="{29D455D2-0599-44E8-B97C-DC8F4EA26B11}"/>
                    </a:ext>
                  </a:extLst>
                </xdr:cNvPr>
                <xdr:cNvSpPr txBox="1"/>
              </xdr:nvSpPr>
              <xdr:spPr>
                <a:xfrm>
                  <a:off x="8150010" y="3657600"/>
                  <a:ext cx="945454" cy="373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tx1">
                          <a:lumMod val="85000"/>
                          <a:lumOff val="15000"/>
                        </a:schemeClr>
                      </a:solidFill>
                      <a:latin typeface="Abadi" panose="020B0604020202020204" pitchFamily="34" charset="0"/>
                    </a:rPr>
                    <a:t>Maximum </a:t>
                  </a:r>
                </a:p>
                <a:p>
                  <a:pPr algn="ctr"/>
                  <a:r>
                    <a:rPr lang="en-US" sz="600">
                      <a:solidFill>
                        <a:schemeClr val="tx1">
                          <a:lumMod val="65000"/>
                          <a:lumOff val="35000"/>
                        </a:schemeClr>
                      </a:solidFill>
                      <a:latin typeface="Abadi" panose="020B0604020202020204" pitchFamily="34" charset="0"/>
                    </a:rPr>
                    <a:t>Call Duration</a:t>
                  </a:r>
                </a:p>
                <a:p>
                  <a:pPr algn="ctr"/>
                  <a:endParaRPr lang="en-US" sz="800">
                    <a:solidFill>
                      <a:schemeClr val="tx1">
                        <a:lumMod val="85000"/>
                        <a:lumOff val="15000"/>
                      </a:schemeClr>
                    </a:solidFill>
                    <a:latin typeface="Abadi" panose="020B0604020202020204" pitchFamily="34" charset="0"/>
                  </a:endParaRPr>
                </a:p>
              </xdr:txBody>
            </xdr:sp>
            <xdr:sp macro="" textlink="">
              <xdr:nvSpPr>
                <xdr:cNvPr id="147" name="TextBox 146">
                  <a:extLst>
                    <a:ext uri="{FF2B5EF4-FFF2-40B4-BE49-F238E27FC236}">
                      <a16:creationId xmlns:a16="http://schemas.microsoft.com/office/drawing/2014/main" id="{E9D072B1-9065-4960-9350-A9B0A6FEEB32}"/>
                    </a:ext>
                  </a:extLst>
                </xdr:cNvPr>
                <xdr:cNvSpPr txBox="1"/>
              </xdr:nvSpPr>
              <xdr:spPr>
                <a:xfrm>
                  <a:off x="8281689" y="4112965"/>
                  <a:ext cx="692961" cy="296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bg1">
                          <a:lumMod val="65000"/>
                        </a:schemeClr>
                      </a:solidFill>
                      <a:latin typeface="Abadi" panose="020B0604020202020204" pitchFamily="34" charset="0"/>
                    </a:rPr>
                    <a:t> mm:ss</a:t>
                  </a:r>
                </a:p>
              </xdr:txBody>
            </xdr:sp>
          </xdr:grpSp>
          <xdr:pic>
            <xdr:nvPicPr>
              <xdr:cNvPr id="162" name="Graphic 161" descr="Stopwatch 66% with solid fill">
                <a:extLst>
                  <a:ext uri="{FF2B5EF4-FFF2-40B4-BE49-F238E27FC236}">
                    <a16:creationId xmlns:a16="http://schemas.microsoft.com/office/drawing/2014/main" id="{EDD39DFD-7054-CC37-FF61-2F1CA13C8B2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450580" y="3489960"/>
                <a:ext cx="304799" cy="304801"/>
              </a:xfrm>
              <a:prstGeom prst="rect">
                <a:avLst/>
              </a:prstGeom>
            </xdr:spPr>
          </xdr:pic>
        </xdr:grpSp>
      </xdr:grpSp>
    </xdr:grpSp>
    <xdr:clientData/>
  </xdr:twoCellAnchor>
  <xdr:twoCellAnchor editAs="absolute">
    <xdr:from>
      <xdr:col>17</xdr:col>
      <xdr:colOff>325228</xdr:colOff>
      <xdr:row>6</xdr:row>
      <xdr:rowOff>175260</xdr:rowOff>
    </xdr:from>
    <xdr:to>
      <xdr:col>21</xdr:col>
      <xdr:colOff>381003</xdr:colOff>
      <xdr:row>14</xdr:row>
      <xdr:rowOff>144780</xdr:rowOff>
    </xdr:to>
    <xdr:grpSp>
      <xdr:nvGrpSpPr>
        <xdr:cNvPr id="233" name="Group 232">
          <a:extLst>
            <a:ext uri="{FF2B5EF4-FFF2-40B4-BE49-F238E27FC236}">
              <a16:creationId xmlns:a16="http://schemas.microsoft.com/office/drawing/2014/main" id="{AAB873FD-C83C-3632-3496-75E7DA5D7AB4}"/>
            </a:ext>
          </a:extLst>
        </xdr:cNvPr>
        <xdr:cNvGrpSpPr>
          <a:grpSpLocks noChangeAspect="1"/>
        </xdr:cNvGrpSpPr>
      </xdr:nvGrpSpPr>
      <xdr:grpSpPr>
        <a:xfrm>
          <a:off x="11724748" y="1363980"/>
          <a:ext cx="2738015" cy="1554480"/>
          <a:chOff x="3489072" y="4419600"/>
          <a:chExt cx="2353802" cy="1828800"/>
        </a:xfrm>
      </xdr:grpSpPr>
      <xdr:grpSp>
        <xdr:nvGrpSpPr>
          <xdr:cNvPr id="232" name="Group 231">
            <a:extLst>
              <a:ext uri="{FF2B5EF4-FFF2-40B4-BE49-F238E27FC236}">
                <a16:creationId xmlns:a16="http://schemas.microsoft.com/office/drawing/2014/main" id="{C946CE7C-AC70-B490-9BB7-B64840914121}"/>
              </a:ext>
            </a:extLst>
          </xdr:cNvPr>
          <xdr:cNvGrpSpPr/>
        </xdr:nvGrpSpPr>
        <xdr:grpSpPr>
          <a:xfrm>
            <a:off x="3489072" y="4419600"/>
            <a:ext cx="2353802" cy="1828800"/>
            <a:chOff x="3505201" y="4419600"/>
            <a:chExt cx="3374024" cy="2545080"/>
          </a:xfrm>
        </xdr:grpSpPr>
        <xdr:sp macro="" textlink="">
          <xdr:nvSpPr>
            <xdr:cNvPr id="163" name="Rectangle: Rounded Corners 162">
              <a:extLst>
                <a:ext uri="{FF2B5EF4-FFF2-40B4-BE49-F238E27FC236}">
                  <a16:creationId xmlns:a16="http://schemas.microsoft.com/office/drawing/2014/main" id="{7354D35C-B9EA-42E0-8C9A-ADDF852C6DE6}"/>
                </a:ext>
              </a:extLst>
            </xdr:cNvPr>
            <xdr:cNvSpPr/>
          </xdr:nvSpPr>
          <xdr:spPr>
            <a:xfrm>
              <a:off x="3505201" y="4419600"/>
              <a:ext cx="3276599" cy="2545080"/>
            </a:xfrm>
            <a:prstGeom prst="roundRect">
              <a:avLst>
                <a:gd name="adj" fmla="val 5360"/>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sp macro="" textlink="">
          <xdr:nvSpPr>
            <xdr:cNvPr id="164" name="TextBox 163">
              <a:extLst>
                <a:ext uri="{FF2B5EF4-FFF2-40B4-BE49-F238E27FC236}">
                  <a16:creationId xmlns:a16="http://schemas.microsoft.com/office/drawing/2014/main" id="{F90929D1-F2C4-4E47-BD99-3CC160E69113}"/>
                </a:ext>
              </a:extLst>
            </xdr:cNvPr>
            <xdr:cNvSpPr txBox="1"/>
          </xdr:nvSpPr>
          <xdr:spPr>
            <a:xfrm>
              <a:off x="3543299" y="4456308"/>
              <a:ext cx="108204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a:solidFill>
                    <a:schemeClr val="tx1">
                      <a:lumMod val="85000"/>
                      <a:lumOff val="15000"/>
                    </a:schemeClr>
                  </a:solidFill>
                  <a:latin typeface="Abadi" panose="020B0604020202020204" pitchFamily="34" charset="0"/>
                </a:rPr>
                <a:t>Total Sales by</a:t>
              </a:r>
            </a:p>
            <a:p>
              <a:pPr algn="l"/>
              <a:r>
                <a:rPr lang="en-US" sz="700">
                  <a:solidFill>
                    <a:schemeClr val="tx1">
                      <a:lumMod val="85000"/>
                      <a:lumOff val="15000"/>
                    </a:schemeClr>
                  </a:solidFill>
                  <a:latin typeface="Abadi" panose="020B0604020202020204" pitchFamily="34" charset="0"/>
                </a:rPr>
                <a:t>Sales Team</a:t>
              </a:r>
              <a:endParaRPr lang="en-US" sz="900">
                <a:solidFill>
                  <a:schemeClr val="bg1">
                    <a:lumMod val="50000"/>
                  </a:schemeClr>
                </a:solidFill>
                <a:latin typeface="Abadi" panose="020B0604020202020204" pitchFamily="34" charset="0"/>
              </a:endParaRPr>
            </a:p>
            <a:p>
              <a:pPr algn="ctr"/>
              <a:endParaRPr lang="en-US" sz="500">
                <a:solidFill>
                  <a:schemeClr val="tx1">
                    <a:lumMod val="85000"/>
                    <a:lumOff val="15000"/>
                  </a:schemeClr>
                </a:solidFill>
                <a:latin typeface="Abadi" panose="020B0604020202020204" pitchFamily="34" charset="0"/>
              </a:endParaRPr>
            </a:p>
          </xdr:txBody>
        </xdr:sp>
        <xdr:graphicFrame macro="">
          <xdr:nvGraphicFramePr>
            <xdr:cNvPr id="165" name="Chart 164">
              <a:extLst>
                <a:ext uri="{FF2B5EF4-FFF2-40B4-BE49-F238E27FC236}">
                  <a16:creationId xmlns:a16="http://schemas.microsoft.com/office/drawing/2014/main" id="{53068A3D-159E-4CEE-A4BD-EAA0B265AA88}"/>
                </a:ext>
              </a:extLst>
            </xdr:cNvPr>
            <xdr:cNvGraphicFramePr>
              <a:graphicFrameLocks/>
            </xdr:cNvGraphicFramePr>
          </xdr:nvGraphicFramePr>
          <xdr:xfrm>
            <a:off x="3611487" y="4968239"/>
            <a:ext cx="3054362" cy="1927861"/>
          </xdr:xfrm>
          <a:graphic>
            <a:graphicData uri="http://schemas.openxmlformats.org/drawingml/2006/chart">
              <c:chart xmlns:c="http://schemas.openxmlformats.org/drawingml/2006/chart" xmlns:r="http://schemas.openxmlformats.org/officeDocument/2006/relationships" r:id="rId14"/>
            </a:graphicData>
          </a:graphic>
        </xdr:graphicFrame>
        <xdr:grpSp>
          <xdr:nvGrpSpPr>
            <xdr:cNvPr id="173" name="Group 172">
              <a:extLst>
                <a:ext uri="{FF2B5EF4-FFF2-40B4-BE49-F238E27FC236}">
                  <a16:creationId xmlns:a16="http://schemas.microsoft.com/office/drawing/2014/main" id="{A20C8B16-D7D0-F0DA-3B60-FE8EC829746E}"/>
                </a:ext>
              </a:extLst>
            </xdr:cNvPr>
            <xdr:cNvGrpSpPr/>
          </xdr:nvGrpSpPr>
          <xdr:grpSpPr>
            <a:xfrm>
              <a:off x="5263785" y="4439697"/>
              <a:ext cx="1615440" cy="804455"/>
              <a:chOff x="5240925" y="4531137"/>
              <a:chExt cx="1615440" cy="804455"/>
            </a:xfrm>
          </xdr:grpSpPr>
          <xdr:sp macro="" textlink="Pivottables!CP6">
            <xdr:nvSpPr>
              <xdr:cNvPr id="166" name="TextBox 165">
                <a:extLst>
                  <a:ext uri="{FF2B5EF4-FFF2-40B4-BE49-F238E27FC236}">
                    <a16:creationId xmlns:a16="http://schemas.microsoft.com/office/drawing/2014/main" id="{448E514A-7BA8-4B90-B11F-4DE2938C443E}"/>
                  </a:ext>
                </a:extLst>
              </xdr:cNvPr>
              <xdr:cNvSpPr txBox="1"/>
            </xdr:nvSpPr>
            <xdr:spPr>
              <a:xfrm>
                <a:off x="5707919" y="4802020"/>
                <a:ext cx="807721" cy="3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3761E4-7911-484D-B14B-045912CC99D3}" type="TxLink">
                  <a:rPr lang="en-US" sz="1050" b="0" i="0" u="none" strike="noStrike">
                    <a:solidFill>
                      <a:schemeClr val="tx2">
                        <a:lumMod val="75000"/>
                      </a:schemeClr>
                    </a:solidFill>
                    <a:latin typeface="Arial"/>
                    <a:cs typeface="Arial"/>
                  </a:rPr>
                  <a:pPr algn="ctr"/>
                  <a:t>5.4B</a:t>
                </a:fld>
                <a:endParaRPr lang="en-US" sz="700">
                  <a:solidFill>
                    <a:schemeClr val="tx2">
                      <a:lumMod val="75000"/>
                    </a:schemeClr>
                  </a:solidFill>
                  <a:latin typeface="Abadi" panose="020B0604020202020204" pitchFamily="34" charset="0"/>
                </a:endParaRPr>
              </a:p>
            </xdr:txBody>
          </xdr:sp>
          <xdr:sp macro="" textlink="Pivottables!CO6">
            <xdr:nvSpPr>
              <xdr:cNvPr id="167" name="TextBox 166">
                <a:extLst>
                  <a:ext uri="{FF2B5EF4-FFF2-40B4-BE49-F238E27FC236}">
                    <a16:creationId xmlns:a16="http://schemas.microsoft.com/office/drawing/2014/main" id="{93D0FBA3-9874-4E3D-9E25-02E4EF67BFC4}"/>
                  </a:ext>
                </a:extLst>
              </xdr:cNvPr>
              <xdr:cNvSpPr txBox="1"/>
            </xdr:nvSpPr>
            <xdr:spPr>
              <a:xfrm>
                <a:off x="5570760" y="4531137"/>
                <a:ext cx="1082040" cy="358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CB44C6-B5AD-448D-9D56-B598CAA72E42}" type="TxLink">
                  <a:rPr lang="en-US" sz="800" b="0" i="0" u="none" strike="noStrike">
                    <a:solidFill>
                      <a:srgbClr val="000000"/>
                    </a:solidFill>
                    <a:latin typeface="Arial"/>
                    <a:cs typeface="Arial"/>
                  </a:rPr>
                  <a:pPr algn="ctr"/>
                  <a:t>Mohammed</a:t>
                </a:fld>
                <a:endParaRPr lang="en-US" sz="400">
                  <a:solidFill>
                    <a:schemeClr val="tx1">
                      <a:lumMod val="85000"/>
                      <a:lumOff val="15000"/>
                    </a:schemeClr>
                  </a:solidFill>
                  <a:latin typeface="Abadi" panose="020B0604020202020204" pitchFamily="34" charset="0"/>
                </a:endParaRPr>
              </a:p>
            </xdr:txBody>
          </xdr:sp>
          <xdr:sp macro="" textlink="">
            <xdr:nvSpPr>
              <xdr:cNvPr id="168" name="TextBox 167">
                <a:extLst>
                  <a:ext uri="{FF2B5EF4-FFF2-40B4-BE49-F238E27FC236}">
                    <a16:creationId xmlns:a16="http://schemas.microsoft.com/office/drawing/2014/main" id="{52ADEDA8-850B-4403-AB1C-5FF813AAF8B7}"/>
                  </a:ext>
                </a:extLst>
              </xdr:cNvPr>
              <xdr:cNvSpPr txBox="1"/>
            </xdr:nvSpPr>
            <xdr:spPr>
              <a:xfrm>
                <a:off x="5240925" y="5106992"/>
                <a:ext cx="16154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00">
                    <a:solidFill>
                      <a:schemeClr val="bg1">
                        <a:lumMod val="50000"/>
                      </a:schemeClr>
                    </a:solidFill>
                    <a:latin typeface="Abadi" panose="020B0604020202020204" pitchFamily="34" charset="0"/>
                  </a:rPr>
                  <a:t>Total Selling Sales</a:t>
                </a:r>
                <a:r>
                  <a:rPr lang="en-US" sz="600" baseline="0">
                    <a:solidFill>
                      <a:schemeClr val="bg1">
                        <a:lumMod val="50000"/>
                      </a:schemeClr>
                    </a:solidFill>
                    <a:latin typeface="Abadi" panose="020B0604020202020204" pitchFamily="34" charset="0"/>
                  </a:rPr>
                  <a:t> </a:t>
                </a:r>
                <a:r>
                  <a:rPr lang="en-US" sz="600">
                    <a:solidFill>
                      <a:schemeClr val="bg1">
                        <a:lumMod val="50000"/>
                      </a:schemeClr>
                    </a:solidFill>
                    <a:latin typeface="Abadi" panose="020B0604020202020204" pitchFamily="34" charset="0"/>
                  </a:rPr>
                  <a:t>Team</a:t>
                </a:r>
                <a:endParaRPr lang="en-US" sz="800">
                  <a:solidFill>
                    <a:schemeClr val="bg1">
                      <a:lumMod val="50000"/>
                    </a:schemeClr>
                  </a:solidFill>
                  <a:latin typeface="Abadi" panose="020B0604020202020204" pitchFamily="34" charset="0"/>
                </a:endParaRPr>
              </a:p>
              <a:p>
                <a:pPr algn="ctr"/>
                <a:endParaRPr lang="en-US" sz="400">
                  <a:solidFill>
                    <a:schemeClr val="tx1">
                      <a:lumMod val="85000"/>
                      <a:lumOff val="15000"/>
                    </a:schemeClr>
                  </a:solidFill>
                  <a:latin typeface="Abadi" panose="020B0604020202020204" pitchFamily="34" charset="0"/>
                </a:endParaRPr>
              </a:p>
            </xdr:txBody>
          </xdr:sp>
        </xdr:grpSp>
      </xdr:grpSp>
      <xdr:pic>
        <xdr:nvPicPr>
          <xdr:cNvPr id="172" name="Graphic 171" descr="Ribbon with solid fill">
            <a:extLst>
              <a:ext uri="{FF2B5EF4-FFF2-40B4-BE49-F238E27FC236}">
                <a16:creationId xmlns:a16="http://schemas.microsoft.com/office/drawing/2014/main" id="{2F088B32-C9BA-144B-3477-791594F0D63B}"/>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890307" y="4512385"/>
            <a:ext cx="237453" cy="310627"/>
          </a:xfrm>
          <a:prstGeom prst="rect">
            <a:avLst/>
          </a:prstGeom>
        </xdr:spPr>
      </xdr:pic>
    </xdr:grpSp>
    <xdr:clientData/>
  </xdr:twoCellAnchor>
  <xdr:twoCellAnchor editAs="absolute">
    <xdr:from>
      <xdr:col>7</xdr:col>
      <xdr:colOff>609600</xdr:colOff>
      <xdr:row>16</xdr:row>
      <xdr:rowOff>15241</xdr:rowOff>
    </xdr:from>
    <xdr:to>
      <xdr:col>11</xdr:col>
      <xdr:colOff>487680</xdr:colOff>
      <xdr:row>24</xdr:row>
      <xdr:rowOff>152400</xdr:rowOff>
    </xdr:to>
    <xdr:grpSp>
      <xdr:nvGrpSpPr>
        <xdr:cNvPr id="235" name="Group 234">
          <a:extLst>
            <a:ext uri="{FF2B5EF4-FFF2-40B4-BE49-F238E27FC236}">
              <a16:creationId xmlns:a16="http://schemas.microsoft.com/office/drawing/2014/main" id="{D75F26FB-6465-3E8B-6664-D6D0E020D476}"/>
            </a:ext>
          </a:extLst>
        </xdr:cNvPr>
        <xdr:cNvGrpSpPr>
          <a:grpSpLocks noChangeAspect="1"/>
        </xdr:cNvGrpSpPr>
      </xdr:nvGrpSpPr>
      <xdr:grpSpPr>
        <a:xfrm>
          <a:off x="5303520" y="3185161"/>
          <a:ext cx="2560320" cy="1722119"/>
          <a:chOff x="6697980" y="4419601"/>
          <a:chExt cx="4540102" cy="2545080"/>
        </a:xfrm>
      </xdr:grpSpPr>
      <xdr:grpSp>
        <xdr:nvGrpSpPr>
          <xdr:cNvPr id="110" name="Group 109">
            <a:extLst>
              <a:ext uri="{FF2B5EF4-FFF2-40B4-BE49-F238E27FC236}">
                <a16:creationId xmlns:a16="http://schemas.microsoft.com/office/drawing/2014/main" id="{F01E314A-3786-E385-08AB-8C7D23661F11}"/>
              </a:ext>
            </a:extLst>
          </xdr:cNvPr>
          <xdr:cNvGrpSpPr/>
        </xdr:nvGrpSpPr>
        <xdr:grpSpPr>
          <a:xfrm>
            <a:off x="6842760" y="4419601"/>
            <a:ext cx="4395322" cy="2545080"/>
            <a:chOff x="6842760" y="4564815"/>
            <a:chExt cx="4395322" cy="2399865"/>
          </a:xfrm>
        </xdr:grpSpPr>
        <xdr:sp macro="" textlink="">
          <xdr:nvSpPr>
            <xdr:cNvPr id="174" name="Rectangle: Rounded Corners 173">
              <a:extLst>
                <a:ext uri="{FF2B5EF4-FFF2-40B4-BE49-F238E27FC236}">
                  <a16:creationId xmlns:a16="http://schemas.microsoft.com/office/drawing/2014/main" id="{1774E026-BC6B-4940-9402-EA1F32132C08}"/>
                </a:ext>
              </a:extLst>
            </xdr:cNvPr>
            <xdr:cNvSpPr/>
          </xdr:nvSpPr>
          <xdr:spPr>
            <a:xfrm>
              <a:off x="6842760" y="4587240"/>
              <a:ext cx="4282440" cy="2377440"/>
            </a:xfrm>
            <a:prstGeom prst="roundRect">
              <a:avLst>
                <a:gd name="adj" fmla="val 5360"/>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grpSp>
          <xdr:nvGrpSpPr>
            <xdr:cNvPr id="109" name="Group 108">
              <a:extLst>
                <a:ext uri="{FF2B5EF4-FFF2-40B4-BE49-F238E27FC236}">
                  <a16:creationId xmlns:a16="http://schemas.microsoft.com/office/drawing/2014/main" id="{860AE462-D81C-B00F-ACC0-88BE003BC38E}"/>
                </a:ext>
              </a:extLst>
            </xdr:cNvPr>
            <xdr:cNvGrpSpPr/>
          </xdr:nvGrpSpPr>
          <xdr:grpSpPr>
            <a:xfrm>
              <a:off x="9514544" y="4564815"/>
              <a:ext cx="1723538" cy="716190"/>
              <a:chOff x="9514544" y="4564815"/>
              <a:chExt cx="1723538" cy="716190"/>
            </a:xfrm>
          </xdr:grpSpPr>
          <xdr:grpSp>
            <xdr:nvGrpSpPr>
              <xdr:cNvPr id="178" name="Group 177">
                <a:extLst>
                  <a:ext uri="{FF2B5EF4-FFF2-40B4-BE49-F238E27FC236}">
                    <a16:creationId xmlns:a16="http://schemas.microsoft.com/office/drawing/2014/main" id="{A851E32D-40CE-433F-A107-0EF70C8070E6}"/>
                  </a:ext>
                </a:extLst>
              </xdr:cNvPr>
              <xdr:cNvGrpSpPr/>
            </xdr:nvGrpSpPr>
            <xdr:grpSpPr>
              <a:xfrm>
                <a:off x="9514544" y="4564815"/>
                <a:ext cx="1723538" cy="716190"/>
                <a:chOff x="5110184" y="4511475"/>
                <a:chExt cx="1723538" cy="716190"/>
              </a:xfrm>
            </xdr:grpSpPr>
            <xdr:sp macro="" textlink="Pivottables!CW6">
              <xdr:nvSpPr>
                <xdr:cNvPr id="179" name="TextBox 178">
                  <a:extLst>
                    <a:ext uri="{FF2B5EF4-FFF2-40B4-BE49-F238E27FC236}">
                      <a16:creationId xmlns:a16="http://schemas.microsoft.com/office/drawing/2014/main" id="{65AB7E0E-0BF4-5794-21AA-55C9EDA53E5A}"/>
                    </a:ext>
                  </a:extLst>
                </xdr:cNvPr>
                <xdr:cNvSpPr txBox="1"/>
              </xdr:nvSpPr>
              <xdr:spPr>
                <a:xfrm>
                  <a:off x="5501951" y="4706890"/>
                  <a:ext cx="1005842" cy="396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A6BC66-AB25-4C7B-B176-EB7CE5BEE274}" type="TxLink">
                    <a:rPr lang="en-US" sz="900" b="0" i="0" u="none" strike="noStrike">
                      <a:solidFill>
                        <a:srgbClr val="000000"/>
                      </a:solidFill>
                      <a:latin typeface="Arial" panose="020B0604020202020204" pitchFamily="34" charset="0"/>
                      <a:cs typeface="Arial" panose="020B0604020202020204" pitchFamily="34" charset="0"/>
                    </a:rPr>
                    <a:pPr algn="ctr"/>
                    <a:t>379.0M</a:t>
                  </a:fld>
                  <a:endParaRPr lang="en-US" sz="800" b="0">
                    <a:solidFill>
                      <a:schemeClr val="tx2">
                        <a:lumMod val="75000"/>
                      </a:schemeClr>
                    </a:solidFill>
                    <a:latin typeface="Arial" panose="020B0604020202020204" pitchFamily="34" charset="0"/>
                    <a:cs typeface="Arial" panose="020B0604020202020204" pitchFamily="34" charset="0"/>
                  </a:endParaRPr>
                </a:p>
              </xdr:txBody>
            </xdr:sp>
            <xdr:sp macro="" textlink="Pivottables!CV6">
              <xdr:nvSpPr>
                <xdr:cNvPr id="180" name="TextBox 179">
                  <a:extLst>
                    <a:ext uri="{FF2B5EF4-FFF2-40B4-BE49-F238E27FC236}">
                      <a16:creationId xmlns:a16="http://schemas.microsoft.com/office/drawing/2014/main" id="{58BB7298-2C13-ACF0-A056-927A8FEA40AA}"/>
                    </a:ext>
                  </a:extLst>
                </xdr:cNvPr>
                <xdr:cNvSpPr txBox="1"/>
              </xdr:nvSpPr>
              <xdr:spPr>
                <a:xfrm>
                  <a:off x="5483254" y="4511475"/>
                  <a:ext cx="10820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E850FE-EEE4-487B-BA10-406170EA8A7C}" type="TxLink">
                    <a:rPr lang="en-US" sz="700" b="0" i="0" u="none" strike="noStrike">
                      <a:solidFill>
                        <a:srgbClr val="000000"/>
                      </a:solidFill>
                      <a:latin typeface="Arial"/>
                      <a:cs typeface="Arial"/>
                    </a:rPr>
                    <a:pPr algn="ctr"/>
                    <a:t>Adam</a:t>
                  </a:fld>
                  <a:endParaRPr lang="en-US" sz="300">
                    <a:solidFill>
                      <a:schemeClr val="tx1">
                        <a:lumMod val="85000"/>
                        <a:lumOff val="15000"/>
                      </a:schemeClr>
                    </a:solidFill>
                    <a:latin typeface="Abadi" panose="020B0604020202020204" pitchFamily="34" charset="0"/>
                  </a:endParaRPr>
                </a:p>
              </xdr:txBody>
            </xdr:sp>
            <xdr:sp macro="" textlink="">
              <xdr:nvSpPr>
                <xdr:cNvPr id="181" name="TextBox 180">
                  <a:extLst>
                    <a:ext uri="{FF2B5EF4-FFF2-40B4-BE49-F238E27FC236}">
                      <a16:creationId xmlns:a16="http://schemas.microsoft.com/office/drawing/2014/main" id="{F4C0CC6D-B055-AC44-3467-5A8B58C874E9}"/>
                    </a:ext>
                  </a:extLst>
                </xdr:cNvPr>
                <xdr:cNvSpPr txBox="1"/>
              </xdr:nvSpPr>
              <xdr:spPr>
                <a:xfrm>
                  <a:off x="5110184" y="5021580"/>
                  <a:ext cx="1723538" cy="206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00">
                      <a:solidFill>
                        <a:schemeClr val="bg1">
                          <a:lumMod val="50000"/>
                        </a:schemeClr>
                      </a:solidFill>
                      <a:latin typeface="Abadi" panose="020B0604020202020204" pitchFamily="34" charset="0"/>
                    </a:rPr>
                    <a:t>Total Selling Consultant</a:t>
                  </a:r>
                  <a:endParaRPr lang="en-US" sz="800">
                    <a:solidFill>
                      <a:schemeClr val="bg1">
                        <a:lumMod val="50000"/>
                      </a:schemeClr>
                    </a:solidFill>
                    <a:latin typeface="Abadi" panose="020B0604020202020204" pitchFamily="34" charset="0"/>
                  </a:endParaRPr>
                </a:p>
                <a:p>
                  <a:pPr algn="ctr"/>
                  <a:endParaRPr lang="en-US" sz="400">
                    <a:solidFill>
                      <a:schemeClr val="tx1">
                        <a:lumMod val="85000"/>
                        <a:lumOff val="15000"/>
                      </a:schemeClr>
                    </a:solidFill>
                    <a:latin typeface="Abadi" panose="020B0604020202020204" pitchFamily="34" charset="0"/>
                  </a:endParaRPr>
                </a:p>
              </xdr:txBody>
            </xdr:sp>
          </xdr:grpSp>
          <xdr:pic>
            <xdr:nvPicPr>
              <xdr:cNvPr id="182" name="Graphic 181" descr="Ribbon with solid fill">
                <a:extLst>
                  <a:ext uri="{FF2B5EF4-FFF2-40B4-BE49-F238E27FC236}">
                    <a16:creationId xmlns:a16="http://schemas.microsoft.com/office/drawing/2014/main" id="{B43FBAF0-00EF-46DB-A25C-AFFF21866035}"/>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682583" y="4688482"/>
                <a:ext cx="329183" cy="329183"/>
              </a:xfrm>
              <a:prstGeom prst="rect">
                <a:avLst/>
              </a:prstGeom>
            </xdr:spPr>
          </xdr:pic>
        </xdr:grpSp>
      </xdr:grpSp>
      <xdr:sp macro="" textlink="">
        <xdr:nvSpPr>
          <xdr:cNvPr id="176" name="TextBox 175">
            <a:extLst>
              <a:ext uri="{FF2B5EF4-FFF2-40B4-BE49-F238E27FC236}">
                <a16:creationId xmlns:a16="http://schemas.microsoft.com/office/drawing/2014/main" id="{F6CE9043-DBA1-4E3C-8C39-60780CC7795B}"/>
              </a:ext>
            </a:extLst>
          </xdr:cNvPr>
          <xdr:cNvSpPr txBox="1"/>
        </xdr:nvSpPr>
        <xdr:spPr>
          <a:xfrm>
            <a:off x="6826811" y="4465321"/>
            <a:ext cx="13710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50">
                <a:solidFill>
                  <a:schemeClr val="tx1">
                    <a:lumMod val="85000"/>
                    <a:lumOff val="15000"/>
                  </a:schemeClr>
                </a:solidFill>
                <a:latin typeface="Abadi" panose="020B0604020202020204" pitchFamily="34" charset="0"/>
              </a:rPr>
              <a:t>Consultant</a:t>
            </a:r>
          </a:p>
          <a:p>
            <a:pPr algn="l"/>
            <a:r>
              <a:rPr lang="en-US" sz="600">
                <a:solidFill>
                  <a:schemeClr val="tx1">
                    <a:lumMod val="50000"/>
                    <a:lumOff val="50000"/>
                  </a:schemeClr>
                </a:solidFill>
                <a:latin typeface="Abadi" panose="020B0604020202020204" pitchFamily="34" charset="0"/>
              </a:rPr>
              <a:t>by</a:t>
            </a:r>
            <a:r>
              <a:rPr lang="en-US" sz="600" baseline="0">
                <a:solidFill>
                  <a:schemeClr val="tx1">
                    <a:lumMod val="50000"/>
                    <a:lumOff val="50000"/>
                  </a:schemeClr>
                </a:solidFill>
                <a:latin typeface="Abadi" panose="020B0604020202020204" pitchFamily="34" charset="0"/>
              </a:rPr>
              <a:t> Total Sales</a:t>
            </a:r>
            <a:endParaRPr lang="en-US" sz="600">
              <a:solidFill>
                <a:schemeClr val="tx1">
                  <a:lumMod val="50000"/>
                  <a:lumOff val="50000"/>
                </a:schemeClr>
              </a:solidFill>
              <a:latin typeface="Abadi" panose="020B0604020202020204" pitchFamily="34" charset="0"/>
            </a:endParaRPr>
          </a:p>
          <a:p>
            <a:pPr algn="ctr"/>
            <a:endParaRPr lang="en-US" sz="100">
              <a:solidFill>
                <a:schemeClr val="tx1">
                  <a:lumMod val="85000"/>
                  <a:lumOff val="15000"/>
                </a:schemeClr>
              </a:solidFill>
              <a:latin typeface="Abadi" panose="020B0604020202020204" pitchFamily="34" charset="0"/>
            </a:endParaRPr>
          </a:p>
        </xdr:txBody>
      </xdr:sp>
      <xdr:graphicFrame macro="">
        <xdr:nvGraphicFramePr>
          <xdr:cNvPr id="177" name="Chart 176">
            <a:extLst>
              <a:ext uri="{FF2B5EF4-FFF2-40B4-BE49-F238E27FC236}">
                <a16:creationId xmlns:a16="http://schemas.microsoft.com/office/drawing/2014/main" id="{BAA204F8-23E8-46DF-A49D-D8D6456865AC}"/>
              </a:ext>
            </a:extLst>
          </xdr:cNvPr>
          <xdr:cNvGraphicFramePr>
            <a:graphicFrameLocks/>
          </xdr:cNvGraphicFramePr>
        </xdr:nvGraphicFramePr>
        <xdr:xfrm>
          <a:off x="6697980" y="5280661"/>
          <a:ext cx="4480560" cy="1653541"/>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twoCellAnchor editAs="absolute">
    <xdr:from>
      <xdr:col>2</xdr:col>
      <xdr:colOff>220980</xdr:colOff>
      <xdr:row>16</xdr:row>
      <xdr:rowOff>68580</xdr:rowOff>
    </xdr:from>
    <xdr:to>
      <xdr:col>2</xdr:col>
      <xdr:colOff>550164</xdr:colOff>
      <xdr:row>18</xdr:row>
      <xdr:rowOff>1524</xdr:rowOff>
    </xdr:to>
    <xdr:sp macro="" textlink="">
      <xdr:nvSpPr>
        <xdr:cNvPr id="189" name="Flowchart: Connector 188">
          <a:extLst>
            <a:ext uri="{FF2B5EF4-FFF2-40B4-BE49-F238E27FC236}">
              <a16:creationId xmlns:a16="http://schemas.microsoft.com/office/drawing/2014/main" id="{51275D3B-29A6-5BC2-9DEA-148D21FB506D}"/>
            </a:ext>
          </a:extLst>
        </xdr:cNvPr>
        <xdr:cNvSpPr>
          <a:spLocks noChangeAspect="1"/>
        </xdr:cNvSpPr>
      </xdr:nvSpPr>
      <xdr:spPr>
        <a:xfrm>
          <a:off x="1562100" y="3238500"/>
          <a:ext cx="329184" cy="329184"/>
        </a:xfrm>
        <a:prstGeom prst="flowChartConnector">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clientData/>
  </xdr:twoCellAnchor>
  <xdr:twoCellAnchor editAs="absolute">
    <xdr:from>
      <xdr:col>8</xdr:col>
      <xdr:colOff>15240</xdr:colOff>
      <xdr:row>12</xdr:row>
      <xdr:rowOff>182879</xdr:rowOff>
    </xdr:from>
    <xdr:to>
      <xdr:col>11</xdr:col>
      <xdr:colOff>419100</xdr:colOff>
      <xdr:row>15</xdr:row>
      <xdr:rowOff>198119</xdr:rowOff>
    </xdr:to>
    <xdr:grpSp>
      <xdr:nvGrpSpPr>
        <xdr:cNvPr id="150" name="Group 149">
          <a:extLst>
            <a:ext uri="{FF2B5EF4-FFF2-40B4-BE49-F238E27FC236}">
              <a16:creationId xmlns:a16="http://schemas.microsoft.com/office/drawing/2014/main" id="{32954CC3-E316-5E65-4E28-3027C53C5128}"/>
            </a:ext>
          </a:extLst>
        </xdr:cNvPr>
        <xdr:cNvGrpSpPr>
          <a:grpSpLocks noChangeAspect="1"/>
        </xdr:cNvGrpSpPr>
      </xdr:nvGrpSpPr>
      <xdr:grpSpPr>
        <a:xfrm>
          <a:off x="5379720" y="2560319"/>
          <a:ext cx="2415540" cy="609600"/>
          <a:chOff x="137160" y="6108388"/>
          <a:chExt cx="3276600" cy="899094"/>
        </a:xfrm>
      </xdr:grpSpPr>
      <xdr:sp macro="" textlink="">
        <xdr:nvSpPr>
          <xdr:cNvPr id="212" name="Rectangle: Rounded Corners 211">
            <a:extLst>
              <a:ext uri="{FF2B5EF4-FFF2-40B4-BE49-F238E27FC236}">
                <a16:creationId xmlns:a16="http://schemas.microsoft.com/office/drawing/2014/main" id="{8680E918-C737-42CB-AB48-33C4DFDB0BAF}"/>
              </a:ext>
            </a:extLst>
          </xdr:cNvPr>
          <xdr:cNvSpPr/>
        </xdr:nvSpPr>
        <xdr:spPr>
          <a:xfrm>
            <a:off x="137160" y="6187440"/>
            <a:ext cx="3276600" cy="792480"/>
          </a:xfrm>
          <a:prstGeom prst="roundRect">
            <a:avLst>
              <a:gd name="adj" fmla="val 11523"/>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sp macro="" textlink="">
        <xdr:nvSpPr>
          <xdr:cNvPr id="213" name="TextBox 212">
            <a:extLst>
              <a:ext uri="{FF2B5EF4-FFF2-40B4-BE49-F238E27FC236}">
                <a16:creationId xmlns:a16="http://schemas.microsoft.com/office/drawing/2014/main" id="{573C6FA5-77C1-4CC4-AFCD-0E58D10DEF3F}"/>
              </a:ext>
            </a:extLst>
          </xdr:cNvPr>
          <xdr:cNvSpPr txBox="1"/>
        </xdr:nvSpPr>
        <xdr:spPr>
          <a:xfrm>
            <a:off x="182880" y="6286500"/>
            <a:ext cx="136398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600">
                <a:solidFill>
                  <a:schemeClr val="tx1">
                    <a:lumMod val="85000"/>
                    <a:lumOff val="15000"/>
                  </a:schemeClr>
                </a:solidFill>
                <a:latin typeface="Abadi" panose="020B0604020202020204" pitchFamily="34" charset="0"/>
              </a:rPr>
              <a:t>Average </a:t>
            </a:r>
          </a:p>
          <a:p>
            <a:pPr algn="l"/>
            <a:r>
              <a:rPr lang="en-US" sz="700">
                <a:solidFill>
                  <a:schemeClr val="tx1">
                    <a:lumMod val="85000"/>
                    <a:lumOff val="15000"/>
                  </a:schemeClr>
                </a:solidFill>
                <a:latin typeface="Abadi" panose="020B0604020202020204" pitchFamily="34" charset="0"/>
              </a:rPr>
              <a:t>Calls by Month</a:t>
            </a:r>
            <a:endParaRPr lang="en-US" sz="900">
              <a:solidFill>
                <a:schemeClr val="bg1">
                  <a:lumMod val="50000"/>
                </a:schemeClr>
              </a:solidFill>
              <a:latin typeface="Abadi" panose="020B0604020202020204" pitchFamily="34" charset="0"/>
            </a:endParaRPr>
          </a:p>
          <a:p>
            <a:pPr algn="ctr"/>
            <a:endParaRPr lang="en-US" sz="400">
              <a:solidFill>
                <a:schemeClr val="tx1">
                  <a:lumMod val="85000"/>
                  <a:lumOff val="15000"/>
                </a:schemeClr>
              </a:solidFill>
              <a:latin typeface="Abadi" panose="020B0604020202020204" pitchFamily="34" charset="0"/>
            </a:endParaRPr>
          </a:p>
        </xdr:txBody>
      </xdr:sp>
      <xdr:graphicFrame macro="">
        <xdr:nvGraphicFramePr>
          <xdr:cNvPr id="215" name="Chart 214">
            <a:extLst>
              <a:ext uri="{FF2B5EF4-FFF2-40B4-BE49-F238E27FC236}">
                <a16:creationId xmlns:a16="http://schemas.microsoft.com/office/drawing/2014/main" id="{C9876660-3764-0309-235C-CDF056FF8B93}"/>
              </a:ext>
            </a:extLst>
          </xdr:cNvPr>
          <xdr:cNvGraphicFramePr/>
        </xdr:nvGraphicFramePr>
        <xdr:xfrm>
          <a:off x="1141053" y="6108388"/>
          <a:ext cx="2065011" cy="899094"/>
        </xdr:xfrm>
        <a:graphic>
          <a:graphicData uri="http://schemas.openxmlformats.org/drawingml/2006/chart">
            <c:chart xmlns:c="http://schemas.openxmlformats.org/drawingml/2006/chart" xmlns:r="http://schemas.openxmlformats.org/officeDocument/2006/relationships" r:id="rId18"/>
          </a:graphicData>
        </a:graphic>
      </xdr:graphicFrame>
      <xdr:sp macro="" textlink="Pivottables!DS7">
        <xdr:nvSpPr>
          <xdr:cNvPr id="218" name="TextBox 217">
            <a:extLst>
              <a:ext uri="{FF2B5EF4-FFF2-40B4-BE49-F238E27FC236}">
                <a16:creationId xmlns:a16="http://schemas.microsoft.com/office/drawing/2014/main" id="{5987C2A5-BA64-45C4-B4CE-F88E0F1FB9E5}"/>
              </a:ext>
            </a:extLst>
          </xdr:cNvPr>
          <xdr:cNvSpPr txBox="1"/>
        </xdr:nvSpPr>
        <xdr:spPr>
          <a:xfrm>
            <a:off x="1188720" y="6271260"/>
            <a:ext cx="59436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8E22839-6645-44B1-9A1C-CE2382B753D9}" type="TxLink">
              <a:rPr lang="en-US" sz="900" b="0" i="0" u="none" strike="noStrike">
                <a:solidFill>
                  <a:srgbClr val="6821E4"/>
                </a:solidFill>
                <a:latin typeface="Arial"/>
                <a:cs typeface="Arial"/>
              </a:rPr>
              <a:pPr algn="r"/>
              <a:t>103</a:t>
            </a:fld>
            <a:endParaRPr lang="en-US" sz="500">
              <a:solidFill>
                <a:srgbClr val="6821E4"/>
              </a:solidFill>
              <a:latin typeface="Abadi" panose="020B0604020202020204" pitchFamily="34" charset="0"/>
            </a:endParaRPr>
          </a:p>
        </xdr:txBody>
      </xdr:sp>
      <xdr:sp macro="" textlink="">
        <xdr:nvSpPr>
          <xdr:cNvPr id="219" name="TextBox 218">
            <a:extLst>
              <a:ext uri="{FF2B5EF4-FFF2-40B4-BE49-F238E27FC236}">
                <a16:creationId xmlns:a16="http://schemas.microsoft.com/office/drawing/2014/main" id="{E1C87B69-967E-44A2-814E-E7E61E80607F}"/>
              </a:ext>
            </a:extLst>
          </xdr:cNvPr>
          <xdr:cNvSpPr txBox="1"/>
        </xdr:nvSpPr>
        <xdr:spPr>
          <a:xfrm>
            <a:off x="1591520" y="6408420"/>
            <a:ext cx="457850" cy="171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a:solidFill>
                  <a:schemeClr val="bg1">
                    <a:lumMod val="65000"/>
                  </a:schemeClr>
                </a:solidFill>
                <a:latin typeface="Abadi" panose="020B0604020202020204" pitchFamily="34" charset="0"/>
              </a:rPr>
              <a:t>Call</a:t>
            </a:r>
            <a:endParaRPr lang="en-US" sz="600">
              <a:solidFill>
                <a:schemeClr val="bg1">
                  <a:lumMod val="65000"/>
                </a:schemeClr>
              </a:solidFill>
              <a:latin typeface="Abadi" panose="020B0604020202020204" pitchFamily="34" charset="0"/>
            </a:endParaRPr>
          </a:p>
        </xdr:txBody>
      </xdr:sp>
    </xdr:grpSp>
    <xdr:clientData/>
  </xdr:twoCellAnchor>
  <xdr:twoCellAnchor editAs="absolute">
    <xdr:from>
      <xdr:col>15</xdr:col>
      <xdr:colOff>468619</xdr:colOff>
      <xdr:row>0</xdr:row>
      <xdr:rowOff>38100</xdr:rowOff>
    </xdr:from>
    <xdr:to>
      <xdr:col>19</xdr:col>
      <xdr:colOff>198121</xdr:colOff>
      <xdr:row>6</xdr:row>
      <xdr:rowOff>129540</xdr:rowOff>
    </xdr:to>
    <xdr:grpSp>
      <xdr:nvGrpSpPr>
        <xdr:cNvPr id="248" name="Group 247">
          <a:extLst>
            <a:ext uri="{FF2B5EF4-FFF2-40B4-BE49-F238E27FC236}">
              <a16:creationId xmlns:a16="http://schemas.microsoft.com/office/drawing/2014/main" id="{29679129-101A-C700-6C47-80D08684E561}"/>
            </a:ext>
          </a:extLst>
        </xdr:cNvPr>
        <xdr:cNvGrpSpPr>
          <a:grpSpLocks noChangeAspect="1"/>
        </xdr:cNvGrpSpPr>
      </xdr:nvGrpSpPr>
      <xdr:grpSpPr>
        <a:xfrm>
          <a:off x="10527019" y="38100"/>
          <a:ext cx="2411742" cy="1280160"/>
          <a:chOff x="16457371" y="6461760"/>
          <a:chExt cx="3592835" cy="2331720"/>
        </a:xfrm>
      </xdr:grpSpPr>
      <xdr:sp macro="" textlink="">
        <xdr:nvSpPr>
          <xdr:cNvPr id="228" name="Rectangle: Rounded Corners 227">
            <a:extLst>
              <a:ext uri="{FF2B5EF4-FFF2-40B4-BE49-F238E27FC236}">
                <a16:creationId xmlns:a16="http://schemas.microsoft.com/office/drawing/2014/main" id="{DDB12D98-2E82-4C12-801A-33AAD795985A}"/>
              </a:ext>
            </a:extLst>
          </xdr:cNvPr>
          <xdr:cNvSpPr/>
        </xdr:nvSpPr>
        <xdr:spPr>
          <a:xfrm>
            <a:off x="16529765" y="6461760"/>
            <a:ext cx="3520441" cy="2331720"/>
          </a:xfrm>
          <a:prstGeom prst="roundRect">
            <a:avLst>
              <a:gd name="adj" fmla="val 3693"/>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sp macro="" textlink="">
        <xdr:nvSpPr>
          <xdr:cNvPr id="229" name="TextBox 228">
            <a:extLst>
              <a:ext uri="{FF2B5EF4-FFF2-40B4-BE49-F238E27FC236}">
                <a16:creationId xmlns:a16="http://schemas.microsoft.com/office/drawing/2014/main" id="{E89F5A21-9E17-4149-A58D-0F6BE8B1901C}"/>
              </a:ext>
            </a:extLst>
          </xdr:cNvPr>
          <xdr:cNvSpPr txBox="1"/>
        </xdr:nvSpPr>
        <xdr:spPr>
          <a:xfrm>
            <a:off x="16474415" y="6467893"/>
            <a:ext cx="2486024" cy="354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b="0">
                <a:solidFill>
                  <a:srgbClr val="000000"/>
                </a:solidFill>
                <a:latin typeface="Abadi" panose="020B0604020202020204" pitchFamily="34" charset="0"/>
              </a:rPr>
              <a:t>Training Models Fees </a:t>
            </a:r>
            <a:r>
              <a:rPr lang="en-US" sz="600">
                <a:solidFill>
                  <a:schemeClr val="tx1">
                    <a:lumMod val="65000"/>
                    <a:lumOff val="35000"/>
                  </a:schemeClr>
                </a:solidFill>
                <a:latin typeface="Abadi" panose="020B0604020202020204" pitchFamily="34" charset="0"/>
                <a:ea typeface="+mn-ea"/>
                <a:cs typeface="+mn-cs"/>
              </a:rPr>
              <a:t>by Sales Team</a:t>
            </a:r>
            <a:endParaRPr lang="en-US" sz="500">
              <a:solidFill>
                <a:schemeClr val="tx1">
                  <a:lumMod val="65000"/>
                  <a:lumOff val="35000"/>
                </a:schemeClr>
              </a:solidFill>
              <a:latin typeface="Abadi" panose="020B0604020202020204" pitchFamily="34" charset="0"/>
              <a:ea typeface="+mn-ea"/>
              <a:cs typeface="+mn-cs"/>
            </a:endParaRPr>
          </a:p>
        </xdr:txBody>
      </xdr:sp>
      <xdr:graphicFrame macro="">
        <xdr:nvGraphicFramePr>
          <xdr:cNvPr id="230" name="Chart 229">
            <a:extLst>
              <a:ext uri="{FF2B5EF4-FFF2-40B4-BE49-F238E27FC236}">
                <a16:creationId xmlns:a16="http://schemas.microsoft.com/office/drawing/2014/main" id="{012F7DC3-155A-48A9-A722-69E3E17E39DF}"/>
              </a:ext>
            </a:extLst>
          </xdr:cNvPr>
          <xdr:cNvGraphicFramePr>
            <a:graphicFrameLocks/>
          </xdr:cNvGraphicFramePr>
        </xdr:nvGraphicFramePr>
        <xdr:xfrm>
          <a:off x="16457371" y="6771757"/>
          <a:ext cx="3512821" cy="1950960"/>
        </xdr:xfrm>
        <a:graphic>
          <a:graphicData uri="http://schemas.openxmlformats.org/drawingml/2006/chart">
            <c:chart xmlns:c="http://schemas.openxmlformats.org/drawingml/2006/chart" xmlns:r="http://schemas.openxmlformats.org/officeDocument/2006/relationships" r:id="rId19"/>
          </a:graphicData>
        </a:graphic>
      </xdr:graphicFrame>
    </xdr:grpSp>
    <xdr:clientData/>
  </xdr:twoCellAnchor>
  <xdr:twoCellAnchor editAs="absolute">
    <xdr:from>
      <xdr:col>9</xdr:col>
      <xdr:colOff>640081</xdr:colOff>
      <xdr:row>6</xdr:row>
      <xdr:rowOff>137160</xdr:rowOff>
    </xdr:from>
    <xdr:to>
      <xdr:col>11</xdr:col>
      <xdr:colOff>419101</xdr:colOff>
      <xdr:row>13</xdr:row>
      <xdr:rowOff>0</xdr:rowOff>
    </xdr:to>
    <xdr:grpSp>
      <xdr:nvGrpSpPr>
        <xdr:cNvPr id="246" name="Group 245">
          <a:extLst>
            <a:ext uri="{FF2B5EF4-FFF2-40B4-BE49-F238E27FC236}">
              <a16:creationId xmlns:a16="http://schemas.microsoft.com/office/drawing/2014/main" id="{F5EA0B4A-B825-AD81-3AC2-DEC304A63EA7}"/>
            </a:ext>
          </a:extLst>
        </xdr:cNvPr>
        <xdr:cNvGrpSpPr>
          <a:grpSpLocks noChangeAspect="1"/>
        </xdr:cNvGrpSpPr>
      </xdr:nvGrpSpPr>
      <xdr:grpSpPr>
        <a:xfrm>
          <a:off x="6675121" y="1325880"/>
          <a:ext cx="1120140" cy="1249680"/>
          <a:chOff x="5821680" y="6967316"/>
          <a:chExt cx="1721650" cy="2412904"/>
        </a:xfrm>
      </xdr:grpSpPr>
      <xdr:sp macro="" textlink="">
        <xdr:nvSpPr>
          <xdr:cNvPr id="236" name="Rectangle: Rounded Corners 235">
            <a:extLst>
              <a:ext uri="{FF2B5EF4-FFF2-40B4-BE49-F238E27FC236}">
                <a16:creationId xmlns:a16="http://schemas.microsoft.com/office/drawing/2014/main" id="{8F54021E-070D-41AF-A062-CBB769778C7A}"/>
              </a:ext>
            </a:extLst>
          </xdr:cNvPr>
          <xdr:cNvSpPr/>
        </xdr:nvSpPr>
        <xdr:spPr>
          <a:xfrm>
            <a:off x="5821680" y="7040880"/>
            <a:ext cx="1719072" cy="2339340"/>
          </a:xfrm>
          <a:prstGeom prst="roundRect">
            <a:avLst>
              <a:gd name="adj" fmla="val 5360"/>
            </a:avLst>
          </a:prstGeom>
          <a:solidFill>
            <a:srgbClr val="A5C2E3"/>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sp macro="" textlink="">
        <xdr:nvSpPr>
          <xdr:cNvPr id="238" name="TextBox 237">
            <a:extLst>
              <a:ext uri="{FF2B5EF4-FFF2-40B4-BE49-F238E27FC236}">
                <a16:creationId xmlns:a16="http://schemas.microsoft.com/office/drawing/2014/main" id="{B7311E5F-8932-4204-BA00-F2E62A03170E}"/>
              </a:ext>
            </a:extLst>
          </xdr:cNvPr>
          <xdr:cNvSpPr txBox="1"/>
        </xdr:nvSpPr>
        <xdr:spPr>
          <a:xfrm>
            <a:off x="5821680" y="6967316"/>
            <a:ext cx="1417141" cy="559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a:solidFill>
                  <a:schemeClr val="bg1">
                    <a:lumMod val="95000"/>
                  </a:schemeClr>
                </a:solidFill>
                <a:latin typeface="Abadi" panose="020B0604020202020204" pitchFamily="34" charset="0"/>
              </a:rPr>
              <a:t>Sales</a:t>
            </a:r>
            <a:r>
              <a:rPr lang="en-US" sz="700" baseline="0">
                <a:solidFill>
                  <a:schemeClr val="bg1">
                    <a:lumMod val="95000"/>
                  </a:schemeClr>
                </a:solidFill>
                <a:latin typeface="Abadi" panose="020B0604020202020204" pitchFamily="34" charset="0"/>
              </a:rPr>
              <a:t> Team</a:t>
            </a:r>
            <a:r>
              <a:rPr lang="en-US" sz="700">
                <a:solidFill>
                  <a:schemeClr val="bg1">
                    <a:lumMod val="95000"/>
                  </a:schemeClr>
                </a:solidFill>
                <a:latin typeface="Abadi" panose="020B0604020202020204" pitchFamily="34" charset="0"/>
              </a:rPr>
              <a:t> Slicer</a:t>
            </a:r>
          </a:p>
        </xdr:txBody>
      </xdr:sp>
      <xdr:sp macro="" textlink="">
        <xdr:nvSpPr>
          <xdr:cNvPr id="240" name="TextBox 239">
            <a:hlinkClick xmlns:r="http://schemas.openxmlformats.org/officeDocument/2006/relationships" r:id="rId20" tooltip="Go To Database"/>
            <a:extLst>
              <a:ext uri="{FF2B5EF4-FFF2-40B4-BE49-F238E27FC236}">
                <a16:creationId xmlns:a16="http://schemas.microsoft.com/office/drawing/2014/main" id="{A4F24633-C762-4121-A088-71E9B223BE93}"/>
              </a:ext>
            </a:extLst>
          </xdr:cNvPr>
          <xdr:cNvSpPr txBox="1"/>
        </xdr:nvSpPr>
        <xdr:spPr>
          <a:xfrm rot="18992793">
            <a:off x="7156384" y="7049113"/>
            <a:ext cx="386946" cy="386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solidFill>
                  <a:schemeClr val="bg1"/>
                </a:solidFill>
                <a:sym typeface="Symbol" panose="05050102010706020507" pitchFamily="18" charset="2"/>
              </a:rPr>
              <a:t></a:t>
            </a:r>
            <a:endParaRPr lang="en-US" sz="800" b="1">
              <a:solidFill>
                <a:schemeClr val="bg1"/>
              </a:solidFill>
            </a:endParaRPr>
          </a:p>
        </xdr:txBody>
      </xdr:sp>
    </xdr:grpSp>
    <xdr:clientData/>
  </xdr:twoCellAnchor>
  <xdr:twoCellAnchor editAs="absolute">
    <xdr:from>
      <xdr:col>0</xdr:col>
      <xdr:colOff>0</xdr:colOff>
      <xdr:row>16</xdr:row>
      <xdr:rowOff>7620</xdr:rowOff>
    </xdr:from>
    <xdr:to>
      <xdr:col>7</xdr:col>
      <xdr:colOff>259022</xdr:colOff>
      <xdr:row>24</xdr:row>
      <xdr:rowOff>152400</xdr:rowOff>
    </xdr:to>
    <xdr:grpSp>
      <xdr:nvGrpSpPr>
        <xdr:cNvPr id="241" name="Group 240">
          <a:extLst>
            <a:ext uri="{FF2B5EF4-FFF2-40B4-BE49-F238E27FC236}">
              <a16:creationId xmlns:a16="http://schemas.microsoft.com/office/drawing/2014/main" id="{10DACE6A-F7CF-8014-B43E-B69FD477B214}"/>
            </a:ext>
          </a:extLst>
        </xdr:cNvPr>
        <xdr:cNvGrpSpPr>
          <a:grpSpLocks noChangeAspect="1"/>
        </xdr:cNvGrpSpPr>
      </xdr:nvGrpSpPr>
      <xdr:grpSpPr>
        <a:xfrm>
          <a:off x="0" y="3177540"/>
          <a:ext cx="4952942" cy="1729740"/>
          <a:chOff x="17991" y="7033260"/>
          <a:chExt cx="5727488" cy="2331720"/>
        </a:xfrm>
      </xdr:grpSpPr>
      <xdr:sp macro="" textlink="">
        <xdr:nvSpPr>
          <xdr:cNvPr id="243" name="Rectangle: Rounded Corners 242">
            <a:extLst>
              <a:ext uri="{FF2B5EF4-FFF2-40B4-BE49-F238E27FC236}">
                <a16:creationId xmlns:a16="http://schemas.microsoft.com/office/drawing/2014/main" id="{295837CC-50AC-4A7A-AC8E-16B35E2CCBC5}"/>
              </a:ext>
            </a:extLst>
          </xdr:cNvPr>
          <xdr:cNvSpPr/>
        </xdr:nvSpPr>
        <xdr:spPr>
          <a:xfrm>
            <a:off x="62050" y="7033260"/>
            <a:ext cx="4352941" cy="2331720"/>
          </a:xfrm>
          <a:prstGeom prst="roundRect">
            <a:avLst>
              <a:gd name="adj" fmla="val 3693"/>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sp macro="" textlink="">
        <xdr:nvSpPr>
          <xdr:cNvPr id="244" name="TextBox 243">
            <a:extLst>
              <a:ext uri="{FF2B5EF4-FFF2-40B4-BE49-F238E27FC236}">
                <a16:creationId xmlns:a16="http://schemas.microsoft.com/office/drawing/2014/main" id="{F0820462-7F0E-408E-8356-A867E4B97528}"/>
              </a:ext>
            </a:extLst>
          </xdr:cNvPr>
          <xdr:cNvSpPr txBox="1"/>
        </xdr:nvSpPr>
        <xdr:spPr>
          <a:xfrm>
            <a:off x="17991" y="8948196"/>
            <a:ext cx="2331720" cy="373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b="0">
                <a:solidFill>
                  <a:srgbClr val="000000"/>
                </a:solidFill>
                <a:latin typeface="Abadi" panose="020B0604020202020204" pitchFamily="34" charset="0"/>
              </a:rPr>
              <a:t>Training Models Fees </a:t>
            </a:r>
            <a:r>
              <a:rPr lang="en-US" sz="600">
                <a:solidFill>
                  <a:schemeClr val="tx1">
                    <a:lumMod val="65000"/>
                    <a:lumOff val="35000"/>
                  </a:schemeClr>
                </a:solidFill>
                <a:latin typeface="Abadi" panose="020B0604020202020204" pitchFamily="34" charset="0"/>
                <a:ea typeface="+mn-ea"/>
                <a:cs typeface="+mn-cs"/>
              </a:rPr>
              <a:t>by Consultant</a:t>
            </a:r>
            <a:endParaRPr lang="en-US" sz="500">
              <a:solidFill>
                <a:schemeClr val="tx1">
                  <a:lumMod val="65000"/>
                  <a:lumOff val="35000"/>
                </a:schemeClr>
              </a:solidFill>
              <a:latin typeface="Abadi" panose="020B0604020202020204" pitchFamily="34" charset="0"/>
              <a:ea typeface="+mn-ea"/>
              <a:cs typeface="+mn-cs"/>
            </a:endParaRPr>
          </a:p>
        </xdr:txBody>
      </xdr:sp>
      <xdr:graphicFrame macro="">
        <xdr:nvGraphicFramePr>
          <xdr:cNvPr id="245" name="Chart 244">
            <a:extLst>
              <a:ext uri="{FF2B5EF4-FFF2-40B4-BE49-F238E27FC236}">
                <a16:creationId xmlns:a16="http://schemas.microsoft.com/office/drawing/2014/main" id="{2F49C7E9-5BCA-4CAD-82EF-E9C78DEAEA05}"/>
              </a:ext>
            </a:extLst>
          </xdr:cNvPr>
          <xdr:cNvGraphicFramePr>
            <a:graphicFrameLocks/>
          </xdr:cNvGraphicFramePr>
        </xdr:nvGraphicFramePr>
        <xdr:xfrm>
          <a:off x="137160" y="7063740"/>
          <a:ext cx="5608319" cy="2087880"/>
        </xdr:xfrm>
        <a:graphic>
          <a:graphicData uri="http://schemas.openxmlformats.org/drawingml/2006/chart">
            <c:chart xmlns:c="http://schemas.openxmlformats.org/drawingml/2006/chart" xmlns:r="http://schemas.openxmlformats.org/officeDocument/2006/relationships" r:id="rId21"/>
          </a:graphicData>
        </a:graphic>
      </xdr:graphicFrame>
    </xdr:grpSp>
    <xdr:clientData/>
  </xdr:twoCellAnchor>
  <xdr:twoCellAnchor editAs="absolute">
    <xdr:from>
      <xdr:col>0</xdr:col>
      <xdr:colOff>0</xdr:colOff>
      <xdr:row>6</xdr:row>
      <xdr:rowOff>144780</xdr:rowOff>
    </xdr:from>
    <xdr:to>
      <xdr:col>2</xdr:col>
      <xdr:colOff>358141</xdr:colOff>
      <xdr:row>15</xdr:row>
      <xdr:rowOff>160020</xdr:rowOff>
    </xdr:to>
    <xdr:grpSp>
      <xdr:nvGrpSpPr>
        <xdr:cNvPr id="226" name="Group 225">
          <a:extLst>
            <a:ext uri="{FF2B5EF4-FFF2-40B4-BE49-F238E27FC236}">
              <a16:creationId xmlns:a16="http://schemas.microsoft.com/office/drawing/2014/main" id="{A3524D53-AC3A-4423-B9EE-82F2E664E516}"/>
            </a:ext>
          </a:extLst>
        </xdr:cNvPr>
        <xdr:cNvGrpSpPr>
          <a:grpSpLocks noChangeAspect="1"/>
        </xdr:cNvGrpSpPr>
      </xdr:nvGrpSpPr>
      <xdr:grpSpPr>
        <a:xfrm>
          <a:off x="0" y="1333500"/>
          <a:ext cx="1699261" cy="1798320"/>
          <a:chOff x="-32605" y="2179320"/>
          <a:chExt cx="3773842" cy="3817620"/>
        </a:xfrm>
      </xdr:grpSpPr>
      <xdr:grpSp>
        <xdr:nvGrpSpPr>
          <xdr:cNvPr id="83" name="Group 82">
            <a:extLst>
              <a:ext uri="{FF2B5EF4-FFF2-40B4-BE49-F238E27FC236}">
                <a16:creationId xmlns:a16="http://schemas.microsoft.com/office/drawing/2014/main" id="{44AAAD71-C6FB-A0F9-E597-5DBC8EF99F40}"/>
              </a:ext>
            </a:extLst>
          </xdr:cNvPr>
          <xdr:cNvGrpSpPr/>
        </xdr:nvGrpSpPr>
        <xdr:grpSpPr>
          <a:xfrm>
            <a:off x="54429" y="2179320"/>
            <a:ext cx="3686808" cy="3817620"/>
            <a:chOff x="144780" y="2284911"/>
            <a:chExt cx="3595439" cy="3776255"/>
          </a:xfrm>
        </xdr:grpSpPr>
        <xdr:grpSp>
          <xdr:nvGrpSpPr>
            <xdr:cNvPr id="61" name="Group 60">
              <a:extLst>
                <a:ext uri="{FF2B5EF4-FFF2-40B4-BE49-F238E27FC236}">
                  <a16:creationId xmlns:a16="http://schemas.microsoft.com/office/drawing/2014/main" id="{B9CAC3CF-9112-1AD0-D42D-BD01E5A6A173}"/>
                </a:ext>
              </a:extLst>
            </xdr:cNvPr>
            <xdr:cNvGrpSpPr/>
          </xdr:nvGrpSpPr>
          <xdr:grpSpPr>
            <a:xfrm>
              <a:off x="144780" y="2284911"/>
              <a:ext cx="3298371" cy="3776255"/>
              <a:chOff x="144780" y="2284911"/>
              <a:chExt cx="3298371" cy="3776255"/>
            </a:xfrm>
          </xdr:grpSpPr>
          <xdr:sp macro="" textlink="">
            <xdr:nvSpPr>
              <xdr:cNvPr id="183" name="Rectangle: Rounded Corners 182">
                <a:extLst>
                  <a:ext uri="{FF2B5EF4-FFF2-40B4-BE49-F238E27FC236}">
                    <a16:creationId xmlns:a16="http://schemas.microsoft.com/office/drawing/2014/main" id="{7C429F51-38A7-4BC4-B29A-0CC3FDD07302}"/>
                  </a:ext>
                </a:extLst>
              </xdr:cNvPr>
              <xdr:cNvSpPr/>
            </xdr:nvSpPr>
            <xdr:spPr>
              <a:xfrm>
                <a:off x="144780" y="2284911"/>
                <a:ext cx="3298371" cy="3776255"/>
              </a:xfrm>
              <a:prstGeom prst="roundRect">
                <a:avLst>
                  <a:gd name="adj" fmla="val 3959"/>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graphicFrame macro="">
            <xdr:nvGraphicFramePr>
              <xdr:cNvPr id="186" name="Chart 185">
                <a:extLst>
                  <a:ext uri="{FF2B5EF4-FFF2-40B4-BE49-F238E27FC236}">
                    <a16:creationId xmlns:a16="http://schemas.microsoft.com/office/drawing/2014/main" id="{87815FF0-A94A-4992-AD49-7ED492710280}"/>
                  </a:ext>
                </a:extLst>
              </xdr:cNvPr>
              <xdr:cNvGraphicFramePr>
                <a:graphicFrameLocks/>
              </xdr:cNvGraphicFramePr>
            </xdr:nvGraphicFramePr>
            <xdr:xfrm>
              <a:off x="246017" y="2477951"/>
              <a:ext cx="2956560" cy="2219235"/>
            </xdr:xfrm>
            <a:graphic>
              <a:graphicData uri="http://schemas.openxmlformats.org/drawingml/2006/chart">
                <c:chart xmlns:c="http://schemas.openxmlformats.org/drawingml/2006/chart" xmlns:r="http://schemas.openxmlformats.org/officeDocument/2006/relationships" r:id="rId22"/>
              </a:graphicData>
            </a:graphic>
          </xdr:graphicFrame>
        </xdr:grpSp>
        <xdr:grpSp>
          <xdr:nvGrpSpPr>
            <xdr:cNvPr id="79" name="Group 78">
              <a:extLst>
                <a:ext uri="{FF2B5EF4-FFF2-40B4-BE49-F238E27FC236}">
                  <a16:creationId xmlns:a16="http://schemas.microsoft.com/office/drawing/2014/main" id="{B05C5EC6-1DA8-3FAE-DE26-21958F68E03B}"/>
                </a:ext>
              </a:extLst>
            </xdr:cNvPr>
            <xdr:cNvGrpSpPr/>
          </xdr:nvGrpSpPr>
          <xdr:grpSpPr>
            <a:xfrm>
              <a:off x="1542893" y="2338209"/>
              <a:ext cx="2197326" cy="1344132"/>
              <a:chOff x="1542893" y="2338209"/>
              <a:chExt cx="2197326" cy="1344132"/>
            </a:xfrm>
          </xdr:grpSpPr>
          <xdr:sp macro="" textlink="">
            <xdr:nvSpPr>
              <xdr:cNvPr id="187" name="TextBox 186">
                <a:extLst>
                  <a:ext uri="{FF2B5EF4-FFF2-40B4-BE49-F238E27FC236}">
                    <a16:creationId xmlns:a16="http://schemas.microsoft.com/office/drawing/2014/main" id="{83395C4D-0D7E-47AB-8553-ABA21AB5BE84}"/>
                  </a:ext>
                </a:extLst>
              </xdr:cNvPr>
              <xdr:cNvSpPr txBox="1"/>
            </xdr:nvSpPr>
            <xdr:spPr>
              <a:xfrm>
                <a:off x="1908313" y="2338209"/>
                <a:ext cx="1831906" cy="634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00">
                    <a:solidFill>
                      <a:schemeClr val="tx1">
                        <a:lumMod val="85000"/>
                        <a:lumOff val="15000"/>
                      </a:schemeClr>
                    </a:solidFill>
                    <a:latin typeface="Abadi" panose="020B0604020202020204" pitchFamily="34" charset="0"/>
                  </a:rPr>
                  <a:t> Paid </a:t>
                </a:r>
              </a:p>
              <a:p>
                <a:pPr algn="ctr"/>
                <a:r>
                  <a:rPr lang="en-US" sz="600">
                    <a:solidFill>
                      <a:schemeClr val="tx1">
                        <a:lumMod val="85000"/>
                        <a:lumOff val="15000"/>
                      </a:schemeClr>
                    </a:solidFill>
                    <a:latin typeface="Abadi" panose="020B0604020202020204" pitchFamily="34" charset="0"/>
                  </a:rPr>
                  <a:t>Advertisement</a:t>
                </a:r>
                <a:endParaRPr lang="en-US" sz="600">
                  <a:solidFill>
                    <a:schemeClr val="bg1">
                      <a:lumMod val="50000"/>
                    </a:schemeClr>
                  </a:solidFill>
                  <a:latin typeface="Abadi" panose="020B0604020202020204" pitchFamily="34" charset="0"/>
                </a:endParaRPr>
              </a:p>
              <a:p>
                <a:pPr algn="ctr"/>
                <a:endParaRPr lang="en-US" sz="400">
                  <a:solidFill>
                    <a:schemeClr val="tx1">
                      <a:lumMod val="85000"/>
                      <a:lumOff val="15000"/>
                    </a:schemeClr>
                  </a:solidFill>
                  <a:latin typeface="Abadi" panose="020B0604020202020204" pitchFamily="34" charset="0"/>
                </a:endParaRPr>
              </a:p>
            </xdr:txBody>
          </xdr:sp>
          <xdr:sp macro="" textlink="Pivottables!DL6">
            <xdr:nvSpPr>
              <xdr:cNvPr id="188" name="TextBox 187">
                <a:extLst>
                  <a:ext uri="{FF2B5EF4-FFF2-40B4-BE49-F238E27FC236}">
                    <a16:creationId xmlns:a16="http://schemas.microsoft.com/office/drawing/2014/main" id="{EB7FDEDC-D9A8-45EB-B6B9-8E9B9E1FFE4D}"/>
                  </a:ext>
                </a:extLst>
              </xdr:cNvPr>
              <xdr:cNvSpPr txBox="1"/>
            </xdr:nvSpPr>
            <xdr:spPr>
              <a:xfrm>
                <a:off x="2322943" y="2841978"/>
                <a:ext cx="984070" cy="376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E01632-D6E0-42CD-99B2-8958335C563A}" type="TxLink">
                  <a:rPr lang="en-US" sz="800" b="0" i="0" u="none" strike="noStrike">
                    <a:solidFill>
                      <a:srgbClr val="000000"/>
                    </a:solidFill>
                    <a:latin typeface="Arial"/>
                    <a:cs typeface="Arial"/>
                  </a:rPr>
                  <a:pPr algn="ctr"/>
                  <a:t>16.0B</a:t>
                </a:fld>
                <a:endParaRPr lang="en-US" sz="1050">
                  <a:solidFill>
                    <a:schemeClr val="tx1">
                      <a:lumMod val="75000"/>
                      <a:lumOff val="25000"/>
                    </a:schemeClr>
                  </a:solidFill>
                  <a:latin typeface="Abadi" panose="020B0604020202020204" pitchFamily="34" charset="0"/>
                </a:endParaRPr>
              </a:p>
            </xdr:txBody>
          </xdr:sp>
          <xdr:pic>
            <xdr:nvPicPr>
              <xdr:cNvPr id="191" name="Picture 190">
                <a:extLst>
                  <a:ext uri="{FF2B5EF4-FFF2-40B4-BE49-F238E27FC236}">
                    <a16:creationId xmlns:a16="http://schemas.microsoft.com/office/drawing/2014/main" id="{58DFD93F-9147-7904-8286-7C0F060F7F7B}"/>
                  </a:ext>
                </a:extLst>
              </xdr:cNvPr>
              <xdr:cNvPicPr>
                <a:picLocks noChangeAspect="1"/>
              </xdr:cNvPicPr>
            </xdr:nvPicPr>
            <xdr:blipFill>
              <a:blip xmlns:r="http://schemas.openxmlformats.org/officeDocument/2006/relationships" r:embed="rId23"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1542893" y="3408638"/>
                <a:ext cx="326729" cy="273703"/>
              </a:xfrm>
              <a:prstGeom prst="rect">
                <a:avLst/>
              </a:prstGeom>
            </xdr:spPr>
          </xdr:pic>
        </xdr:grpSp>
      </xdr:grpSp>
      <xdr:grpSp>
        <xdr:nvGrpSpPr>
          <xdr:cNvPr id="64" name="Group 63">
            <a:extLst>
              <a:ext uri="{FF2B5EF4-FFF2-40B4-BE49-F238E27FC236}">
                <a16:creationId xmlns:a16="http://schemas.microsoft.com/office/drawing/2014/main" id="{1E29DF2E-3E9B-1EB0-076B-FAD2742DC93A}"/>
              </a:ext>
            </a:extLst>
          </xdr:cNvPr>
          <xdr:cNvGrpSpPr/>
        </xdr:nvGrpSpPr>
        <xdr:grpSpPr>
          <a:xfrm>
            <a:off x="247650" y="4452723"/>
            <a:ext cx="3124200" cy="1452372"/>
            <a:chOff x="201930" y="4552406"/>
            <a:chExt cx="3141617" cy="1437132"/>
          </a:xfrm>
        </xdr:grpSpPr>
        <xdr:grpSp>
          <xdr:nvGrpSpPr>
            <xdr:cNvPr id="196" name="Group 195">
              <a:extLst>
                <a:ext uri="{FF2B5EF4-FFF2-40B4-BE49-F238E27FC236}">
                  <a16:creationId xmlns:a16="http://schemas.microsoft.com/office/drawing/2014/main" id="{B2D4ADEF-41BF-2D42-2430-004735E2186A}"/>
                </a:ext>
              </a:extLst>
            </xdr:cNvPr>
            <xdr:cNvGrpSpPr/>
          </xdr:nvGrpSpPr>
          <xdr:grpSpPr>
            <a:xfrm>
              <a:off x="201930" y="4552406"/>
              <a:ext cx="1433649" cy="554300"/>
              <a:chOff x="114300" y="4625340"/>
              <a:chExt cx="1424940" cy="560832"/>
            </a:xfrm>
          </xdr:grpSpPr>
          <xdr:sp macro="" textlink="Pivottables!DE5">
            <xdr:nvSpPr>
              <xdr:cNvPr id="194" name="TextBox 193">
                <a:extLst>
                  <a:ext uri="{FF2B5EF4-FFF2-40B4-BE49-F238E27FC236}">
                    <a16:creationId xmlns:a16="http://schemas.microsoft.com/office/drawing/2014/main" id="{E66C287D-F950-4122-A3D9-D72D970942CD}"/>
                  </a:ext>
                </a:extLst>
              </xdr:cNvPr>
              <xdr:cNvSpPr txBox="1"/>
            </xdr:nvSpPr>
            <xdr:spPr>
              <a:xfrm>
                <a:off x="114300" y="4625340"/>
                <a:ext cx="1424940" cy="403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B80B428-8010-47B5-B4C9-EB4B988B1385}" type="TxLink">
                  <a:rPr lang="en-US" sz="700" b="0" i="0" u="none" strike="noStrike">
                    <a:solidFill>
                      <a:schemeClr val="tx1">
                        <a:lumMod val="50000"/>
                        <a:lumOff val="50000"/>
                      </a:schemeClr>
                    </a:solidFill>
                    <a:latin typeface="+mn-lt"/>
                    <a:cs typeface="Arial"/>
                  </a:rPr>
                  <a:pPr algn="l"/>
                  <a:t>Youtube Channel</a:t>
                </a:fld>
                <a:endParaRPr lang="en-US" sz="300">
                  <a:solidFill>
                    <a:schemeClr val="tx1">
                      <a:lumMod val="50000"/>
                      <a:lumOff val="50000"/>
                    </a:schemeClr>
                  </a:solidFill>
                  <a:latin typeface="+mn-lt"/>
                </a:endParaRPr>
              </a:p>
            </xdr:txBody>
          </xdr:sp>
          <xdr:sp macro="" textlink="Pivottables!DE6">
            <xdr:nvSpPr>
              <xdr:cNvPr id="195" name="TextBox 194">
                <a:extLst>
                  <a:ext uri="{FF2B5EF4-FFF2-40B4-BE49-F238E27FC236}">
                    <a16:creationId xmlns:a16="http://schemas.microsoft.com/office/drawing/2014/main" id="{41A1E217-E926-48C9-9B79-1C177C2E7A0D}"/>
                  </a:ext>
                </a:extLst>
              </xdr:cNvPr>
              <xdr:cNvSpPr txBox="1"/>
            </xdr:nvSpPr>
            <xdr:spPr>
              <a:xfrm>
                <a:off x="114300" y="4884420"/>
                <a:ext cx="784860" cy="30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E5071D4-0CDC-4A35-AD1B-BEA56F45B1C8}" type="TxLink">
                  <a:rPr lang="en-US" sz="600" b="0" i="0" u="none" strike="noStrike">
                    <a:solidFill>
                      <a:schemeClr val="tx1">
                        <a:lumMod val="50000"/>
                        <a:lumOff val="50000"/>
                      </a:schemeClr>
                    </a:solidFill>
                    <a:latin typeface="Arial"/>
                    <a:cs typeface="Arial"/>
                  </a:rPr>
                  <a:pPr algn="l"/>
                  <a:t>806.0M</a:t>
                </a:fld>
                <a:endParaRPr lang="en-US" sz="200">
                  <a:solidFill>
                    <a:schemeClr val="tx1">
                      <a:lumMod val="50000"/>
                      <a:lumOff val="50000"/>
                    </a:schemeClr>
                  </a:solidFill>
                  <a:latin typeface="Abadi" panose="020B0604020202020204" pitchFamily="34" charset="0"/>
                </a:endParaRPr>
              </a:p>
            </xdr:txBody>
          </xdr:sp>
        </xdr:grpSp>
        <xdr:grpSp>
          <xdr:nvGrpSpPr>
            <xdr:cNvPr id="42" name="Group 41">
              <a:extLst>
                <a:ext uri="{FF2B5EF4-FFF2-40B4-BE49-F238E27FC236}">
                  <a16:creationId xmlns:a16="http://schemas.microsoft.com/office/drawing/2014/main" id="{193221EB-CC1B-E767-104E-575B51DF9367}"/>
                </a:ext>
              </a:extLst>
            </xdr:cNvPr>
            <xdr:cNvGrpSpPr/>
          </xdr:nvGrpSpPr>
          <xdr:grpSpPr>
            <a:xfrm>
              <a:off x="201930" y="4984677"/>
              <a:ext cx="1189809" cy="542109"/>
              <a:chOff x="30480" y="5059680"/>
              <a:chExt cx="1181100" cy="548640"/>
            </a:xfrm>
          </xdr:grpSpPr>
          <xdr:sp macro="" textlink="Pivottables!DF5">
            <xdr:nvSpPr>
              <xdr:cNvPr id="198" name="TextBox 197">
                <a:extLst>
                  <a:ext uri="{FF2B5EF4-FFF2-40B4-BE49-F238E27FC236}">
                    <a16:creationId xmlns:a16="http://schemas.microsoft.com/office/drawing/2014/main" id="{52C3CBEB-7E94-C782-EF69-CA8CD6376B81}"/>
                  </a:ext>
                </a:extLst>
              </xdr:cNvPr>
              <xdr:cNvSpPr txBox="1"/>
            </xdr:nvSpPr>
            <xdr:spPr>
              <a:xfrm>
                <a:off x="30480" y="5059680"/>
                <a:ext cx="1181100" cy="406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82D948A-BEAB-4837-BCCF-2D5CBE30D4D9}" type="TxLink">
                  <a:rPr lang="en-US" sz="700" b="0" i="0" u="none" strike="noStrike">
                    <a:solidFill>
                      <a:srgbClr val="808080"/>
                    </a:solidFill>
                    <a:latin typeface="Calibri"/>
                    <a:ea typeface="Calibri"/>
                    <a:cs typeface="Calibri"/>
                  </a:rPr>
                  <a:pPr algn="l"/>
                  <a:t>Google Ad</a:t>
                </a:fld>
                <a:endParaRPr lang="en-US" sz="300">
                  <a:solidFill>
                    <a:schemeClr val="tx1">
                      <a:lumMod val="50000"/>
                      <a:lumOff val="50000"/>
                    </a:schemeClr>
                  </a:solidFill>
                  <a:latin typeface="+mn-lt"/>
                </a:endParaRPr>
              </a:p>
            </xdr:txBody>
          </xdr:sp>
          <xdr:sp macro="" textlink="Pivottables!DF6">
            <xdr:nvSpPr>
              <xdr:cNvPr id="199" name="TextBox 198">
                <a:extLst>
                  <a:ext uri="{FF2B5EF4-FFF2-40B4-BE49-F238E27FC236}">
                    <a16:creationId xmlns:a16="http://schemas.microsoft.com/office/drawing/2014/main" id="{BC97E2BD-E2DD-841B-F147-6FA25A79D713}"/>
                  </a:ext>
                </a:extLst>
              </xdr:cNvPr>
              <xdr:cNvSpPr txBox="1"/>
            </xdr:nvSpPr>
            <xdr:spPr>
              <a:xfrm>
                <a:off x="30480" y="5304882"/>
                <a:ext cx="650552" cy="303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D8D4BDA-C8B4-44D8-9D4E-826B9940FDFF}" type="TxLink">
                  <a:rPr lang="en-US" sz="700" b="0" i="0" u="none" strike="noStrike">
                    <a:solidFill>
                      <a:srgbClr val="808080"/>
                    </a:solidFill>
                    <a:latin typeface="Arial"/>
                    <a:cs typeface="Arial"/>
                  </a:rPr>
                  <a:pPr algn="l"/>
                  <a:t>1.8B</a:t>
                </a:fld>
                <a:endParaRPr lang="en-US" sz="200">
                  <a:solidFill>
                    <a:schemeClr val="tx1">
                      <a:lumMod val="50000"/>
                      <a:lumOff val="50000"/>
                    </a:schemeClr>
                  </a:solidFill>
                  <a:latin typeface="Abadi" panose="020B0604020202020204" pitchFamily="34" charset="0"/>
                </a:endParaRPr>
              </a:p>
            </xdr:txBody>
          </xdr:sp>
        </xdr:grpSp>
        <xdr:grpSp>
          <xdr:nvGrpSpPr>
            <xdr:cNvPr id="45" name="Group 44">
              <a:extLst>
                <a:ext uri="{FF2B5EF4-FFF2-40B4-BE49-F238E27FC236}">
                  <a16:creationId xmlns:a16="http://schemas.microsoft.com/office/drawing/2014/main" id="{FA6EE954-A024-FF8C-49E6-81C5A85D33F8}"/>
                </a:ext>
              </a:extLst>
            </xdr:cNvPr>
            <xdr:cNvGrpSpPr/>
          </xdr:nvGrpSpPr>
          <xdr:grpSpPr>
            <a:xfrm>
              <a:off x="201930" y="5450477"/>
              <a:ext cx="1197429" cy="539061"/>
              <a:chOff x="45720" y="5501640"/>
              <a:chExt cx="1188720" cy="545592"/>
            </a:xfrm>
          </xdr:grpSpPr>
          <xdr:sp macro="" textlink="Pivottables!DG5">
            <xdr:nvSpPr>
              <xdr:cNvPr id="201" name="TextBox 200">
                <a:extLst>
                  <a:ext uri="{FF2B5EF4-FFF2-40B4-BE49-F238E27FC236}">
                    <a16:creationId xmlns:a16="http://schemas.microsoft.com/office/drawing/2014/main" id="{1499FDE7-7A15-F18F-28CC-28C3CF26C71F}"/>
                  </a:ext>
                </a:extLst>
              </xdr:cNvPr>
              <xdr:cNvSpPr txBox="1"/>
            </xdr:nvSpPr>
            <xdr:spPr>
              <a:xfrm>
                <a:off x="45720" y="5501640"/>
                <a:ext cx="118872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C3B6F7F-2424-4D41-9282-659E782E9425}" type="TxLink">
                  <a:rPr lang="en-US" sz="700" b="0" i="0" u="none" strike="noStrike">
                    <a:solidFill>
                      <a:srgbClr val="808080"/>
                    </a:solidFill>
                    <a:latin typeface="Calibri"/>
                    <a:ea typeface="Calibri"/>
                    <a:cs typeface="Calibri"/>
                  </a:rPr>
                  <a:pPr algn="l"/>
                  <a:t>WhatsApp</a:t>
                </a:fld>
                <a:endParaRPr lang="en-US" sz="300">
                  <a:solidFill>
                    <a:schemeClr val="tx1">
                      <a:lumMod val="50000"/>
                      <a:lumOff val="50000"/>
                    </a:schemeClr>
                  </a:solidFill>
                  <a:latin typeface="+mn-lt"/>
                </a:endParaRPr>
              </a:p>
            </xdr:txBody>
          </xdr:sp>
          <xdr:sp macro="" textlink="Pivottables!DG6">
            <xdr:nvSpPr>
              <xdr:cNvPr id="202" name="TextBox 201">
                <a:extLst>
                  <a:ext uri="{FF2B5EF4-FFF2-40B4-BE49-F238E27FC236}">
                    <a16:creationId xmlns:a16="http://schemas.microsoft.com/office/drawing/2014/main" id="{6FDD34D3-F54E-F8A5-9C2E-8E7E4F35E80A}"/>
                  </a:ext>
                </a:extLst>
              </xdr:cNvPr>
              <xdr:cNvSpPr txBox="1"/>
            </xdr:nvSpPr>
            <xdr:spPr>
              <a:xfrm>
                <a:off x="45720" y="5745480"/>
                <a:ext cx="784860" cy="30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C9B4ABD-D976-4129-99D3-588B539AA1D0}" type="TxLink">
                  <a:rPr lang="en-US" sz="700" b="0" i="0" u="none" strike="noStrike">
                    <a:solidFill>
                      <a:srgbClr val="808080"/>
                    </a:solidFill>
                    <a:latin typeface="Arial"/>
                    <a:cs typeface="Arial"/>
                  </a:rPr>
                  <a:pPr algn="l"/>
                  <a:t>2.5B</a:t>
                </a:fld>
                <a:endParaRPr lang="en-US" sz="200">
                  <a:solidFill>
                    <a:schemeClr val="tx1">
                      <a:lumMod val="50000"/>
                      <a:lumOff val="50000"/>
                    </a:schemeClr>
                  </a:solidFill>
                  <a:latin typeface="Abadi" panose="020B0604020202020204" pitchFamily="34" charset="0"/>
                </a:endParaRPr>
              </a:p>
            </xdr:txBody>
          </xdr:sp>
        </xdr:grpSp>
        <xdr:grpSp>
          <xdr:nvGrpSpPr>
            <xdr:cNvPr id="48" name="Group 47">
              <a:extLst>
                <a:ext uri="{FF2B5EF4-FFF2-40B4-BE49-F238E27FC236}">
                  <a16:creationId xmlns:a16="http://schemas.microsoft.com/office/drawing/2014/main" id="{602EF98D-5817-F7C9-01FD-58301F6C72E5}"/>
                </a:ext>
              </a:extLst>
            </xdr:cNvPr>
            <xdr:cNvGrpSpPr/>
          </xdr:nvGrpSpPr>
          <xdr:grpSpPr>
            <a:xfrm>
              <a:off x="1909899" y="4552406"/>
              <a:ext cx="1433648" cy="541237"/>
              <a:chOff x="1901190" y="4602480"/>
              <a:chExt cx="1424940" cy="545592"/>
            </a:xfrm>
          </xdr:grpSpPr>
          <xdr:sp macro="" textlink="Pivottables!DH5">
            <xdr:nvSpPr>
              <xdr:cNvPr id="204" name="TextBox 203">
                <a:extLst>
                  <a:ext uri="{FF2B5EF4-FFF2-40B4-BE49-F238E27FC236}">
                    <a16:creationId xmlns:a16="http://schemas.microsoft.com/office/drawing/2014/main" id="{604150F8-CF25-F3E3-A5EA-37C668116619}"/>
                  </a:ext>
                </a:extLst>
              </xdr:cNvPr>
              <xdr:cNvSpPr txBox="1"/>
            </xdr:nvSpPr>
            <xdr:spPr>
              <a:xfrm>
                <a:off x="1901190" y="4602480"/>
                <a:ext cx="14249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5A000B5-650C-4B33-8AB1-B9B01ABAFE16}" type="TxLink">
                  <a:rPr lang="en-US" sz="700" b="0" i="0" u="none" strike="noStrike">
                    <a:solidFill>
                      <a:srgbClr val="808080"/>
                    </a:solidFill>
                    <a:latin typeface="Calibri"/>
                    <a:ea typeface="Calibri"/>
                    <a:cs typeface="Calibri"/>
                  </a:rPr>
                  <a:pPr algn="l"/>
                  <a:t>Company Website</a:t>
                </a:fld>
                <a:endParaRPr lang="en-US" sz="300">
                  <a:solidFill>
                    <a:schemeClr val="tx1">
                      <a:lumMod val="50000"/>
                      <a:lumOff val="50000"/>
                    </a:schemeClr>
                  </a:solidFill>
                  <a:latin typeface="+mn-lt"/>
                </a:endParaRPr>
              </a:p>
            </xdr:txBody>
          </xdr:sp>
          <xdr:sp macro="" textlink="Pivottables!DH6">
            <xdr:nvSpPr>
              <xdr:cNvPr id="205" name="TextBox 204">
                <a:extLst>
                  <a:ext uri="{FF2B5EF4-FFF2-40B4-BE49-F238E27FC236}">
                    <a16:creationId xmlns:a16="http://schemas.microsoft.com/office/drawing/2014/main" id="{F104AC50-ED6E-2935-F13D-97A447DE473A}"/>
                  </a:ext>
                </a:extLst>
              </xdr:cNvPr>
              <xdr:cNvSpPr txBox="1"/>
            </xdr:nvSpPr>
            <xdr:spPr>
              <a:xfrm>
                <a:off x="1901190" y="4846320"/>
                <a:ext cx="784860" cy="30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81B8F3D-5513-4408-B6F9-F196008A9543}" type="TxLink">
                  <a:rPr lang="en-US" sz="700" b="0" i="0" u="none" strike="noStrike">
                    <a:solidFill>
                      <a:srgbClr val="808080"/>
                    </a:solidFill>
                    <a:latin typeface="Arial"/>
                    <a:cs typeface="Arial"/>
                  </a:rPr>
                  <a:pPr algn="l"/>
                  <a:t>2.7B</a:t>
                </a:fld>
                <a:endParaRPr lang="en-US" sz="200">
                  <a:solidFill>
                    <a:schemeClr val="tx1">
                      <a:lumMod val="50000"/>
                      <a:lumOff val="50000"/>
                    </a:schemeClr>
                  </a:solidFill>
                  <a:latin typeface="Abadi" panose="020B0604020202020204" pitchFamily="34" charset="0"/>
                </a:endParaRPr>
              </a:p>
            </xdr:txBody>
          </xdr:sp>
        </xdr:grpSp>
        <xdr:grpSp>
          <xdr:nvGrpSpPr>
            <xdr:cNvPr id="50" name="Group 49">
              <a:extLst>
                <a:ext uri="{FF2B5EF4-FFF2-40B4-BE49-F238E27FC236}">
                  <a16:creationId xmlns:a16="http://schemas.microsoft.com/office/drawing/2014/main" id="{FC493BF9-9910-F84A-CBA4-96DE327D813E}"/>
                </a:ext>
              </a:extLst>
            </xdr:cNvPr>
            <xdr:cNvGrpSpPr/>
          </xdr:nvGrpSpPr>
          <xdr:grpSpPr>
            <a:xfrm>
              <a:off x="1909899" y="4982391"/>
              <a:ext cx="1433648" cy="546681"/>
              <a:chOff x="1868805" y="5040630"/>
              <a:chExt cx="1424940" cy="553212"/>
            </a:xfrm>
          </xdr:grpSpPr>
          <xdr:sp macro="" textlink="Pivottables!DI5">
            <xdr:nvSpPr>
              <xdr:cNvPr id="207" name="TextBox 206">
                <a:extLst>
                  <a:ext uri="{FF2B5EF4-FFF2-40B4-BE49-F238E27FC236}">
                    <a16:creationId xmlns:a16="http://schemas.microsoft.com/office/drawing/2014/main" id="{33E8AA40-1CFD-86DB-C5A5-5BDD9B36086A}"/>
                  </a:ext>
                </a:extLst>
              </xdr:cNvPr>
              <xdr:cNvSpPr txBox="1"/>
            </xdr:nvSpPr>
            <xdr:spPr>
              <a:xfrm>
                <a:off x="1868805" y="5040630"/>
                <a:ext cx="14249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BF66F08-D476-4DE1-9C44-DB54EEF6B45B}" type="TxLink">
                  <a:rPr lang="en-US" sz="700" b="0" i="0" u="none" strike="noStrike">
                    <a:solidFill>
                      <a:srgbClr val="808080"/>
                    </a:solidFill>
                    <a:latin typeface="Calibri"/>
                    <a:ea typeface="Calibri"/>
                    <a:cs typeface="Calibri"/>
                  </a:rPr>
                  <a:pPr algn="l"/>
                  <a:t>Facebook Page</a:t>
                </a:fld>
                <a:endParaRPr lang="en-US" sz="300">
                  <a:solidFill>
                    <a:schemeClr val="tx1">
                      <a:lumMod val="50000"/>
                      <a:lumOff val="50000"/>
                    </a:schemeClr>
                  </a:solidFill>
                  <a:latin typeface="+mn-lt"/>
                </a:endParaRPr>
              </a:p>
            </xdr:txBody>
          </xdr:sp>
          <xdr:sp macro="" textlink="Pivottables!DI6">
            <xdr:nvSpPr>
              <xdr:cNvPr id="208" name="TextBox 207">
                <a:extLst>
                  <a:ext uri="{FF2B5EF4-FFF2-40B4-BE49-F238E27FC236}">
                    <a16:creationId xmlns:a16="http://schemas.microsoft.com/office/drawing/2014/main" id="{AB29A7E4-B0EC-8F61-E030-F971502A37C2}"/>
                  </a:ext>
                </a:extLst>
              </xdr:cNvPr>
              <xdr:cNvSpPr txBox="1"/>
            </xdr:nvSpPr>
            <xdr:spPr>
              <a:xfrm>
                <a:off x="1868805" y="5292090"/>
                <a:ext cx="784860" cy="30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489DE09-73C0-403B-B780-C34C01428B47}" type="TxLink">
                  <a:rPr lang="en-US" sz="700" b="0" i="0" u="none" strike="noStrike">
                    <a:solidFill>
                      <a:srgbClr val="808080"/>
                    </a:solidFill>
                    <a:latin typeface="Arial"/>
                    <a:cs typeface="Arial"/>
                  </a:rPr>
                  <a:pPr algn="l"/>
                  <a:t>3.5B</a:t>
                </a:fld>
                <a:endParaRPr lang="en-US" sz="200">
                  <a:solidFill>
                    <a:schemeClr val="tx1">
                      <a:lumMod val="50000"/>
                      <a:lumOff val="50000"/>
                    </a:schemeClr>
                  </a:solidFill>
                  <a:latin typeface="Abadi" panose="020B0604020202020204" pitchFamily="34" charset="0"/>
                </a:endParaRPr>
              </a:p>
            </xdr:txBody>
          </xdr:sp>
        </xdr:grpSp>
        <xdr:grpSp>
          <xdr:nvGrpSpPr>
            <xdr:cNvPr id="59" name="Group 58">
              <a:extLst>
                <a:ext uri="{FF2B5EF4-FFF2-40B4-BE49-F238E27FC236}">
                  <a16:creationId xmlns:a16="http://schemas.microsoft.com/office/drawing/2014/main" id="{29D39FE3-C328-488A-F1F0-89110C173E84}"/>
                </a:ext>
              </a:extLst>
            </xdr:cNvPr>
            <xdr:cNvGrpSpPr/>
          </xdr:nvGrpSpPr>
          <xdr:grpSpPr>
            <a:xfrm>
              <a:off x="1909899" y="5419997"/>
              <a:ext cx="1433648" cy="554301"/>
              <a:chOff x="1790700" y="5478780"/>
              <a:chExt cx="1424940" cy="560832"/>
            </a:xfrm>
          </xdr:grpSpPr>
          <xdr:sp macro="" textlink="Pivottables!DJ5">
            <xdr:nvSpPr>
              <xdr:cNvPr id="210" name="TextBox 209">
                <a:extLst>
                  <a:ext uri="{FF2B5EF4-FFF2-40B4-BE49-F238E27FC236}">
                    <a16:creationId xmlns:a16="http://schemas.microsoft.com/office/drawing/2014/main" id="{68E0AAAE-6AE2-0FD3-BBFF-88225852F2F5}"/>
                  </a:ext>
                </a:extLst>
              </xdr:cNvPr>
              <xdr:cNvSpPr txBox="1"/>
            </xdr:nvSpPr>
            <xdr:spPr>
              <a:xfrm>
                <a:off x="1790700" y="5478780"/>
                <a:ext cx="14249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64DCAAA-E441-498A-B00F-DDA9451B07D5}" type="TxLink">
                  <a:rPr lang="en-US" sz="700" b="0" i="0" u="none" strike="noStrike">
                    <a:solidFill>
                      <a:srgbClr val="808080"/>
                    </a:solidFill>
                    <a:latin typeface="Calibri"/>
                    <a:ea typeface="Calibri"/>
                    <a:cs typeface="Calibri"/>
                  </a:rPr>
                  <a:pPr algn="l"/>
                  <a:t>Television Ad</a:t>
                </a:fld>
                <a:endParaRPr lang="en-US" sz="300">
                  <a:solidFill>
                    <a:schemeClr val="tx1">
                      <a:lumMod val="50000"/>
                      <a:lumOff val="50000"/>
                    </a:schemeClr>
                  </a:solidFill>
                  <a:latin typeface="+mn-lt"/>
                </a:endParaRPr>
              </a:p>
            </xdr:txBody>
          </xdr:sp>
          <xdr:sp macro="" textlink="Pivottables!DJ6">
            <xdr:nvSpPr>
              <xdr:cNvPr id="211" name="TextBox 210">
                <a:extLst>
                  <a:ext uri="{FF2B5EF4-FFF2-40B4-BE49-F238E27FC236}">
                    <a16:creationId xmlns:a16="http://schemas.microsoft.com/office/drawing/2014/main" id="{0D7BA1CD-A4B6-ADB5-0F2C-3CB4ECA7EE66}"/>
                  </a:ext>
                </a:extLst>
              </xdr:cNvPr>
              <xdr:cNvSpPr txBox="1"/>
            </xdr:nvSpPr>
            <xdr:spPr>
              <a:xfrm>
                <a:off x="1790700" y="5737860"/>
                <a:ext cx="784860" cy="301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4B96FCC-F04D-49F8-A103-A12749E9C2D4}" type="TxLink">
                  <a:rPr lang="en-US" sz="700" b="0" i="0" u="none" strike="noStrike">
                    <a:solidFill>
                      <a:srgbClr val="808080"/>
                    </a:solidFill>
                    <a:latin typeface="Arial"/>
                    <a:cs typeface="Arial"/>
                  </a:rPr>
                  <a:pPr algn="l"/>
                  <a:t>4.6B</a:t>
                </a:fld>
                <a:endParaRPr lang="en-US" sz="200">
                  <a:solidFill>
                    <a:schemeClr val="tx1">
                      <a:lumMod val="50000"/>
                      <a:lumOff val="50000"/>
                    </a:schemeClr>
                  </a:solidFill>
                  <a:latin typeface="Abadi" panose="020B0604020202020204" pitchFamily="34" charset="0"/>
                </a:endParaRPr>
              </a:p>
            </xdr:txBody>
          </xdr:sp>
        </xdr:grpSp>
      </xdr:grpSp>
      <xdr:sp macro="" textlink="">
        <xdr:nvSpPr>
          <xdr:cNvPr id="185" name="TextBox 184">
            <a:extLst>
              <a:ext uri="{FF2B5EF4-FFF2-40B4-BE49-F238E27FC236}">
                <a16:creationId xmlns:a16="http://schemas.microsoft.com/office/drawing/2014/main" id="{268D1EFC-4FCF-4DDC-A8AC-FD0EC42539FB}"/>
              </a:ext>
            </a:extLst>
          </xdr:cNvPr>
          <xdr:cNvSpPr txBox="1"/>
        </xdr:nvSpPr>
        <xdr:spPr>
          <a:xfrm>
            <a:off x="-32605" y="2235415"/>
            <a:ext cx="2199996" cy="380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solidFill>
                  <a:schemeClr val="tx1">
                    <a:lumMod val="85000"/>
                    <a:lumOff val="15000"/>
                  </a:schemeClr>
                </a:solidFill>
                <a:latin typeface="Abadi" panose="020B0604020202020204" pitchFamily="34" charset="0"/>
              </a:rPr>
              <a:t>Advertising Channel</a:t>
            </a:r>
            <a:endParaRPr lang="en-US" sz="900">
              <a:solidFill>
                <a:schemeClr val="bg1">
                  <a:lumMod val="50000"/>
                </a:schemeClr>
              </a:solidFill>
              <a:latin typeface="Abadi" panose="020B0604020202020204" pitchFamily="34" charset="0"/>
            </a:endParaRPr>
          </a:p>
          <a:p>
            <a:pPr algn="ctr"/>
            <a:endParaRPr lang="en-US" sz="400">
              <a:solidFill>
                <a:schemeClr val="tx1">
                  <a:lumMod val="85000"/>
                  <a:lumOff val="15000"/>
                </a:schemeClr>
              </a:solidFill>
              <a:latin typeface="Abadi" panose="020B0604020202020204" pitchFamily="34" charset="0"/>
            </a:endParaRPr>
          </a:p>
        </xdr:txBody>
      </xdr:sp>
    </xdr:grpSp>
    <xdr:clientData/>
  </xdr:twoCellAnchor>
  <xdr:twoCellAnchor editAs="absolute">
    <xdr:from>
      <xdr:col>5</xdr:col>
      <xdr:colOff>342900</xdr:colOff>
      <xdr:row>16</xdr:row>
      <xdr:rowOff>15240</xdr:rowOff>
    </xdr:from>
    <xdr:to>
      <xdr:col>7</xdr:col>
      <xdr:colOff>649858</xdr:colOff>
      <xdr:row>24</xdr:row>
      <xdr:rowOff>152400</xdr:rowOff>
    </xdr:to>
    <xdr:grpSp>
      <xdr:nvGrpSpPr>
        <xdr:cNvPr id="136" name="Group 135">
          <a:extLst>
            <a:ext uri="{FF2B5EF4-FFF2-40B4-BE49-F238E27FC236}">
              <a16:creationId xmlns:a16="http://schemas.microsoft.com/office/drawing/2014/main" id="{50377940-5A4E-72F2-C2DC-5AF3B3BB580A}"/>
            </a:ext>
          </a:extLst>
        </xdr:cNvPr>
        <xdr:cNvGrpSpPr>
          <a:grpSpLocks noChangeAspect="1"/>
        </xdr:cNvGrpSpPr>
      </xdr:nvGrpSpPr>
      <xdr:grpSpPr>
        <a:xfrm>
          <a:off x="3695700" y="3185160"/>
          <a:ext cx="1648078" cy="1722120"/>
          <a:chOff x="14340186" y="4640580"/>
          <a:chExt cx="2804812" cy="2178194"/>
        </a:xfrm>
      </xdr:grpSpPr>
      <xdr:sp macro="" textlink="">
        <xdr:nvSpPr>
          <xdr:cNvPr id="92" name="Rectangle: Rounded Corners 91">
            <a:extLst>
              <a:ext uri="{FF2B5EF4-FFF2-40B4-BE49-F238E27FC236}">
                <a16:creationId xmlns:a16="http://schemas.microsoft.com/office/drawing/2014/main" id="{3B8B5F19-697A-4B4F-8D99-742163DF3B8D}"/>
              </a:ext>
            </a:extLst>
          </xdr:cNvPr>
          <xdr:cNvSpPr/>
        </xdr:nvSpPr>
        <xdr:spPr>
          <a:xfrm>
            <a:off x="14584679" y="4640580"/>
            <a:ext cx="2560319" cy="2178194"/>
          </a:xfrm>
          <a:prstGeom prst="roundRect">
            <a:avLst>
              <a:gd name="adj" fmla="val 3693"/>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graphicFrame macro="">
        <xdr:nvGraphicFramePr>
          <xdr:cNvPr id="93" name="Chart 92">
            <a:extLst>
              <a:ext uri="{FF2B5EF4-FFF2-40B4-BE49-F238E27FC236}">
                <a16:creationId xmlns:a16="http://schemas.microsoft.com/office/drawing/2014/main" id="{AF984821-3DA9-4293-91C6-4DC9C6290DC0}"/>
              </a:ext>
            </a:extLst>
          </xdr:cNvPr>
          <xdr:cNvGraphicFramePr>
            <a:graphicFrameLocks/>
          </xdr:cNvGraphicFramePr>
        </xdr:nvGraphicFramePr>
        <xdr:xfrm>
          <a:off x="14340186" y="4734378"/>
          <a:ext cx="2756916" cy="2027468"/>
        </xdr:xfrm>
        <a:graphic>
          <a:graphicData uri="http://schemas.openxmlformats.org/drawingml/2006/chart">
            <c:chart xmlns:c="http://schemas.openxmlformats.org/drawingml/2006/chart" xmlns:r="http://schemas.openxmlformats.org/officeDocument/2006/relationships" r:id="rId24"/>
          </a:graphicData>
        </a:graphic>
      </xdr:graphicFrame>
    </xdr:grpSp>
    <xdr:clientData/>
  </xdr:twoCellAnchor>
  <xdr:twoCellAnchor editAs="absolute">
    <xdr:from>
      <xdr:col>6</xdr:col>
      <xdr:colOff>152400</xdr:colOff>
      <xdr:row>19</xdr:row>
      <xdr:rowOff>45721</xdr:rowOff>
    </xdr:from>
    <xdr:to>
      <xdr:col>7</xdr:col>
      <xdr:colOff>256540</xdr:colOff>
      <xdr:row>23</xdr:row>
      <xdr:rowOff>15241</xdr:rowOff>
    </xdr:to>
    <xdr:sp macro="" textlink="">
      <xdr:nvSpPr>
        <xdr:cNvPr id="149" name="Flowchart: Connector 148">
          <a:extLst>
            <a:ext uri="{FF2B5EF4-FFF2-40B4-BE49-F238E27FC236}">
              <a16:creationId xmlns:a16="http://schemas.microsoft.com/office/drawing/2014/main" id="{D4259F86-4747-C4E7-D687-4D0D4A6479A5}"/>
            </a:ext>
          </a:extLst>
        </xdr:cNvPr>
        <xdr:cNvSpPr>
          <a:spLocks noChangeAspect="1"/>
        </xdr:cNvSpPr>
      </xdr:nvSpPr>
      <xdr:spPr>
        <a:xfrm>
          <a:off x="4175760" y="3810001"/>
          <a:ext cx="774700" cy="762000"/>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700">
              <a:solidFill>
                <a:schemeClr val="bg2">
                  <a:lumMod val="25000"/>
                </a:schemeClr>
              </a:solidFill>
              <a:latin typeface="Abadi" panose="020B0604020104020204" pitchFamily="34" charset="0"/>
            </a:rPr>
            <a:t>Training</a:t>
          </a:r>
          <a:r>
            <a:rPr lang="en-US" sz="700" baseline="0">
              <a:solidFill>
                <a:schemeClr val="bg2">
                  <a:lumMod val="25000"/>
                </a:schemeClr>
              </a:solidFill>
              <a:latin typeface="Abadi" panose="020B0604020104020204" pitchFamily="34" charset="0"/>
            </a:rPr>
            <a:t> </a:t>
          </a:r>
        </a:p>
        <a:p>
          <a:pPr algn="ctr"/>
          <a:r>
            <a:rPr lang="en-US" sz="700" baseline="0">
              <a:solidFill>
                <a:schemeClr val="bg2">
                  <a:lumMod val="25000"/>
                </a:schemeClr>
              </a:solidFill>
              <a:latin typeface="Abadi" panose="020B0604020104020204" pitchFamily="34" charset="0"/>
            </a:rPr>
            <a:t>Models</a:t>
          </a:r>
          <a:endParaRPr lang="en-US" sz="700">
            <a:solidFill>
              <a:schemeClr val="bg2">
                <a:lumMod val="25000"/>
              </a:schemeClr>
            </a:solidFill>
            <a:latin typeface="Abadi" panose="020B0604020104020204" pitchFamily="34" charset="0"/>
          </a:endParaRPr>
        </a:p>
      </xdr:txBody>
    </xdr:sp>
    <xdr:clientData/>
  </xdr:twoCellAnchor>
  <xdr:twoCellAnchor editAs="absolute">
    <xdr:from>
      <xdr:col>5</xdr:col>
      <xdr:colOff>243840</xdr:colOff>
      <xdr:row>0</xdr:row>
      <xdr:rowOff>23495</xdr:rowOff>
    </xdr:from>
    <xdr:to>
      <xdr:col>11</xdr:col>
      <xdr:colOff>556260</xdr:colOff>
      <xdr:row>7</xdr:row>
      <xdr:rowOff>0</xdr:rowOff>
    </xdr:to>
    <xdr:grpSp>
      <xdr:nvGrpSpPr>
        <xdr:cNvPr id="197" name="Group 196">
          <a:extLst>
            <a:ext uri="{FF2B5EF4-FFF2-40B4-BE49-F238E27FC236}">
              <a16:creationId xmlns:a16="http://schemas.microsoft.com/office/drawing/2014/main" id="{977DEE8D-FC07-13D5-ED3C-3FD302D8B082}"/>
            </a:ext>
          </a:extLst>
        </xdr:cNvPr>
        <xdr:cNvGrpSpPr>
          <a:grpSpLocks noChangeAspect="1"/>
        </xdr:cNvGrpSpPr>
      </xdr:nvGrpSpPr>
      <xdr:grpSpPr>
        <a:xfrm>
          <a:off x="3596640" y="23495"/>
          <a:ext cx="4335780" cy="1363345"/>
          <a:chOff x="3688080" y="61862"/>
          <a:chExt cx="4335780" cy="1327305"/>
        </a:xfrm>
      </xdr:grpSpPr>
      <xdr:grpSp>
        <xdr:nvGrpSpPr>
          <xdr:cNvPr id="192" name="Group 191">
            <a:extLst>
              <a:ext uri="{FF2B5EF4-FFF2-40B4-BE49-F238E27FC236}">
                <a16:creationId xmlns:a16="http://schemas.microsoft.com/office/drawing/2014/main" id="{77830813-CC8C-20EF-A0CB-30BD0215F46F}"/>
              </a:ext>
            </a:extLst>
          </xdr:cNvPr>
          <xdr:cNvGrpSpPr/>
        </xdr:nvGrpSpPr>
        <xdr:grpSpPr>
          <a:xfrm>
            <a:off x="3688080" y="61862"/>
            <a:ext cx="4335780" cy="1327305"/>
            <a:chOff x="5570220" y="72827"/>
            <a:chExt cx="5692140" cy="2171952"/>
          </a:xfrm>
        </xdr:grpSpPr>
        <xdr:sp macro="" textlink="">
          <xdr:nvSpPr>
            <xdr:cNvPr id="34" name="Rectangle: Rounded Corners 33">
              <a:extLst>
                <a:ext uri="{FF2B5EF4-FFF2-40B4-BE49-F238E27FC236}">
                  <a16:creationId xmlns:a16="http://schemas.microsoft.com/office/drawing/2014/main" id="{120B3F85-E233-430B-95D6-F322066EEBB3}"/>
                </a:ext>
              </a:extLst>
            </xdr:cNvPr>
            <xdr:cNvSpPr/>
          </xdr:nvSpPr>
          <xdr:spPr>
            <a:xfrm>
              <a:off x="5599610" y="83820"/>
              <a:ext cx="5513832" cy="2028008"/>
            </a:xfrm>
            <a:prstGeom prst="roundRect">
              <a:avLst>
                <a:gd name="adj" fmla="val 5360"/>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sp macro="" textlink="">
          <xdr:nvSpPr>
            <xdr:cNvPr id="35" name="TextBox 34">
              <a:extLst>
                <a:ext uri="{FF2B5EF4-FFF2-40B4-BE49-F238E27FC236}">
                  <a16:creationId xmlns:a16="http://schemas.microsoft.com/office/drawing/2014/main" id="{FC044EE4-D600-44CF-ACE8-B8536208E0DA}"/>
                </a:ext>
              </a:extLst>
            </xdr:cNvPr>
            <xdr:cNvSpPr txBox="1"/>
          </xdr:nvSpPr>
          <xdr:spPr>
            <a:xfrm>
              <a:off x="5588067" y="72827"/>
              <a:ext cx="18973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a:solidFill>
                    <a:schemeClr val="tx1">
                      <a:lumMod val="65000"/>
                      <a:lumOff val="35000"/>
                    </a:schemeClr>
                  </a:solidFill>
                  <a:latin typeface="Abadi" panose="020B0604020104020204" pitchFamily="34" charset="0"/>
                  <a:cs typeface="Arial" panose="020B0604020202020204" pitchFamily="34" charset="0"/>
                </a:rPr>
                <a:t>Total</a:t>
              </a:r>
              <a:r>
                <a:rPr lang="en-US" sz="800" b="0" baseline="0">
                  <a:solidFill>
                    <a:schemeClr val="tx1">
                      <a:lumMod val="65000"/>
                      <a:lumOff val="35000"/>
                    </a:schemeClr>
                  </a:solidFill>
                  <a:latin typeface="Abadi" panose="020B0604020104020204" pitchFamily="34" charset="0"/>
                  <a:cs typeface="Arial" panose="020B0604020202020204" pitchFamily="34" charset="0"/>
                </a:rPr>
                <a:t> Earnings by Months</a:t>
              </a:r>
              <a:endParaRPr lang="en-US" sz="800" b="0">
                <a:solidFill>
                  <a:schemeClr val="tx1">
                    <a:lumMod val="65000"/>
                    <a:lumOff val="35000"/>
                  </a:schemeClr>
                </a:solidFill>
                <a:latin typeface="Abadi" panose="020B0604020104020204" pitchFamily="34" charset="0"/>
                <a:cs typeface="Arial" panose="020B0604020202020204" pitchFamily="34" charset="0"/>
              </a:endParaRPr>
            </a:p>
          </xdr:txBody>
        </xdr:sp>
        <xdr:graphicFrame macro="">
          <xdr:nvGraphicFramePr>
            <xdr:cNvPr id="36" name="Chart 35">
              <a:extLst>
                <a:ext uri="{FF2B5EF4-FFF2-40B4-BE49-F238E27FC236}">
                  <a16:creationId xmlns:a16="http://schemas.microsoft.com/office/drawing/2014/main" id="{FEBB235D-57A2-4909-B5B8-5A2227F2A137}"/>
                </a:ext>
              </a:extLst>
            </xdr:cNvPr>
            <xdr:cNvGraphicFramePr>
              <a:graphicFrameLocks/>
            </xdr:cNvGraphicFramePr>
          </xdr:nvGraphicFramePr>
          <xdr:xfrm>
            <a:off x="5570220" y="228597"/>
            <a:ext cx="5692140" cy="1371599"/>
          </xdr:xfrm>
          <a:graphic>
            <a:graphicData uri="http://schemas.openxmlformats.org/drawingml/2006/chart">
              <c:chart xmlns:c="http://schemas.openxmlformats.org/drawingml/2006/chart" xmlns:r="http://schemas.openxmlformats.org/officeDocument/2006/relationships" r:id="rId25"/>
            </a:graphicData>
          </a:graphic>
        </xdr:graphicFrame>
        <xdr:sp macro="" textlink="">
          <xdr:nvSpPr>
            <xdr:cNvPr id="39" name="TextBox 38">
              <a:extLst>
                <a:ext uri="{FF2B5EF4-FFF2-40B4-BE49-F238E27FC236}">
                  <a16:creationId xmlns:a16="http://schemas.microsoft.com/office/drawing/2014/main" id="{239A9205-4D77-4347-8D96-308DAE95AD9D}"/>
                </a:ext>
              </a:extLst>
            </xdr:cNvPr>
            <xdr:cNvSpPr txBox="1"/>
          </xdr:nvSpPr>
          <xdr:spPr>
            <a:xfrm>
              <a:off x="6326060" y="1313762"/>
              <a:ext cx="1052377"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tx1">
                      <a:lumMod val="85000"/>
                      <a:lumOff val="15000"/>
                    </a:schemeClr>
                  </a:solidFill>
                  <a:latin typeface="Abadi" panose="020B0604020202020204" pitchFamily="34" charset="0"/>
                </a:rPr>
                <a:t>Highest</a:t>
              </a:r>
              <a:r>
                <a:rPr lang="en-US" sz="1050">
                  <a:solidFill>
                    <a:schemeClr val="tx1">
                      <a:lumMod val="65000"/>
                      <a:lumOff val="35000"/>
                    </a:schemeClr>
                  </a:solidFill>
                  <a:latin typeface="Abadi" panose="020B0604020202020204" pitchFamily="34" charset="0"/>
                </a:rPr>
                <a:t> </a:t>
              </a:r>
            </a:p>
            <a:p>
              <a:pPr algn="ctr"/>
              <a:r>
                <a:rPr lang="en-US" sz="600">
                  <a:solidFill>
                    <a:schemeClr val="bg2">
                      <a:lumMod val="50000"/>
                    </a:schemeClr>
                  </a:solidFill>
                  <a:latin typeface="Abadi" panose="020B0604020202020204" pitchFamily="34" charset="0"/>
                </a:rPr>
                <a:t>Monthly Revenue</a:t>
              </a:r>
            </a:p>
          </xdr:txBody>
        </xdr:sp>
        <xdr:sp macro="" textlink="Pivottables!AA7">
          <xdr:nvSpPr>
            <xdr:cNvPr id="40" name="TextBox 39">
              <a:extLst>
                <a:ext uri="{FF2B5EF4-FFF2-40B4-BE49-F238E27FC236}">
                  <a16:creationId xmlns:a16="http://schemas.microsoft.com/office/drawing/2014/main" id="{A1EB67D6-0C48-49BE-ABE9-A250208808B4}"/>
                </a:ext>
              </a:extLst>
            </xdr:cNvPr>
            <xdr:cNvSpPr txBox="1"/>
          </xdr:nvSpPr>
          <xdr:spPr>
            <a:xfrm>
              <a:off x="6141720" y="1649380"/>
              <a:ext cx="1341120"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CB893C-0A6F-47E0-96B1-F5E97DD4E1B8}" type="TxLink">
                <a:rPr lang="en-US" sz="800" b="0" i="0" u="none" strike="noStrike">
                  <a:solidFill>
                    <a:srgbClr val="767171"/>
                  </a:solidFill>
                  <a:latin typeface="Arial"/>
                  <a:cs typeface="Arial"/>
                </a:rPr>
                <a:pPr algn="ctr"/>
                <a:t> 3,809,000,000 </a:t>
              </a:fld>
              <a:endParaRPr lang="en-US" sz="100">
                <a:solidFill>
                  <a:srgbClr val="767171"/>
                </a:solidFill>
                <a:latin typeface="Abadi" panose="020B0604020202020204" pitchFamily="34" charset="0"/>
              </a:endParaRPr>
            </a:p>
          </xdr:txBody>
        </xdr:sp>
        <xdr:sp macro="" textlink="Pivottables!AA8">
          <xdr:nvSpPr>
            <xdr:cNvPr id="44" name="TextBox 43">
              <a:extLst>
                <a:ext uri="{FF2B5EF4-FFF2-40B4-BE49-F238E27FC236}">
                  <a16:creationId xmlns:a16="http://schemas.microsoft.com/office/drawing/2014/main" id="{B3AA5F83-C432-928E-B124-632999885FBE}"/>
                </a:ext>
              </a:extLst>
            </xdr:cNvPr>
            <xdr:cNvSpPr txBox="1"/>
          </xdr:nvSpPr>
          <xdr:spPr>
            <a:xfrm>
              <a:off x="7671563" y="1650419"/>
              <a:ext cx="1341122"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2C082F-0B2A-4ABC-8AE7-C7DA9D1783FC}" type="TxLink">
                <a:rPr lang="en-US" sz="800" b="0" i="0" u="none" strike="noStrike">
                  <a:solidFill>
                    <a:srgbClr val="767171"/>
                  </a:solidFill>
                  <a:latin typeface="Arial"/>
                  <a:cs typeface="Arial"/>
                </a:rPr>
                <a:pPr algn="ctr"/>
                <a:t> 1,332,500,000 </a:t>
              </a:fld>
              <a:endParaRPr lang="en-US" sz="100">
                <a:solidFill>
                  <a:srgbClr val="767171"/>
                </a:solidFill>
                <a:latin typeface="Abadi" panose="020B0604020202020204" pitchFamily="34" charset="0"/>
              </a:endParaRPr>
            </a:p>
          </xdr:txBody>
        </xdr:sp>
        <xdr:sp macro="" textlink="">
          <xdr:nvSpPr>
            <xdr:cNvPr id="46" name="TextBox 45">
              <a:extLst>
                <a:ext uri="{FF2B5EF4-FFF2-40B4-BE49-F238E27FC236}">
                  <a16:creationId xmlns:a16="http://schemas.microsoft.com/office/drawing/2014/main" id="{CF9D25FF-572E-FB59-20EE-BF062217566F}"/>
                </a:ext>
              </a:extLst>
            </xdr:cNvPr>
            <xdr:cNvSpPr txBox="1"/>
          </xdr:nvSpPr>
          <xdr:spPr>
            <a:xfrm>
              <a:off x="9502140" y="1301772"/>
              <a:ext cx="1064752" cy="59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tx1">
                      <a:lumMod val="85000"/>
                      <a:lumOff val="15000"/>
                    </a:schemeClr>
                  </a:solidFill>
                  <a:latin typeface="Abadi" panose="020B0604020202020204" pitchFamily="34" charset="0"/>
                </a:rPr>
                <a:t>Lowest</a:t>
              </a:r>
              <a:r>
                <a:rPr lang="en-US" sz="1050">
                  <a:solidFill>
                    <a:schemeClr val="tx1">
                      <a:lumMod val="65000"/>
                      <a:lumOff val="35000"/>
                    </a:schemeClr>
                  </a:solidFill>
                  <a:latin typeface="Abadi" panose="020B0604020202020204" pitchFamily="34" charset="0"/>
                </a:rPr>
                <a:t> </a:t>
              </a:r>
            </a:p>
            <a:p>
              <a:pPr algn="ctr"/>
              <a:r>
                <a:rPr lang="en-US" sz="600">
                  <a:solidFill>
                    <a:schemeClr val="bg2">
                      <a:lumMod val="50000"/>
                    </a:schemeClr>
                  </a:solidFill>
                  <a:latin typeface="Abadi" panose="020B0604020202020204" pitchFamily="34" charset="0"/>
                </a:rPr>
                <a:t>Monthly Revenue</a:t>
              </a:r>
            </a:p>
          </xdr:txBody>
        </xdr:sp>
        <xdr:sp macro="" textlink="Pivottables!AA9">
          <xdr:nvSpPr>
            <xdr:cNvPr id="47" name="TextBox 46">
              <a:extLst>
                <a:ext uri="{FF2B5EF4-FFF2-40B4-BE49-F238E27FC236}">
                  <a16:creationId xmlns:a16="http://schemas.microsoft.com/office/drawing/2014/main" id="{F2A56705-1E26-A7D7-9E2B-B487FD523B6E}"/>
                </a:ext>
              </a:extLst>
            </xdr:cNvPr>
            <xdr:cNvSpPr txBox="1"/>
          </xdr:nvSpPr>
          <xdr:spPr>
            <a:xfrm>
              <a:off x="9345357" y="1640423"/>
              <a:ext cx="1341121" cy="59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730B58-3CBD-42C1-95E3-B4E4CA6FF713}" type="TxLink">
                <a:rPr lang="en-US" sz="800" b="0" i="0" u="none" strike="noStrike">
                  <a:solidFill>
                    <a:srgbClr val="767171"/>
                  </a:solidFill>
                  <a:latin typeface="Arial"/>
                  <a:cs typeface="Arial"/>
                </a:rPr>
                <a:pPr algn="ctr"/>
                <a:t> 116,000,000 </a:t>
              </a:fld>
              <a:endParaRPr lang="en-US" sz="100">
                <a:solidFill>
                  <a:srgbClr val="767171"/>
                </a:solidFill>
                <a:latin typeface="Abadi" panose="020B0604020202020204" pitchFamily="34" charset="0"/>
              </a:endParaRPr>
            </a:p>
          </xdr:txBody>
        </xdr:sp>
        <xdr:pic>
          <xdr:nvPicPr>
            <xdr:cNvPr id="49" name="Graphic 48" descr="Caret Up with solid fill">
              <a:extLst>
                <a:ext uri="{FF2B5EF4-FFF2-40B4-BE49-F238E27FC236}">
                  <a16:creationId xmlns:a16="http://schemas.microsoft.com/office/drawing/2014/main" id="{2214C33C-AF22-AA8A-7ADB-B66734B08741}"/>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6198244" y="1434571"/>
              <a:ext cx="274320" cy="274319"/>
            </a:xfrm>
            <a:prstGeom prst="rect">
              <a:avLst/>
            </a:prstGeom>
          </xdr:spPr>
        </xdr:pic>
        <xdr:pic>
          <xdr:nvPicPr>
            <xdr:cNvPr id="51" name="Graphic 50" descr="Normal Distribution with solid fill">
              <a:extLst>
                <a:ext uri="{FF2B5EF4-FFF2-40B4-BE49-F238E27FC236}">
                  <a16:creationId xmlns:a16="http://schemas.microsoft.com/office/drawing/2014/main" id="{B1C522A1-017E-9618-155A-F4F63D9BEF6B}"/>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8764502" y="1488887"/>
              <a:ext cx="274320" cy="274320"/>
            </a:xfrm>
            <a:prstGeom prst="rect">
              <a:avLst/>
            </a:prstGeom>
          </xdr:spPr>
        </xdr:pic>
        <xdr:pic>
          <xdr:nvPicPr>
            <xdr:cNvPr id="52" name="Graphic 51" descr="Caret Up with solid fill">
              <a:extLst>
                <a:ext uri="{FF2B5EF4-FFF2-40B4-BE49-F238E27FC236}">
                  <a16:creationId xmlns:a16="http://schemas.microsoft.com/office/drawing/2014/main" id="{58BD09E8-E68E-4E47-8717-C67C28632ED8}"/>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flipV="1">
              <a:off x="9406419" y="1446558"/>
              <a:ext cx="274320" cy="274319"/>
            </a:xfrm>
            <a:prstGeom prst="rect">
              <a:avLst/>
            </a:prstGeom>
          </xdr:spPr>
        </xdr:pic>
      </xdr:grpSp>
      <xdr:sp macro="" textlink="">
        <xdr:nvSpPr>
          <xdr:cNvPr id="43" name="TextBox 42">
            <a:extLst>
              <a:ext uri="{FF2B5EF4-FFF2-40B4-BE49-F238E27FC236}">
                <a16:creationId xmlns:a16="http://schemas.microsoft.com/office/drawing/2014/main" id="{45C99F0E-F04C-4058-248F-CD1EE0F53380}"/>
              </a:ext>
            </a:extLst>
          </xdr:cNvPr>
          <xdr:cNvSpPr txBox="1"/>
        </xdr:nvSpPr>
        <xdr:spPr>
          <a:xfrm>
            <a:off x="5397542" y="708663"/>
            <a:ext cx="816439"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tx1">
                    <a:lumMod val="85000"/>
                    <a:lumOff val="15000"/>
                  </a:schemeClr>
                </a:solidFill>
                <a:latin typeface="Abadi" panose="020B0604020202020204" pitchFamily="34" charset="0"/>
              </a:rPr>
              <a:t>Average</a:t>
            </a:r>
            <a:r>
              <a:rPr lang="en-US" sz="1050">
                <a:solidFill>
                  <a:schemeClr val="tx1">
                    <a:lumMod val="65000"/>
                    <a:lumOff val="35000"/>
                  </a:schemeClr>
                </a:solidFill>
                <a:latin typeface="Abadi" panose="020B0604020202020204" pitchFamily="34" charset="0"/>
              </a:rPr>
              <a:t> </a:t>
            </a:r>
          </a:p>
          <a:p>
            <a:pPr algn="ctr"/>
            <a:r>
              <a:rPr lang="en-US" sz="600">
                <a:solidFill>
                  <a:schemeClr val="bg2">
                    <a:lumMod val="50000"/>
                  </a:schemeClr>
                </a:solidFill>
                <a:latin typeface="Abadi" panose="020B0604020202020204" pitchFamily="34" charset="0"/>
              </a:rPr>
              <a:t>Monthly Revenue</a:t>
            </a:r>
          </a:p>
        </xdr:txBody>
      </xdr:sp>
    </xdr:grpSp>
    <xdr:clientData/>
  </xdr:twoCellAnchor>
  <xdr:twoCellAnchor editAs="absolute">
    <xdr:from>
      <xdr:col>11</xdr:col>
      <xdr:colOff>303712</xdr:colOff>
      <xdr:row>0</xdr:row>
      <xdr:rowOff>0</xdr:rowOff>
    </xdr:from>
    <xdr:to>
      <xdr:col>13</xdr:col>
      <xdr:colOff>586740</xdr:colOff>
      <xdr:row>6</xdr:row>
      <xdr:rowOff>182009</xdr:rowOff>
    </xdr:to>
    <xdr:grpSp>
      <xdr:nvGrpSpPr>
        <xdr:cNvPr id="128" name="Group 127">
          <a:extLst>
            <a:ext uri="{FF2B5EF4-FFF2-40B4-BE49-F238E27FC236}">
              <a16:creationId xmlns:a16="http://schemas.microsoft.com/office/drawing/2014/main" id="{F1C47A00-AA4D-41BA-9305-69B91AFF88A9}"/>
            </a:ext>
          </a:extLst>
        </xdr:cNvPr>
        <xdr:cNvGrpSpPr>
          <a:grpSpLocks noChangeAspect="1"/>
        </xdr:cNvGrpSpPr>
      </xdr:nvGrpSpPr>
      <xdr:grpSpPr>
        <a:xfrm>
          <a:off x="7679872" y="0"/>
          <a:ext cx="1624148" cy="1370729"/>
          <a:chOff x="8807632" y="53340"/>
          <a:chExt cx="1677487" cy="1370729"/>
        </a:xfrm>
      </xdr:grpSpPr>
      <xdr:grpSp>
        <xdr:nvGrpSpPr>
          <xdr:cNvPr id="214" name="Group 213">
            <a:extLst>
              <a:ext uri="{FF2B5EF4-FFF2-40B4-BE49-F238E27FC236}">
                <a16:creationId xmlns:a16="http://schemas.microsoft.com/office/drawing/2014/main" id="{1582FBA1-0B48-EFFA-7535-587BFABC1DBC}"/>
              </a:ext>
            </a:extLst>
          </xdr:cNvPr>
          <xdr:cNvGrpSpPr/>
        </xdr:nvGrpSpPr>
        <xdr:grpSpPr>
          <a:xfrm>
            <a:off x="8993636" y="83820"/>
            <a:ext cx="1491483" cy="1287780"/>
            <a:chOff x="7781550" y="56606"/>
            <a:chExt cx="1208731" cy="1589314"/>
          </a:xfrm>
        </xdr:grpSpPr>
        <xdr:grpSp>
          <xdr:nvGrpSpPr>
            <xdr:cNvPr id="200" name="Group 199">
              <a:extLst>
                <a:ext uri="{FF2B5EF4-FFF2-40B4-BE49-F238E27FC236}">
                  <a16:creationId xmlns:a16="http://schemas.microsoft.com/office/drawing/2014/main" id="{1AA557F5-3DD8-1A86-5C62-0DB80CB431C6}"/>
                </a:ext>
              </a:extLst>
            </xdr:cNvPr>
            <xdr:cNvGrpSpPr/>
          </xdr:nvGrpSpPr>
          <xdr:grpSpPr>
            <a:xfrm>
              <a:off x="7781550" y="56606"/>
              <a:ext cx="1208731" cy="1589314"/>
              <a:chOff x="11185070" y="87086"/>
              <a:chExt cx="2035105" cy="2043030"/>
            </a:xfrm>
          </xdr:grpSpPr>
          <xdr:sp macro="" textlink="">
            <xdr:nvSpPr>
              <xdr:cNvPr id="53" name="Rectangle: Rounded Corners 52">
                <a:extLst>
                  <a:ext uri="{FF2B5EF4-FFF2-40B4-BE49-F238E27FC236}">
                    <a16:creationId xmlns:a16="http://schemas.microsoft.com/office/drawing/2014/main" id="{2532B3EF-F157-45D1-B67F-0B6DCD2D8654}"/>
                  </a:ext>
                </a:extLst>
              </xdr:cNvPr>
              <xdr:cNvSpPr/>
            </xdr:nvSpPr>
            <xdr:spPr>
              <a:xfrm>
                <a:off x="11185070" y="87086"/>
                <a:ext cx="2011680" cy="2043030"/>
              </a:xfrm>
              <a:prstGeom prst="roundRect">
                <a:avLst>
                  <a:gd name="adj" fmla="val 5360"/>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grpSp>
            <xdr:nvGrpSpPr>
              <xdr:cNvPr id="67" name="Group 66">
                <a:extLst>
                  <a:ext uri="{FF2B5EF4-FFF2-40B4-BE49-F238E27FC236}">
                    <a16:creationId xmlns:a16="http://schemas.microsoft.com/office/drawing/2014/main" id="{F6425661-0E3B-FB09-F983-C4A4F0A753D7}"/>
                  </a:ext>
                </a:extLst>
              </xdr:cNvPr>
              <xdr:cNvGrpSpPr/>
            </xdr:nvGrpSpPr>
            <xdr:grpSpPr>
              <a:xfrm>
                <a:off x="12068376" y="233019"/>
                <a:ext cx="1022944" cy="802617"/>
                <a:chOff x="12068376" y="233019"/>
                <a:chExt cx="1022944" cy="802617"/>
              </a:xfrm>
            </xdr:grpSpPr>
            <xdr:sp macro="" textlink="">
              <xdr:nvSpPr>
                <xdr:cNvPr id="54" name="TextBox 53">
                  <a:extLst>
                    <a:ext uri="{FF2B5EF4-FFF2-40B4-BE49-F238E27FC236}">
                      <a16:creationId xmlns:a16="http://schemas.microsoft.com/office/drawing/2014/main" id="{0877FB19-2436-4D28-A857-FA6EEF5068FC}"/>
                    </a:ext>
                  </a:extLst>
                </xdr:cNvPr>
                <xdr:cNvSpPr txBox="1"/>
              </xdr:nvSpPr>
              <xdr:spPr>
                <a:xfrm>
                  <a:off x="12084750" y="233019"/>
                  <a:ext cx="1006570" cy="316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a:solidFill>
                        <a:schemeClr val="tx1">
                          <a:lumMod val="65000"/>
                          <a:lumOff val="35000"/>
                        </a:schemeClr>
                      </a:solidFill>
                      <a:latin typeface="Abadi" panose="020B0604020202020204" pitchFamily="34" charset="0"/>
                    </a:rPr>
                    <a:t>Total Paid  </a:t>
                  </a:r>
                  <a:endParaRPr lang="en-US" sz="600">
                    <a:solidFill>
                      <a:schemeClr val="tx1">
                        <a:lumMod val="65000"/>
                        <a:lumOff val="35000"/>
                      </a:schemeClr>
                    </a:solidFill>
                    <a:latin typeface="Abadi" panose="020B0604020202020204" pitchFamily="34" charset="0"/>
                  </a:endParaRPr>
                </a:p>
              </xdr:txBody>
            </xdr:sp>
            <xdr:sp macro="" textlink="Pivottables!AH7">
              <xdr:nvSpPr>
                <xdr:cNvPr id="55" name="TextBox 54">
                  <a:extLst>
                    <a:ext uri="{FF2B5EF4-FFF2-40B4-BE49-F238E27FC236}">
                      <a16:creationId xmlns:a16="http://schemas.microsoft.com/office/drawing/2014/main" id="{435F93E3-C342-4E6A-BA7C-605B0A04EA1E}"/>
                    </a:ext>
                  </a:extLst>
                </xdr:cNvPr>
                <xdr:cNvSpPr txBox="1"/>
              </xdr:nvSpPr>
              <xdr:spPr>
                <a:xfrm>
                  <a:off x="12072470" y="467743"/>
                  <a:ext cx="685800"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8DD0CA9-865B-4C16-B172-A7E9535429CF}" type="TxLink">
                    <a:rPr lang="en-US" sz="900" b="0" i="0" u="none" strike="noStrike">
                      <a:solidFill>
                        <a:schemeClr val="tx1">
                          <a:lumMod val="75000"/>
                          <a:lumOff val="25000"/>
                        </a:schemeClr>
                      </a:solidFill>
                      <a:latin typeface="Arial"/>
                      <a:cs typeface="Arial"/>
                    </a:rPr>
                    <a:pPr algn="l"/>
                    <a:t>926</a:t>
                  </a:fld>
                  <a:endParaRPr lang="en-US" sz="300">
                    <a:solidFill>
                      <a:schemeClr val="tx1">
                        <a:lumMod val="75000"/>
                        <a:lumOff val="25000"/>
                      </a:schemeClr>
                    </a:solidFill>
                    <a:latin typeface="Abadi" panose="020B0604020202020204" pitchFamily="34" charset="0"/>
                  </a:endParaRPr>
                </a:p>
              </xdr:txBody>
            </xdr:sp>
            <xdr:sp macro="" textlink="">
              <xdr:nvSpPr>
                <xdr:cNvPr id="56" name="TextBox 55">
                  <a:extLst>
                    <a:ext uri="{FF2B5EF4-FFF2-40B4-BE49-F238E27FC236}">
                      <a16:creationId xmlns:a16="http://schemas.microsoft.com/office/drawing/2014/main" id="{BEF2992A-31DD-42E1-82EC-882D03434803}"/>
                    </a:ext>
                  </a:extLst>
                </xdr:cNvPr>
                <xdr:cNvSpPr txBox="1"/>
              </xdr:nvSpPr>
              <xdr:spPr>
                <a:xfrm>
                  <a:off x="12068376" y="653546"/>
                  <a:ext cx="577804" cy="382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solidFill>
                        <a:schemeClr val="tx1">
                          <a:lumMod val="65000"/>
                          <a:lumOff val="35000"/>
                        </a:schemeClr>
                      </a:solidFill>
                      <a:latin typeface="Abadi" panose="020B0604020202020204" pitchFamily="34" charset="0"/>
                    </a:rPr>
                    <a:t>Call</a:t>
                  </a:r>
                  <a:endParaRPr lang="en-US" sz="700">
                    <a:solidFill>
                      <a:schemeClr val="tx1">
                        <a:lumMod val="65000"/>
                        <a:lumOff val="35000"/>
                      </a:schemeClr>
                    </a:solidFill>
                    <a:latin typeface="Abadi" panose="020B0604020202020204" pitchFamily="34" charset="0"/>
                  </a:endParaRPr>
                </a:p>
              </xdr:txBody>
            </xdr:sp>
          </xdr:grpSp>
          <xdr:sp macro="" textlink="Pivottables!AI7">
            <xdr:nvSpPr>
              <xdr:cNvPr id="66" name="TextBox 65">
                <a:extLst>
                  <a:ext uri="{FF2B5EF4-FFF2-40B4-BE49-F238E27FC236}">
                    <a16:creationId xmlns:a16="http://schemas.microsoft.com/office/drawing/2014/main" id="{C93BFC5A-6852-4308-9979-AF67F31B45C1}"/>
                  </a:ext>
                </a:extLst>
              </xdr:cNvPr>
              <xdr:cNvSpPr txBox="1"/>
            </xdr:nvSpPr>
            <xdr:spPr>
              <a:xfrm>
                <a:off x="11474975" y="440805"/>
                <a:ext cx="598757" cy="367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0F43D6-2BBC-4689-A85B-44B77DA58387}" type="TxLink">
                  <a:rPr lang="en-US" sz="800" b="0" i="0" u="none" strike="noStrike">
                    <a:solidFill>
                      <a:srgbClr val="767171"/>
                    </a:solidFill>
                    <a:latin typeface="Arial"/>
                    <a:cs typeface="Arial"/>
                  </a:rPr>
                  <a:pPr algn="ctr"/>
                  <a:t>75%</a:t>
                </a:fld>
                <a:endParaRPr lang="en-US" sz="300">
                  <a:solidFill>
                    <a:srgbClr val="767171"/>
                  </a:solidFill>
                  <a:latin typeface="Abadi" panose="020B0604020202020204" pitchFamily="34" charset="0"/>
                </a:endParaRPr>
              </a:p>
            </xdr:txBody>
          </xdr:sp>
          <xdr:grpSp>
            <xdr:nvGrpSpPr>
              <xdr:cNvPr id="68" name="Group 67">
                <a:extLst>
                  <a:ext uri="{FF2B5EF4-FFF2-40B4-BE49-F238E27FC236}">
                    <a16:creationId xmlns:a16="http://schemas.microsoft.com/office/drawing/2014/main" id="{09E9F2FD-C6DC-4DF7-AFF7-F5B227211663}"/>
                  </a:ext>
                </a:extLst>
              </xdr:cNvPr>
              <xdr:cNvGrpSpPr/>
            </xdr:nvGrpSpPr>
            <xdr:grpSpPr>
              <a:xfrm>
                <a:off x="12083616" y="1193726"/>
                <a:ext cx="1136559" cy="753977"/>
                <a:chOff x="12060756" y="203126"/>
                <a:chExt cx="1136559" cy="753977"/>
              </a:xfrm>
            </xdr:grpSpPr>
            <xdr:sp macro="" textlink="">
              <xdr:nvSpPr>
                <xdr:cNvPr id="69" name="TextBox 68">
                  <a:extLst>
                    <a:ext uri="{FF2B5EF4-FFF2-40B4-BE49-F238E27FC236}">
                      <a16:creationId xmlns:a16="http://schemas.microsoft.com/office/drawing/2014/main" id="{22D80501-A58F-56C4-0301-E1E2EAD66990}"/>
                    </a:ext>
                  </a:extLst>
                </xdr:cNvPr>
                <xdr:cNvSpPr txBox="1"/>
              </xdr:nvSpPr>
              <xdr:spPr>
                <a:xfrm>
                  <a:off x="12068375" y="203126"/>
                  <a:ext cx="1128940" cy="304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700">
                      <a:solidFill>
                        <a:schemeClr val="tx1">
                          <a:lumMod val="65000"/>
                          <a:lumOff val="35000"/>
                        </a:schemeClr>
                      </a:solidFill>
                      <a:latin typeface="Abadi" panose="020B0604020202020204" pitchFamily="34" charset="0"/>
                    </a:rPr>
                    <a:t>Total UnPaid</a:t>
                  </a:r>
                  <a:endParaRPr lang="en-US" sz="600">
                    <a:solidFill>
                      <a:schemeClr val="tx1">
                        <a:lumMod val="65000"/>
                        <a:lumOff val="35000"/>
                      </a:schemeClr>
                    </a:solidFill>
                    <a:latin typeface="Abadi" panose="020B0604020202020204" pitchFamily="34" charset="0"/>
                  </a:endParaRPr>
                </a:p>
              </xdr:txBody>
            </xdr:sp>
            <xdr:sp macro="" textlink="Pivottables!AH6">
              <xdr:nvSpPr>
                <xdr:cNvPr id="70" name="TextBox 69">
                  <a:extLst>
                    <a:ext uri="{FF2B5EF4-FFF2-40B4-BE49-F238E27FC236}">
                      <a16:creationId xmlns:a16="http://schemas.microsoft.com/office/drawing/2014/main" id="{16E7F109-294D-5471-B1AD-0E9DA5658E93}"/>
                    </a:ext>
                  </a:extLst>
                </xdr:cNvPr>
                <xdr:cNvSpPr txBox="1"/>
              </xdr:nvSpPr>
              <xdr:spPr>
                <a:xfrm>
                  <a:off x="12060756" y="431261"/>
                  <a:ext cx="685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571CCCF-0ACF-4152-B914-BCB4CB408069}" type="TxLink">
                    <a:rPr lang="en-US" sz="900" b="0" i="0" u="none" strike="noStrike">
                      <a:solidFill>
                        <a:schemeClr val="tx1">
                          <a:lumMod val="75000"/>
                          <a:lumOff val="25000"/>
                        </a:schemeClr>
                      </a:solidFill>
                      <a:latin typeface="Arial"/>
                      <a:cs typeface="Arial"/>
                    </a:rPr>
                    <a:pPr algn="l"/>
                    <a:t>311</a:t>
                  </a:fld>
                  <a:endParaRPr lang="en-US" sz="300">
                    <a:solidFill>
                      <a:schemeClr val="tx1">
                        <a:lumMod val="75000"/>
                        <a:lumOff val="25000"/>
                      </a:schemeClr>
                    </a:solidFill>
                    <a:latin typeface="Abadi" panose="020B0604020202020204" pitchFamily="34" charset="0"/>
                  </a:endParaRPr>
                </a:p>
              </xdr:txBody>
            </xdr:sp>
            <xdr:sp macro="" textlink="">
              <xdr:nvSpPr>
                <xdr:cNvPr id="71" name="TextBox 70">
                  <a:extLst>
                    <a:ext uri="{FF2B5EF4-FFF2-40B4-BE49-F238E27FC236}">
                      <a16:creationId xmlns:a16="http://schemas.microsoft.com/office/drawing/2014/main" id="{CEE8A667-C485-4E0B-64F1-0B345821E1A1}"/>
                    </a:ext>
                  </a:extLst>
                </xdr:cNvPr>
                <xdr:cNvSpPr txBox="1"/>
              </xdr:nvSpPr>
              <xdr:spPr>
                <a:xfrm>
                  <a:off x="12068378" y="629225"/>
                  <a:ext cx="578372" cy="327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a:solidFill>
                        <a:schemeClr val="tx1">
                          <a:lumMod val="65000"/>
                          <a:lumOff val="35000"/>
                        </a:schemeClr>
                      </a:solidFill>
                      <a:latin typeface="Abadi" panose="020B0604020202020204" pitchFamily="34" charset="0"/>
                    </a:rPr>
                    <a:t>Call</a:t>
                  </a:r>
                  <a:endParaRPr lang="en-US" sz="500">
                    <a:solidFill>
                      <a:schemeClr val="tx1">
                        <a:lumMod val="65000"/>
                        <a:lumOff val="35000"/>
                      </a:schemeClr>
                    </a:solidFill>
                    <a:latin typeface="Abadi" panose="020B0604020202020204" pitchFamily="34" charset="0"/>
                  </a:endParaRPr>
                </a:p>
              </xdr:txBody>
            </xdr:sp>
          </xdr:grpSp>
          <xdr:sp macro="" textlink="Pivottables!AI6">
            <xdr:nvSpPr>
              <xdr:cNvPr id="72" name="TextBox 71">
                <a:extLst>
                  <a:ext uri="{FF2B5EF4-FFF2-40B4-BE49-F238E27FC236}">
                    <a16:creationId xmlns:a16="http://schemas.microsoft.com/office/drawing/2014/main" id="{7A259046-1EE6-4E78-B661-258E87C7AE5D}"/>
                  </a:ext>
                </a:extLst>
              </xdr:cNvPr>
              <xdr:cNvSpPr txBox="1"/>
            </xdr:nvSpPr>
            <xdr:spPr>
              <a:xfrm>
                <a:off x="11488685" y="1436240"/>
                <a:ext cx="603420" cy="338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A8B048-1095-4C1A-BB79-306BE42B7037}" type="TxLink">
                  <a:rPr lang="en-US" sz="800" b="0" i="0" u="none" strike="noStrike">
                    <a:solidFill>
                      <a:srgbClr val="767171"/>
                    </a:solidFill>
                    <a:latin typeface="Arial"/>
                    <a:cs typeface="Arial"/>
                  </a:rPr>
                  <a:pPr algn="ctr"/>
                  <a:t>25%</a:t>
                </a:fld>
                <a:endParaRPr lang="en-US" sz="300">
                  <a:solidFill>
                    <a:srgbClr val="767171"/>
                  </a:solidFill>
                  <a:latin typeface="Abadi" panose="020B0604020202020204" pitchFamily="34" charset="0"/>
                </a:endParaRPr>
              </a:p>
            </xdr:txBody>
          </xdr:sp>
        </xdr:grpSp>
        <xdr:cxnSp macro="">
          <xdr:nvCxnSpPr>
            <xdr:cNvPr id="60" name="Straight Connector 59">
              <a:extLst>
                <a:ext uri="{FF2B5EF4-FFF2-40B4-BE49-F238E27FC236}">
                  <a16:creationId xmlns:a16="http://schemas.microsoft.com/office/drawing/2014/main" id="{A1164172-EB4C-86D0-8CF1-6DD4D383A37D}"/>
                </a:ext>
              </a:extLst>
            </xdr:cNvPr>
            <xdr:cNvCxnSpPr/>
          </xdr:nvCxnSpPr>
          <xdr:spPr>
            <a:xfrm flipV="1">
              <a:off x="7835673" y="855965"/>
              <a:ext cx="1080403" cy="10447"/>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grpSp>
      <xdr:graphicFrame macro="">
        <xdr:nvGraphicFramePr>
          <xdr:cNvPr id="94" name="Chart 93">
            <a:extLst>
              <a:ext uri="{FF2B5EF4-FFF2-40B4-BE49-F238E27FC236}">
                <a16:creationId xmlns:a16="http://schemas.microsoft.com/office/drawing/2014/main" id="{4A125ADD-22E7-4352-AD16-0DA769312670}"/>
              </a:ext>
            </a:extLst>
          </xdr:cNvPr>
          <xdr:cNvGraphicFramePr>
            <a:graphicFrameLocks/>
          </xdr:cNvGraphicFramePr>
        </xdr:nvGraphicFramePr>
        <xdr:xfrm>
          <a:off x="8815252" y="53340"/>
          <a:ext cx="1219200" cy="754380"/>
        </xdr:xfrm>
        <a:graphic>
          <a:graphicData uri="http://schemas.openxmlformats.org/drawingml/2006/chart">
            <c:chart xmlns:c="http://schemas.openxmlformats.org/drawingml/2006/chart" xmlns:r="http://schemas.openxmlformats.org/officeDocument/2006/relationships" r:id="rId32"/>
          </a:graphicData>
        </a:graphic>
      </xdr:graphicFrame>
      <xdr:graphicFrame macro="">
        <xdr:nvGraphicFramePr>
          <xdr:cNvPr id="97" name="Chart 96">
            <a:extLst>
              <a:ext uri="{FF2B5EF4-FFF2-40B4-BE49-F238E27FC236}">
                <a16:creationId xmlns:a16="http://schemas.microsoft.com/office/drawing/2014/main" id="{1D5CD145-1E75-4A76-A9D4-64858E342A82}"/>
              </a:ext>
            </a:extLst>
          </xdr:cNvPr>
          <xdr:cNvGraphicFramePr>
            <a:graphicFrameLocks/>
          </xdr:cNvGraphicFramePr>
        </xdr:nvGraphicFramePr>
        <xdr:xfrm>
          <a:off x="8807632" y="665117"/>
          <a:ext cx="1216152" cy="758952"/>
        </xdr:xfrm>
        <a:graphic>
          <a:graphicData uri="http://schemas.openxmlformats.org/drawingml/2006/chart">
            <c:chart xmlns:c="http://schemas.openxmlformats.org/drawingml/2006/chart" xmlns:r="http://schemas.openxmlformats.org/officeDocument/2006/relationships" r:id="rId33"/>
          </a:graphicData>
        </a:graphic>
      </xdr:graphicFrame>
    </xdr:grpSp>
    <xdr:clientData/>
  </xdr:twoCellAnchor>
  <xdr:twoCellAnchor editAs="absolute">
    <xdr:from>
      <xdr:col>15</xdr:col>
      <xdr:colOff>250455</xdr:colOff>
      <xdr:row>0</xdr:row>
      <xdr:rowOff>44085</xdr:rowOff>
    </xdr:from>
    <xdr:to>
      <xdr:col>15</xdr:col>
      <xdr:colOff>481145</xdr:colOff>
      <xdr:row>1</xdr:row>
      <xdr:rowOff>103169</xdr:rowOff>
    </xdr:to>
    <xdr:sp macro="" textlink="">
      <xdr:nvSpPr>
        <xdr:cNvPr id="151" name="TextBox 150">
          <a:hlinkClick xmlns:r="http://schemas.openxmlformats.org/officeDocument/2006/relationships" r:id="rId20" tooltip="Go To Database"/>
          <a:extLst>
            <a:ext uri="{FF2B5EF4-FFF2-40B4-BE49-F238E27FC236}">
              <a16:creationId xmlns:a16="http://schemas.microsoft.com/office/drawing/2014/main" id="{8C82B133-4AC7-8EC5-6A0D-E0C695EA73BB}"/>
            </a:ext>
          </a:extLst>
        </xdr:cNvPr>
        <xdr:cNvSpPr txBox="1">
          <a:spLocks noChangeAspect="1"/>
        </xdr:cNvSpPr>
      </xdr:nvSpPr>
      <xdr:spPr>
        <a:xfrm rot="18992793">
          <a:off x="10308855" y="44085"/>
          <a:ext cx="230690" cy="257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solidFill>
                <a:schemeClr val="bg1"/>
              </a:solidFill>
              <a:sym typeface="Symbol" panose="05050102010706020507" pitchFamily="18" charset="2"/>
            </a:rPr>
            <a:t></a:t>
          </a:r>
          <a:endParaRPr lang="en-US" sz="800" b="1">
            <a:solidFill>
              <a:schemeClr val="bg1"/>
            </a:solidFill>
          </a:endParaRPr>
        </a:p>
      </xdr:txBody>
    </xdr:sp>
    <xdr:clientData/>
  </xdr:twoCellAnchor>
  <xdr:twoCellAnchor editAs="absolute">
    <xdr:from>
      <xdr:col>9</xdr:col>
      <xdr:colOff>419686</xdr:colOff>
      <xdr:row>7</xdr:row>
      <xdr:rowOff>15240</xdr:rowOff>
    </xdr:from>
    <xdr:to>
      <xdr:col>9</xdr:col>
      <xdr:colOff>551286</xdr:colOff>
      <xdr:row>7</xdr:row>
      <xdr:rowOff>133942</xdr:rowOff>
    </xdr:to>
    <xdr:sp macro="" textlink="">
      <xdr:nvSpPr>
        <xdr:cNvPr id="154" name="Star: 5 Points 153">
          <a:extLst>
            <a:ext uri="{FF2B5EF4-FFF2-40B4-BE49-F238E27FC236}">
              <a16:creationId xmlns:a16="http://schemas.microsoft.com/office/drawing/2014/main" id="{E3EA28AF-C090-4956-9A0E-B37194ED998E}"/>
            </a:ext>
          </a:extLst>
        </xdr:cNvPr>
        <xdr:cNvSpPr>
          <a:spLocks noChangeAspect="1"/>
        </xdr:cNvSpPr>
      </xdr:nvSpPr>
      <xdr:spPr>
        <a:xfrm>
          <a:off x="6454726" y="1402080"/>
          <a:ext cx="131600" cy="118702"/>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clientData/>
  </xdr:twoCellAnchor>
  <xdr:twoCellAnchor editAs="absolute">
    <xdr:from>
      <xdr:col>14</xdr:col>
      <xdr:colOff>388621</xdr:colOff>
      <xdr:row>14</xdr:row>
      <xdr:rowOff>109728</xdr:rowOff>
    </xdr:from>
    <xdr:to>
      <xdr:col>21</xdr:col>
      <xdr:colOff>295152</xdr:colOff>
      <xdr:row>24</xdr:row>
      <xdr:rowOff>182877</xdr:rowOff>
    </xdr:to>
    <xdr:grpSp>
      <xdr:nvGrpSpPr>
        <xdr:cNvPr id="253" name="Group 252">
          <a:extLst>
            <a:ext uri="{FF2B5EF4-FFF2-40B4-BE49-F238E27FC236}">
              <a16:creationId xmlns:a16="http://schemas.microsoft.com/office/drawing/2014/main" id="{4A678165-F216-2BCB-26E5-7C03B8C5B293}"/>
            </a:ext>
          </a:extLst>
        </xdr:cNvPr>
        <xdr:cNvGrpSpPr>
          <a:grpSpLocks noChangeAspect="1"/>
        </xdr:cNvGrpSpPr>
      </xdr:nvGrpSpPr>
      <xdr:grpSpPr>
        <a:xfrm>
          <a:off x="9776461" y="2883408"/>
          <a:ext cx="4600451" cy="2054349"/>
          <a:chOff x="7680478" y="5584576"/>
          <a:chExt cx="3230879" cy="1534522"/>
        </a:xfrm>
      </xdr:grpSpPr>
      <xdr:grpSp>
        <xdr:nvGrpSpPr>
          <xdr:cNvPr id="249" name="Group 248">
            <a:extLst>
              <a:ext uri="{FF2B5EF4-FFF2-40B4-BE49-F238E27FC236}">
                <a16:creationId xmlns:a16="http://schemas.microsoft.com/office/drawing/2014/main" id="{536D5AD1-92D7-75DD-473B-38D3D2C8F413}"/>
              </a:ext>
            </a:extLst>
          </xdr:cNvPr>
          <xdr:cNvGrpSpPr/>
        </xdr:nvGrpSpPr>
        <xdr:grpSpPr>
          <a:xfrm>
            <a:off x="7680478" y="5584576"/>
            <a:ext cx="3230879" cy="1534522"/>
            <a:chOff x="10979957" y="6880239"/>
            <a:chExt cx="6233158" cy="2439497"/>
          </a:xfrm>
        </xdr:grpSpPr>
        <xdr:sp macro="" textlink="">
          <xdr:nvSpPr>
            <xdr:cNvPr id="220" name="Rectangle: Rounded Corners 219">
              <a:extLst>
                <a:ext uri="{FF2B5EF4-FFF2-40B4-BE49-F238E27FC236}">
                  <a16:creationId xmlns:a16="http://schemas.microsoft.com/office/drawing/2014/main" id="{F7C2D1E2-F2B0-4006-8A22-ADB94B2BE9F6}"/>
                </a:ext>
              </a:extLst>
            </xdr:cNvPr>
            <xdr:cNvSpPr/>
          </xdr:nvSpPr>
          <xdr:spPr>
            <a:xfrm>
              <a:off x="10979957" y="6970724"/>
              <a:ext cx="6233158" cy="2331719"/>
            </a:xfrm>
            <a:prstGeom prst="roundRect">
              <a:avLst>
                <a:gd name="adj" fmla="val 3693"/>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a:p>
          </xdr:txBody>
        </xdr:sp>
        <xdr:graphicFrame macro="">
          <xdr:nvGraphicFramePr>
            <xdr:cNvPr id="222" name="Chart 221">
              <a:extLst>
                <a:ext uri="{FF2B5EF4-FFF2-40B4-BE49-F238E27FC236}">
                  <a16:creationId xmlns:a16="http://schemas.microsoft.com/office/drawing/2014/main" id="{5FF9BE40-EAAC-44C0-B345-6D823056A4E8}"/>
                </a:ext>
              </a:extLst>
            </xdr:cNvPr>
            <xdr:cNvGraphicFramePr>
              <a:graphicFrameLocks/>
            </xdr:cNvGraphicFramePr>
          </xdr:nvGraphicFramePr>
          <xdr:xfrm>
            <a:off x="11221556" y="7117557"/>
            <a:ext cx="5897879" cy="2202179"/>
          </xdr:xfrm>
          <a:graphic>
            <a:graphicData uri="http://schemas.openxmlformats.org/drawingml/2006/chart">
              <c:chart xmlns:c="http://schemas.openxmlformats.org/drawingml/2006/chart" xmlns:r="http://schemas.openxmlformats.org/officeDocument/2006/relationships" r:id="rId34"/>
            </a:graphicData>
          </a:graphic>
        </xdr:graphicFrame>
        <xdr:sp macro="" textlink="">
          <xdr:nvSpPr>
            <xdr:cNvPr id="221" name="TextBox 220">
              <a:extLst>
                <a:ext uri="{FF2B5EF4-FFF2-40B4-BE49-F238E27FC236}">
                  <a16:creationId xmlns:a16="http://schemas.microsoft.com/office/drawing/2014/main" id="{84C89E55-904A-4382-971E-1428CC1306E3}"/>
                </a:ext>
              </a:extLst>
            </xdr:cNvPr>
            <xdr:cNvSpPr txBox="1"/>
          </xdr:nvSpPr>
          <xdr:spPr>
            <a:xfrm>
              <a:off x="11765280" y="6880239"/>
              <a:ext cx="1249681"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a:solidFill>
                    <a:srgbClr val="000000"/>
                  </a:solidFill>
                  <a:latin typeface="Abadi" panose="020B0604020202020204" pitchFamily="34" charset="0"/>
                </a:rPr>
                <a:t>Advertisements </a:t>
              </a:r>
            </a:p>
            <a:p>
              <a:pPr algn="l"/>
              <a:r>
                <a:rPr lang="en-US" sz="700">
                  <a:solidFill>
                    <a:schemeClr val="tx1">
                      <a:lumMod val="65000"/>
                      <a:lumOff val="35000"/>
                    </a:schemeClr>
                  </a:solidFill>
                  <a:latin typeface="Abadi" panose="020B0604020202020204" pitchFamily="34" charset="0"/>
                </a:rPr>
                <a:t>by total sells</a:t>
              </a:r>
              <a:endParaRPr lang="en-US" sz="500">
                <a:solidFill>
                  <a:schemeClr val="tx1">
                    <a:lumMod val="65000"/>
                    <a:lumOff val="35000"/>
                  </a:schemeClr>
                </a:solidFill>
                <a:latin typeface="Abadi" panose="020B0604020202020204" pitchFamily="34" charset="0"/>
              </a:endParaRPr>
            </a:p>
          </xdr:txBody>
        </xdr:sp>
      </xdr:grpSp>
      <xdr:grpSp>
        <xdr:nvGrpSpPr>
          <xdr:cNvPr id="252" name="Group 251">
            <a:extLst>
              <a:ext uri="{FF2B5EF4-FFF2-40B4-BE49-F238E27FC236}">
                <a16:creationId xmlns:a16="http://schemas.microsoft.com/office/drawing/2014/main" id="{CA59BAC0-805D-4CD4-EDCE-6737F2B0E558}"/>
              </a:ext>
            </a:extLst>
          </xdr:cNvPr>
          <xdr:cNvGrpSpPr/>
        </xdr:nvGrpSpPr>
        <xdr:grpSpPr>
          <a:xfrm>
            <a:off x="10160928" y="5599221"/>
            <a:ext cx="743856" cy="385556"/>
            <a:chOff x="15898788" y="7069881"/>
            <a:chExt cx="743856" cy="385556"/>
          </a:xfrm>
        </xdr:grpSpPr>
        <xdr:sp macro="" textlink="Pivottables!EF6">
          <xdr:nvSpPr>
            <xdr:cNvPr id="225" name="TextBox 224">
              <a:extLst>
                <a:ext uri="{FF2B5EF4-FFF2-40B4-BE49-F238E27FC236}">
                  <a16:creationId xmlns:a16="http://schemas.microsoft.com/office/drawing/2014/main" id="{22795AC9-13F0-499A-A3F2-7F9820CB6455}"/>
                </a:ext>
              </a:extLst>
            </xdr:cNvPr>
            <xdr:cNvSpPr txBox="1"/>
          </xdr:nvSpPr>
          <xdr:spPr>
            <a:xfrm>
              <a:off x="16165126" y="7222071"/>
              <a:ext cx="208707" cy="233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45311A3-8622-4B52-9348-5451FEB6BFA3}" type="TxLink">
                <a:rPr lang="en-US" sz="900" b="0" i="0" u="none" strike="noStrike">
                  <a:solidFill>
                    <a:srgbClr val="E8788C"/>
                  </a:solidFill>
                  <a:latin typeface="Arial" panose="020B0604020202020204" pitchFamily="34" charset="0"/>
                  <a:ea typeface="Calibri"/>
                  <a:cs typeface="Arial" panose="020B0604020202020204" pitchFamily="34" charset="0"/>
                </a:rPr>
                <a:pPr algn="r"/>
                <a:t>5</a:t>
              </a:fld>
              <a:endParaRPr lang="en-US" sz="700" b="0">
                <a:solidFill>
                  <a:srgbClr val="E8788C"/>
                </a:solidFill>
                <a:latin typeface="Arial" panose="020B0604020202020204" pitchFamily="34" charset="0"/>
                <a:cs typeface="Arial" panose="020B0604020202020204" pitchFamily="34" charset="0"/>
              </a:endParaRPr>
            </a:p>
          </xdr:txBody>
        </xdr:sp>
        <xdr:sp macro="" textlink="">
          <xdr:nvSpPr>
            <xdr:cNvPr id="224" name="TextBox 223">
              <a:extLst>
                <a:ext uri="{FF2B5EF4-FFF2-40B4-BE49-F238E27FC236}">
                  <a16:creationId xmlns:a16="http://schemas.microsoft.com/office/drawing/2014/main" id="{69139639-57A3-4AC5-96A9-6DF23FDAAF11}"/>
                </a:ext>
              </a:extLst>
            </xdr:cNvPr>
            <xdr:cNvSpPr txBox="1"/>
          </xdr:nvSpPr>
          <xdr:spPr>
            <a:xfrm>
              <a:off x="15898788" y="7069881"/>
              <a:ext cx="743856" cy="274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a:solidFill>
                    <a:srgbClr val="E8788C"/>
                  </a:solidFill>
                  <a:latin typeface="Abadi" panose="020B0604020202020204" pitchFamily="34" charset="0"/>
                </a:rPr>
                <a:t>Total </a:t>
              </a:r>
              <a:r>
                <a:rPr lang="en-US" sz="700" b="0">
                  <a:solidFill>
                    <a:srgbClr val="E8788C"/>
                  </a:solidFill>
                  <a:latin typeface="Abadi" panose="020B0604020202020204" pitchFamily="34" charset="0"/>
                </a:rPr>
                <a:t>Advertisements </a:t>
              </a:r>
            </a:p>
          </xdr:txBody>
        </xdr:sp>
      </xdr:grpSp>
    </xdr:grpSp>
    <xdr:clientData/>
  </xdr:twoCellAnchor>
  <xdr:twoCellAnchor editAs="absolute">
    <xdr:from>
      <xdr:col>13</xdr:col>
      <xdr:colOff>632460</xdr:colOff>
      <xdr:row>1</xdr:row>
      <xdr:rowOff>83820</xdr:rowOff>
    </xdr:from>
    <xdr:to>
      <xdr:col>15</xdr:col>
      <xdr:colOff>457200</xdr:colOff>
      <xdr:row>6</xdr:row>
      <xdr:rowOff>91440</xdr:rowOff>
    </xdr:to>
    <mc:AlternateContent xmlns:mc="http://schemas.openxmlformats.org/markup-compatibility/2006">
      <mc:Choice xmlns:a14="http://schemas.microsoft.com/office/drawing/2010/main" Requires="a14">
        <xdr:graphicFrame macro="">
          <xdr:nvGraphicFramePr>
            <xdr:cNvPr id="57" name="Month">
              <a:extLst>
                <a:ext uri="{FF2B5EF4-FFF2-40B4-BE49-F238E27FC236}">
                  <a16:creationId xmlns:a16="http://schemas.microsoft.com/office/drawing/2014/main" id="{CACBD1BF-6F40-48D5-AFDC-AC9FCE8AAD9E}"/>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349740" y="281940"/>
              <a:ext cx="116586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10</xdr:col>
      <xdr:colOff>22860</xdr:colOff>
      <xdr:row>7</xdr:row>
      <xdr:rowOff>160021</xdr:rowOff>
    </xdr:from>
    <xdr:to>
      <xdr:col>11</xdr:col>
      <xdr:colOff>350520</xdr:colOff>
      <xdr:row>12</xdr:row>
      <xdr:rowOff>160020</xdr:rowOff>
    </xdr:to>
    <mc:AlternateContent xmlns:mc="http://schemas.openxmlformats.org/markup-compatibility/2006">
      <mc:Choice xmlns:a14="http://schemas.microsoft.com/office/drawing/2010/main" Requires="a14">
        <xdr:graphicFrame macro="">
          <xdr:nvGraphicFramePr>
            <xdr:cNvPr id="152" name="Sale Team">
              <a:extLst>
                <a:ext uri="{FF2B5EF4-FFF2-40B4-BE49-F238E27FC236}">
                  <a16:creationId xmlns:a16="http://schemas.microsoft.com/office/drawing/2014/main" id="{5E736139-3AA1-4D82-BBE9-39537D75050B}"/>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dr:sp macro="" textlink="">
          <xdr:nvSpPr>
            <xdr:cNvPr id="0" name=""/>
            <xdr:cNvSpPr>
              <a:spLocks noTextEdit="1"/>
            </xdr:cNvSpPr>
          </xdr:nvSpPr>
          <xdr:spPr>
            <a:xfrm>
              <a:off x="6728460" y="1546861"/>
              <a:ext cx="99822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il" refreshedDate="45053.863358333336" createdVersion="8" refreshedVersion="8" minRefreshableVersion="3" recordCount="1237" xr:uid="{18524028-1500-415C-AA8D-64061C4C5560}">
  <cacheSource type="worksheet">
    <worksheetSource ref="B2:O1239" sheet="Database"/>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4">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586132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n v="7000000"/>
    <n v="3"/>
    <d v="1899-12-30T00:02:00"/>
    <x v="0"/>
    <x v="0"/>
    <x v="0"/>
    <x v="0"/>
    <x v="0"/>
  </r>
  <r>
    <x v="0"/>
    <n v="10"/>
    <x v="1"/>
    <x v="0"/>
    <x v="1"/>
    <n v="3"/>
    <n v="11000000"/>
    <n v="1"/>
    <d v="1899-12-30T00:02:00"/>
    <x v="0"/>
    <x v="1"/>
    <x v="1"/>
    <x v="1"/>
    <x v="1"/>
  </r>
  <r>
    <x v="0"/>
    <n v="20"/>
    <x v="2"/>
    <x v="1"/>
    <x v="0"/>
    <n v="2"/>
    <n v="12000000"/>
    <n v="3"/>
    <d v="1899-12-30T00:02:00"/>
    <x v="0"/>
    <x v="2"/>
    <x v="2"/>
    <x v="1"/>
    <x v="2"/>
  </r>
  <r>
    <x v="0"/>
    <n v="23"/>
    <x v="2"/>
    <x v="2"/>
    <x v="0"/>
    <n v="4"/>
    <n v="15000000"/>
    <n v="1"/>
    <d v="1899-12-30T00:02:00"/>
    <x v="0"/>
    <x v="2"/>
    <x v="3"/>
    <x v="2"/>
    <x v="3"/>
  </r>
  <r>
    <x v="0"/>
    <n v="11"/>
    <x v="2"/>
    <x v="0"/>
    <x v="0"/>
    <n v="5"/>
    <n v="25000000"/>
    <n v="2"/>
    <d v="1899-12-30T00:02:00"/>
    <x v="0"/>
    <x v="3"/>
    <x v="1"/>
    <x v="3"/>
    <x v="4"/>
  </r>
  <r>
    <x v="0"/>
    <n v="2"/>
    <x v="3"/>
    <x v="3"/>
    <x v="1"/>
    <n v="3"/>
    <n v="12000000"/>
    <n v="1"/>
    <d v="1899-12-30T00:02:00"/>
    <x v="0"/>
    <x v="4"/>
    <x v="4"/>
    <x v="0"/>
    <x v="5"/>
  </r>
  <r>
    <x v="0"/>
    <n v="6"/>
    <x v="3"/>
    <x v="3"/>
    <x v="2"/>
    <n v="5"/>
    <n v="20000000"/>
    <n v="2"/>
    <d v="1899-12-30T00:02:00"/>
    <x v="0"/>
    <x v="0"/>
    <x v="5"/>
    <x v="3"/>
    <x v="4"/>
  </r>
  <r>
    <x v="0"/>
    <n v="26"/>
    <x v="4"/>
    <x v="2"/>
    <x v="3"/>
    <n v="1"/>
    <n v="19000000"/>
    <n v="2"/>
    <d v="1899-12-30T00:02:00"/>
    <x v="1"/>
    <x v="5"/>
    <x v="3"/>
    <x v="0"/>
    <x v="5"/>
  </r>
  <r>
    <x v="0"/>
    <n v="15"/>
    <x v="4"/>
    <x v="3"/>
    <x v="2"/>
    <n v="2"/>
    <n v="38000000"/>
    <n v="2"/>
    <d v="1899-12-30T00:02:00"/>
    <x v="1"/>
    <x v="4"/>
    <x v="6"/>
    <x v="1"/>
    <x v="1"/>
  </r>
  <r>
    <x v="0"/>
    <n v="17"/>
    <x v="4"/>
    <x v="4"/>
    <x v="1"/>
    <n v="2"/>
    <n v="12000000"/>
    <n v="2"/>
    <d v="1899-12-30T00:02:00"/>
    <x v="0"/>
    <x v="6"/>
    <x v="7"/>
    <x v="1"/>
    <x v="6"/>
  </r>
  <r>
    <x v="0"/>
    <n v="1"/>
    <x v="0"/>
    <x v="0"/>
    <x v="0"/>
    <n v="1"/>
    <n v="7000000"/>
    <n v="3"/>
    <d v="1899-12-30T00:02:00"/>
    <x v="0"/>
    <x v="0"/>
    <x v="0"/>
    <x v="0"/>
    <x v="0"/>
  </r>
  <r>
    <x v="0"/>
    <n v="2"/>
    <x v="3"/>
    <x v="3"/>
    <x v="1"/>
    <n v="3"/>
    <n v="12000000"/>
    <n v="1"/>
    <d v="1899-12-30T00:02:00"/>
    <x v="0"/>
    <x v="4"/>
    <x v="4"/>
    <x v="0"/>
    <x v="1"/>
  </r>
  <r>
    <x v="0"/>
    <n v="6"/>
    <x v="3"/>
    <x v="3"/>
    <x v="2"/>
    <n v="5"/>
    <n v="20000000"/>
    <n v="2"/>
    <d v="1899-12-30T00:02:00"/>
    <x v="0"/>
    <x v="0"/>
    <x v="5"/>
    <x v="3"/>
    <x v="7"/>
  </r>
  <r>
    <x v="0"/>
    <n v="26"/>
    <x v="4"/>
    <x v="2"/>
    <x v="3"/>
    <n v="1"/>
    <n v="19000000"/>
    <n v="2"/>
    <d v="1899-12-30T00:02:00"/>
    <x v="1"/>
    <x v="5"/>
    <x v="3"/>
    <x v="0"/>
    <x v="8"/>
  </r>
  <r>
    <x v="0"/>
    <n v="2"/>
    <x v="3"/>
    <x v="3"/>
    <x v="1"/>
    <n v="3"/>
    <n v="12000000"/>
    <n v="1"/>
    <d v="1899-12-30T00:02:00"/>
    <x v="0"/>
    <x v="4"/>
    <x v="4"/>
    <x v="0"/>
    <x v="2"/>
  </r>
  <r>
    <x v="0"/>
    <n v="6"/>
    <x v="3"/>
    <x v="3"/>
    <x v="2"/>
    <n v="5"/>
    <n v="20000000"/>
    <n v="2"/>
    <d v="1899-12-30T00:02:00"/>
    <x v="0"/>
    <x v="0"/>
    <x v="5"/>
    <x v="3"/>
    <x v="7"/>
  </r>
  <r>
    <x v="0"/>
    <n v="26"/>
    <x v="4"/>
    <x v="2"/>
    <x v="3"/>
    <n v="1"/>
    <n v="19000000"/>
    <n v="2"/>
    <d v="1899-12-30T00:02:00"/>
    <x v="1"/>
    <x v="5"/>
    <x v="3"/>
    <x v="0"/>
    <x v="8"/>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0"/>
    <n v="25"/>
    <x v="2"/>
    <x v="0"/>
    <x v="0"/>
    <n v="3"/>
    <n v="15000000"/>
    <n v="3"/>
    <d v="1899-12-30T00:02:00"/>
    <x v="0"/>
    <x v="7"/>
    <x v="2"/>
    <x v="1"/>
    <x v="6"/>
  </r>
  <r>
    <x v="0"/>
    <n v="11"/>
    <x v="2"/>
    <x v="0"/>
    <x v="2"/>
    <n v="3"/>
    <n v="12000000"/>
    <n v="4"/>
    <d v="1899-12-30T00:02:00"/>
    <x v="0"/>
    <x v="1"/>
    <x v="0"/>
    <x v="3"/>
    <x v="4"/>
  </r>
  <r>
    <x v="0"/>
    <n v="18"/>
    <x v="2"/>
    <x v="0"/>
    <x v="1"/>
    <n v="4"/>
    <n v="15000000"/>
    <n v="2"/>
    <d v="1899-12-30T00:02:00"/>
    <x v="0"/>
    <x v="4"/>
    <x v="6"/>
    <x v="0"/>
    <x v="9"/>
  </r>
  <r>
    <x v="0"/>
    <n v="1"/>
    <x v="3"/>
    <x v="2"/>
    <x v="2"/>
    <n v="3"/>
    <n v="15000000"/>
    <n v="3"/>
    <d v="1899-12-30T00:02:00"/>
    <x v="0"/>
    <x v="4"/>
    <x v="2"/>
    <x v="1"/>
    <x v="6"/>
  </r>
  <r>
    <x v="0"/>
    <n v="1"/>
    <x v="3"/>
    <x v="0"/>
    <x v="2"/>
    <n v="2"/>
    <n v="12000000"/>
    <n v="6"/>
    <d v="1899-12-30T00:02:00"/>
    <x v="0"/>
    <x v="4"/>
    <x v="2"/>
    <x v="0"/>
    <x v="5"/>
  </r>
  <r>
    <x v="0"/>
    <n v="8"/>
    <x v="3"/>
    <x v="0"/>
    <x v="2"/>
    <n v="3"/>
    <n v="15000000"/>
    <n v="3"/>
    <d v="1899-12-30T00:02:00"/>
    <x v="0"/>
    <x v="3"/>
    <x v="0"/>
    <x v="0"/>
    <x v="9"/>
  </r>
  <r>
    <x v="0"/>
    <n v="20"/>
    <x v="3"/>
    <x v="1"/>
    <x v="1"/>
    <n v="5"/>
    <n v="25000000"/>
    <n v="4"/>
    <d v="1899-12-30T00:02:00"/>
    <x v="0"/>
    <x v="3"/>
    <x v="2"/>
    <x v="0"/>
    <x v="10"/>
  </r>
  <r>
    <x v="0"/>
    <n v="20"/>
    <x v="3"/>
    <x v="4"/>
    <x v="0"/>
    <n v="2"/>
    <n v="12000000"/>
    <n v="4"/>
    <d v="1899-12-30T00:02:00"/>
    <x v="0"/>
    <x v="8"/>
    <x v="3"/>
    <x v="2"/>
    <x v="11"/>
  </r>
  <r>
    <x v="0"/>
    <n v="1"/>
    <x v="3"/>
    <x v="1"/>
    <x v="1"/>
    <n v="3"/>
    <n v="15000000"/>
    <n v="5"/>
    <d v="1899-12-30T00:02:00"/>
    <x v="0"/>
    <x v="2"/>
    <x v="4"/>
    <x v="2"/>
    <x v="8"/>
  </r>
  <r>
    <x v="0"/>
    <n v="20"/>
    <x v="3"/>
    <x v="1"/>
    <x v="2"/>
    <n v="2"/>
    <n v="10000000"/>
    <n v="1"/>
    <d v="1899-12-30T00:02:00"/>
    <x v="0"/>
    <x v="8"/>
    <x v="5"/>
    <x v="0"/>
    <x v="12"/>
  </r>
  <r>
    <x v="0"/>
    <n v="1"/>
    <x v="3"/>
    <x v="1"/>
    <x v="0"/>
    <n v="3"/>
    <n v="12000000"/>
    <n v="2"/>
    <d v="1899-12-30T00:02:00"/>
    <x v="0"/>
    <x v="3"/>
    <x v="1"/>
    <x v="0"/>
    <x v="7"/>
  </r>
  <r>
    <x v="0"/>
    <n v="4"/>
    <x v="3"/>
    <x v="0"/>
    <x v="1"/>
    <n v="3"/>
    <n v="11000000"/>
    <n v="6"/>
    <d v="1899-12-30T00:02:00"/>
    <x v="0"/>
    <x v="4"/>
    <x v="6"/>
    <x v="1"/>
    <x v="2"/>
  </r>
  <r>
    <x v="0"/>
    <n v="3"/>
    <x v="4"/>
    <x v="2"/>
    <x v="0"/>
    <n v="1"/>
    <n v="19000000"/>
    <n v="3"/>
    <d v="1899-12-30T00:02:00"/>
    <x v="1"/>
    <x v="8"/>
    <x v="6"/>
    <x v="0"/>
    <x v="7"/>
  </r>
  <r>
    <x v="0"/>
    <n v="22"/>
    <x v="4"/>
    <x v="2"/>
    <x v="0"/>
    <n v="1"/>
    <n v="19000000"/>
    <n v="1"/>
    <d v="1899-12-30T00:02:00"/>
    <x v="1"/>
    <x v="1"/>
    <x v="7"/>
    <x v="3"/>
    <x v="13"/>
  </r>
  <r>
    <x v="0"/>
    <n v="13"/>
    <x v="4"/>
    <x v="4"/>
    <x v="4"/>
    <n v="4"/>
    <n v="20000000"/>
    <n v="3"/>
    <d v="1899-12-30T00:02:00"/>
    <x v="2"/>
    <x v="0"/>
    <x v="2"/>
    <x v="2"/>
    <x v="8"/>
  </r>
  <r>
    <x v="0"/>
    <n v="17"/>
    <x v="4"/>
    <x v="4"/>
    <x v="2"/>
    <n v="1"/>
    <n v="7000000"/>
    <n v="1"/>
    <d v="1899-12-30T00:02:00"/>
    <x v="0"/>
    <x v="0"/>
    <x v="3"/>
    <x v="0"/>
    <x v="7"/>
  </r>
  <r>
    <x v="0"/>
    <n v="30"/>
    <x v="4"/>
    <x v="4"/>
    <x v="1"/>
    <n v="2"/>
    <n v="10000000"/>
    <n v="1"/>
    <d v="1899-12-30T00:02:00"/>
    <x v="0"/>
    <x v="2"/>
    <x v="3"/>
    <x v="2"/>
    <x v="11"/>
  </r>
  <r>
    <x v="0"/>
    <n v="29"/>
    <x v="4"/>
    <x v="2"/>
    <x v="2"/>
    <n v="3"/>
    <n v="15000000"/>
    <n v="1"/>
    <d v="1899-12-30T00:02:00"/>
    <x v="0"/>
    <x v="0"/>
    <x v="1"/>
    <x v="1"/>
    <x v="1"/>
  </r>
  <r>
    <x v="0"/>
    <n v="6"/>
    <x v="4"/>
    <x v="4"/>
    <x v="4"/>
    <n v="1"/>
    <n v="7000000"/>
    <n v="3"/>
    <d v="1899-12-30T00:02:00"/>
    <x v="0"/>
    <x v="8"/>
    <x v="7"/>
    <x v="3"/>
    <x v="13"/>
  </r>
  <r>
    <x v="0"/>
    <n v="22"/>
    <x v="10"/>
    <x v="1"/>
    <x v="0"/>
    <n v="5"/>
    <n v="25000000"/>
    <n v="6"/>
    <d v="1899-12-30T00:02:00"/>
    <x v="0"/>
    <x v="7"/>
    <x v="5"/>
    <x v="3"/>
    <x v="4"/>
  </r>
  <r>
    <x v="0"/>
    <n v="3"/>
    <x v="10"/>
    <x v="2"/>
    <x v="1"/>
    <n v="5"/>
    <n v="20000000"/>
    <n v="4"/>
    <d v="1899-12-30T00:02:00"/>
    <x v="0"/>
    <x v="4"/>
    <x v="7"/>
    <x v="1"/>
    <x v="6"/>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1"/>
    <n v="7"/>
    <x v="3"/>
    <x v="4"/>
    <x v="1"/>
    <n v="0"/>
    <n v="0"/>
    <n v="6"/>
    <d v="1899-12-30T00:02:00"/>
    <x v="3"/>
    <x v="9"/>
    <x v="5"/>
    <x v="3"/>
    <x v="13"/>
  </r>
  <r>
    <x v="1"/>
    <n v="5"/>
    <x v="3"/>
    <x v="2"/>
    <x v="2"/>
    <n v="0"/>
    <n v="0"/>
    <n v="4"/>
    <d v="1899-12-30T00:02:00"/>
    <x v="3"/>
    <x v="9"/>
    <x v="7"/>
    <x v="1"/>
    <x v="1"/>
  </r>
  <r>
    <x v="1"/>
    <n v="23"/>
    <x v="4"/>
    <x v="0"/>
    <x v="1"/>
    <n v="0"/>
    <n v="0"/>
    <n v="3"/>
    <d v="1899-12-30T00:02:00"/>
    <x v="3"/>
    <x v="9"/>
    <x v="0"/>
    <x v="3"/>
    <x v="4"/>
  </r>
  <r>
    <x v="1"/>
    <n v="19"/>
    <x v="4"/>
    <x v="2"/>
    <x v="1"/>
    <n v="0"/>
    <n v="0"/>
    <n v="1"/>
    <d v="1899-12-30T00:02:00"/>
    <x v="3"/>
    <x v="9"/>
    <x v="6"/>
    <x v="0"/>
    <x v="10"/>
  </r>
  <r>
    <x v="1"/>
    <n v="10"/>
    <x v="10"/>
    <x v="4"/>
    <x v="0"/>
    <n v="0"/>
    <n v="0"/>
    <n v="1"/>
    <d v="1899-12-30T00:02:00"/>
    <x v="3"/>
    <x v="9"/>
    <x v="6"/>
    <x v="0"/>
    <x v="5"/>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0"/>
    <n v="23"/>
    <x v="2"/>
    <x v="0"/>
    <x v="2"/>
    <n v="5"/>
    <n v="20000000"/>
    <n v="1"/>
    <d v="1899-12-30T00:02:00"/>
    <x v="0"/>
    <x v="5"/>
    <x v="2"/>
    <x v="2"/>
    <x v="11"/>
  </r>
  <r>
    <x v="0"/>
    <n v="8"/>
    <x v="2"/>
    <x v="2"/>
    <x v="0"/>
    <n v="5"/>
    <n v="21000000"/>
    <n v="4"/>
    <d v="1899-12-30T00:02:00"/>
    <x v="0"/>
    <x v="0"/>
    <x v="5"/>
    <x v="0"/>
    <x v="12"/>
  </r>
  <r>
    <x v="0"/>
    <n v="22"/>
    <x v="2"/>
    <x v="0"/>
    <x v="2"/>
    <n v="4"/>
    <n v="15000000"/>
    <n v="3"/>
    <d v="1899-12-30T00:02:00"/>
    <x v="0"/>
    <x v="4"/>
    <x v="5"/>
    <x v="1"/>
    <x v="2"/>
  </r>
  <r>
    <x v="0"/>
    <n v="30"/>
    <x v="2"/>
    <x v="0"/>
    <x v="3"/>
    <n v="2"/>
    <n v="12000000"/>
    <n v="3"/>
    <d v="1899-12-30T00:02:00"/>
    <x v="0"/>
    <x v="5"/>
    <x v="6"/>
    <x v="0"/>
    <x v="10"/>
  </r>
  <r>
    <x v="0"/>
    <n v="8"/>
    <x v="3"/>
    <x v="0"/>
    <x v="1"/>
    <n v="4"/>
    <n v="20000000"/>
    <n v="3"/>
    <d v="1899-12-30T00:02:00"/>
    <x v="0"/>
    <x v="8"/>
    <x v="5"/>
    <x v="2"/>
    <x v="8"/>
  </r>
  <r>
    <x v="0"/>
    <n v="30"/>
    <x v="3"/>
    <x v="3"/>
    <x v="2"/>
    <n v="3"/>
    <n v="15000000"/>
    <n v="1"/>
    <d v="1899-12-30T00:02:00"/>
    <x v="0"/>
    <x v="0"/>
    <x v="1"/>
    <x v="1"/>
    <x v="1"/>
  </r>
  <r>
    <x v="0"/>
    <n v="9"/>
    <x v="3"/>
    <x v="1"/>
    <x v="2"/>
    <n v="3"/>
    <n v="15000000"/>
    <n v="3"/>
    <d v="1899-12-30T00:02:00"/>
    <x v="0"/>
    <x v="4"/>
    <x v="7"/>
    <x v="1"/>
    <x v="14"/>
  </r>
  <r>
    <x v="0"/>
    <n v="11"/>
    <x v="3"/>
    <x v="3"/>
    <x v="2"/>
    <n v="3"/>
    <n v="15000000"/>
    <n v="2"/>
    <d v="1899-12-30T00:02:00"/>
    <x v="0"/>
    <x v="7"/>
    <x v="7"/>
    <x v="1"/>
    <x v="6"/>
  </r>
  <r>
    <x v="0"/>
    <n v="26"/>
    <x v="3"/>
    <x v="0"/>
    <x v="1"/>
    <n v="1"/>
    <n v="7000000"/>
    <n v="2"/>
    <d v="1899-12-30T00:02:00"/>
    <x v="0"/>
    <x v="8"/>
    <x v="7"/>
    <x v="0"/>
    <x v="9"/>
  </r>
  <r>
    <x v="0"/>
    <n v="22"/>
    <x v="4"/>
    <x v="2"/>
    <x v="1"/>
    <n v="2"/>
    <n v="38000000"/>
    <n v="4"/>
    <d v="1899-12-30T00:02:00"/>
    <x v="1"/>
    <x v="7"/>
    <x v="3"/>
    <x v="3"/>
    <x v="13"/>
  </r>
  <r>
    <x v="0"/>
    <n v="3"/>
    <x v="4"/>
    <x v="4"/>
    <x v="1"/>
    <n v="1"/>
    <n v="19000000"/>
    <n v="1"/>
    <d v="1899-12-30T00:02:00"/>
    <x v="1"/>
    <x v="4"/>
    <x v="0"/>
    <x v="1"/>
    <x v="2"/>
  </r>
  <r>
    <x v="0"/>
    <n v="8"/>
    <x v="4"/>
    <x v="4"/>
    <x v="0"/>
    <n v="2"/>
    <n v="38000000"/>
    <n v="1"/>
    <d v="1899-12-30T00:02:00"/>
    <x v="1"/>
    <x v="6"/>
    <x v="1"/>
    <x v="0"/>
    <x v="0"/>
  </r>
  <r>
    <x v="0"/>
    <n v="19"/>
    <x v="4"/>
    <x v="1"/>
    <x v="1"/>
    <n v="2"/>
    <n v="12000000"/>
    <n v="1"/>
    <d v="1899-12-30T00:02:00"/>
    <x v="0"/>
    <x v="0"/>
    <x v="0"/>
    <x v="3"/>
    <x v="13"/>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1"/>
    <n v="3"/>
    <x v="9"/>
    <x v="1"/>
    <x v="1"/>
    <n v="0"/>
    <n v="0"/>
    <n v="2"/>
    <d v="1899-12-30T00:02:00"/>
    <x v="3"/>
    <x v="9"/>
    <x v="6"/>
    <x v="1"/>
    <x v="1"/>
  </r>
  <r>
    <x v="1"/>
    <n v="13"/>
    <x v="1"/>
    <x v="1"/>
    <x v="0"/>
    <n v="0"/>
    <n v="0"/>
    <n v="1"/>
    <d v="1899-12-30T00:02:00"/>
    <x v="3"/>
    <x v="9"/>
    <x v="3"/>
    <x v="0"/>
    <x v="0"/>
  </r>
  <r>
    <x v="1"/>
    <n v="29"/>
    <x v="3"/>
    <x v="1"/>
    <x v="0"/>
    <n v="0"/>
    <n v="0"/>
    <n v="4"/>
    <d v="1899-12-30T00:02:00"/>
    <x v="3"/>
    <x v="9"/>
    <x v="3"/>
    <x v="2"/>
    <x v="11"/>
  </r>
  <r>
    <x v="1"/>
    <n v="5"/>
    <x v="3"/>
    <x v="1"/>
    <x v="1"/>
    <n v="0"/>
    <n v="0"/>
    <n v="5"/>
    <d v="1899-12-30T00:02:00"/>
    <x v="3"/>
    <x v="9"/>
    <x v="1"/>
    <x v="1"/>
    <x v="6"/>
  </r>
  <r>
    <x v="1"/>
    <n v="19"/>
    <x v="4"/>
    <x v="4"/>
    <x v="2"/>
    <n v="0"/>
    <n v="0"/>
    <n v="2"/>
    <d v="1899-12-30T00:02:00"/>
    <x v="3"/>
    <x v="9"/>
    <x v="7"/>
    <x v="3"/>
    <x v="13"/>
  </r>
  <r>
    <x v="1"/>
    <n v="18"/>
    <x v="10"/>
    <x v="0"/>
    <x v="2"/>
    <n v="0"/>
    <n v="0"/>
    <n v="1"/>
    <d v="1899-12-30T00:02:00"/>
    <x v="3"/>
    <x v="9"/>
    <x v="2"/>
    <x v="3"/>
    <x v="4"/>
  </r>
  <r>
    <x v="1"/>
    <n v="29"/>
    <x v="10"/>
    <x v="4"/>
    <x v="0"/>
    <n v="0"/>
    <n v="0"/>
    <n v="1"/>
    <d v="1899-12-30T00:02:00"/>
    <x v="3"/>
    <x v="9"/>
    <x v="2"/>
    <x v="0"/>
    <x v="9"/>
  </r>
  <r>
    <x v="1"/>
    <n v="1"/>
    <x v="10"/>
    <x v="4"/>
    <x v="1"/>
    <n v="0"/>
    <n v="0"/>
    <n v="2"/>
    <d v="1899-12-30T00:02:00"/>
    <x v="3"/>
    <x v="9"/>
    <x v="5"/>
    <x v="0"/>
    <x v="0"/>
  </r>
  <r>
    <x v="1"/>
    <n v="30"/>
    <x v="10"/>
    <x v="1"/>
    <x v="1"/>
    <n v="0"/>
    <n v="0"/>
    <n v="1"/>
    <d v="1899-12-30T00:02:00"/>
    <x v="3"/>
    <x v="9"/>
    <x v="6"/>
    <x v="2"/>
    <x v="8"/>
  </r>
  <r>
    <x v="1"/>
    <n v="3"/>
    <x v="9"/>
    <x v="1"/>
    <x v="1"/>
    <n v="0"/>
    <n v="0"/>
    <n v="2"/>
    <d v="1899-12-30T00:02:00"/>
    <x v="3"/>
    <x v="9"/>
    <x v="6"/>
    <x v="1"/>
    <x v="1"/>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0"/>
    <n v="30"/>
    <x v="2"/>
    <x v="0"/>
    <x v="2"/>
    <n v="2"/>
    <n v="12000000"/>
    <n v="1"/>
    <d v="1899-12-30T00:02:00"/>
    <x v="0"/>
    <x v="0"/>
    <x v="2"/>
    <x v="3"/>
    <x v="13"/>
  </r>
  <r>
    <x v="0"/>
    <n v="13"/>
    <x v="2"/>
    <x v="3"/>
    <x v="2"/>
    <n v="3"/>
    <n v="12000000"/>
    <n v="1"/>
    <d v="1899-12-30T00:02:00"/>
    <x v="0"/>
    <x v="5"/>
    <x v="6"/>
    <x v="0"/>
    <x v="9"/>
  </r>
  <r>
    <x v="0"/>
    <n v="1"/>
    <x v="2"/>
    <x v="0"/>
    <x v="2"/>
    <n v="1"/>
    <n v="7000000"/>
    <n v="4"/>
    <d v="1899-12-30T00:02:00"/>
    <x v="0"/>
    <x v="3"/>
    <x v="7"/>
    <x v="0"/>
    <x v="9"/>
  </r>
  <r>
    <x v="0"/>
    <n v="21"/>
    <x v="3"/>
    <x v="2"/>
    <x v="2"/>
    <n v="1"/>
    <n v="19000000"/>
    <n v="1"/>
    <d v="1899-12-30T00:02:00"/>
    <x v="1"/>
    <x v="4"/>
    <x v="2"/>
    <x v="0"/>
    <x v="10"/>
  </r>
  <r>
    <x v="0"/>
    <n v="3"/>
    <x v="3"/>
    <x v="2"/>
    <x v="2"/>
    <n v="2"/>
    <n v="38000000"/>
    <n v="2"/>
    <d v="1899-12-30T00:02:00"/>
    <x v="1"/>
    <x v="0"/>
    <x v="7"/>
    <x v="1"/>
    <x v="2"/>
  </r>
  <r>
    <x v="0"/>
    <n v="8"/>
    <x v="3"/>
    <x v="4"/>
    <x v="2"/>
    <n v="4"/>
    <n v="20000000"/>
    <n v="2"/>
    <d v="1899-12-30T00:02:00"/>
    <x v="2"/>
    <x v="4"/>
    <x v="2"/>
    <x v="1"/>
    <x v="1"/>
  </r>
  <r>
    <x v="0"/>
    <n v="14"/>
    <x v="3"/>
    <x v="0"/>
    <x v="1"/>
    <n v="1"/>
    <n v="7000000"/>
    <n v="5"/>
    <d v="1899-12-30T00:02:00"/>
    <x v="0"/>
    <x v="3"/>
    <x v="5"/>
    <x v="3"/>
    <x v="13"/>
  </r>
  <r>
    <x v="0"/>
    <n v="31"/>
    <x v="3"/>
    <x v="1"/>
    <x v="1"/>
    <n v="3"/>
    <n v="15000000"/>
    <n v="3"/>
    <d v="1899-12-30T00:02:00"/>
    <x v="0"/>
    <x v="2"/>
    <x v="1"/>
    <x v="2"/>
    <x v="11"/>
  </r>
  <r>
    <x v="0"/>
    <n v="20"/>
    <x v="3"/>
    <x v="2"/>
    <x v="3"/>
    <n v="3"/>
    <n v="15000000"/>
    <n v="1"/>
    <d v="1899-12-30T00:02:00"/>
    <x v="0"/>
    <x v="8"/>
    <x v="6"/>
    <x v="2"/>
    <x v="8"/>
  </r>
  <r>
    <x v="0"/>
    <n v="25"/>
    <x v="4"/>
    <x v="0"/>
    <x v="1"/>
    <n v="2"/>
    <n v="38000000"/>
    <n v="1"/>
    <d v="1899-12-30T00:02:00"/>
    <x v="1"/>
    <x v="5"/>
    <x v="2"/>
    <x v="0"/>
    <x v="7"/>
  </r>
  <r>
    <x v="0"/>
    <n v="5"/>
    <x v="4"/>
    <x v="2"/>
    <x v="3"/>
    <n v="3"/>
    <n v="12000000"/>
    <n v="2"/>
    <d v="1899-12-30T00:02:00"/>
    <x v="0"/>
    <x v="1"/>
    <x v="5"/>
    <x v="1"/>
    <x v="6"/>
  </r>
  <r>
    <x v="0"/>
    <n v="16"/>
    <x v="4"/>
    <x v="1"/>
    <x v="2"/>
    <n v="2"/>
    <n v="12000000"/>
    <n v="3"/>
    <d v="1899-12-30T00:02:00"/>
    <x v="0"/>
    <x v="0"/>
    <x v="7"/>
    <x v="1"/>
    <x v="1"/>
  </r>
  <r>
    <x v="0"/>
    <n v="26"/>
    <x v="10"/>
    <x v="3"/>
    <x v="1"/>
    <n v="5"/>
    <n v="25000000"/>
    <n v="5"/>
    <d v="1899-12-30T00:02:00"/>
    <x v="0"/>
    <x v="8"/>
    <x v="4"/>
    <x v="2"/>
    <x v="8"/>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1"/>
    <n v="13"/>
    <x v="9"/>
    <x v="0"/>
    <x v="4"/>
    <n v="0"/>
    <n v="0"/>
    <n v="3"/>
    <d v="1899-12-30T00:02:00"/>
    <x v="3"/>
    <x v="9"/>
    <x v="1"/>
    <x v="1"/>
    <x v="1"/>
  </r>
  <r>
    <x v="1"/>
    <n v="15"/>
    <x v="2"/>
    <x v="3"/>
    <x v="1"/>
    <n v="0"/>
    <n v="0"/>
    <n v="4"/>
    <d v="1899-12-30T00:02:00"/>
    <x v="3"/>
    <x v="9"/>
    <x v="0"/>
    <x v="0"/>
    <x v="12"/>
  </r>
  <r>
    <x v="1"/>
    <n v="28"/>
    <x v="3"/>
    <x v="2"/>
    <x v="1"/>
    <n v="0"/>
    <n v="0"/>
    <n v="3"/>
    <d v="1899-12-30T00:02:00"/>
    <x v="3"/>
    <x v="9"/>
    <x v="3"/>
    <x v="1"/>
    <x v="2"/>
  </r>
  <r>
    <x v="1"/>
    <n v="20"/>
    <x v="3"/>
    <x v="0"/>
    <x v="2"/>
    <n v="0"/>
    <n v="0"/>
    <n v="2"/>
    <d v="1899-12-30T00:02:00"/>
    <x v="3"/>
    <x v="9"/>
    <x v="0"/>
    <x v="0"/>
    <x v="9"/>
  </r>
  <r>
    <x v="1"/>
    <n v="14"/>
    <x v="3"/>
    <x v="0"/>
    <x v="2"/>
    <n v="0"/>
    <n v="0"/>
    <n v="1"/>
    <d v="1899-12-30T00:02:00"/>
    <x v="3"/>
    <x v="9"/>
    <x v="6"/>
    <x v="3"/>
    <x v="13"/>
  </r>
  <r>
    <x v="1"/>
    <n v="13"/>
    <x v="4"/>
    <x v="0"/>
    <x v="1"/>
    <n v="0"/>
    <n v="0"/>
    <n v="1"/>
    <d v="1899-12-30T00:02:00"/>
    <x v="3"/>
    <x v="9"/>
    <x v="3"/>
    <x v="0"/>
    <x v="5"/>
  </r>
  <r>
    <x v="1"/>
    <n v="15"/>
    <x v="4"/>
    <x v="4"/>
    <x v="1"/>
    <n v="0"/>
    <n v="0"/>
    <n v="4"/>
    <d v="1899-12-30T00:02:00"/>
    <x v="3"/>
    <x v="9"/>
    <x v="3"/>
    <x v="2"/>
    <x v="8"/>
  </r>
  <r>
    <x v="1"/>
    <n v="26"/>
    <x v="4"/>
    <x v="0"/>
    <x v="2"/>
    <n v="0"/>
    <n v="0"/>
    <n v="2"/>
    <d v="1899-12-30T00:02:00"/>
    <x v="3"/>
    <x v="9"/>
    <x v="7"/>
    <x v="1"/>
    <x v="2"/>
  </r>
  <r>
    <x v="1"/>
    <n v="13"/>
    <x v="9"/>
    <x v="0"/>
    <x v="4"/>
    <n v="0"/>
    <n v="0"/>
    <n v="3"/>
    <d v="1899-12-30T00:02:00"/>
    <x v="3"/>
    <x v="9"/>
    <x v="1"/>
    <x v="1"/>
    <x v="1"/>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0"/>
    <n v="9"/>
    <x v="1"/>
    <x v="0"/>
    <x v="2"/>
    <n v="2"/>
    <n v="12000000"/>
    <n v="1"/>
    <d v="1899-12-30T00:02:00"/>
    <x v="0"/>
    <x v="5"/>
    <x v="4"/>
    <x v="0"/>
    <x v="10"/>
  </r>
  <r>
    <x v="0"/>
    <n v="10"/>
    <x v="1"/>
    <x v="2"/>
    <x v="2"/>
    <n v="3"/>
    <n v="15000000"/>
    <n v="1"/>
    <d v="1899-12-30T00:02:00"/>
    <x v="0"/>
    <x v="7"/>
    <x v="4"/>
    <x v="1"/>
    <x v="6"/>
  </r>
  <r>
    <x v="0"/>
    <n v="14"/>
    <x v="1"/>
    <x v="4"/>
    <x v="1"/>
    <n v="4"/>
    <n v="20000000"/>
    <n v="3"/>
    <d v="1899-12-30T00:02:00"/>
    <x v="0"/>
    <x v="2"/>
    <x v="0"/>
    <x v="0"/>
    <x v="10"/>
  </r>
  <r>
    <x v="0"/>
    <n v="10"/>
    <x v="2"/>
    <x v="1"/>
    <x v="3"/>
    <n v="4"/>
    <n v="11000000"/>
    <n v="1"/>
    <d v="1899-12-30T00:02:00"/>
    <x v="2"/>
    <x v="0"/>
    <x v="5"/>
    <x v="2"/>
    <x v="3"/>
  </r>
  <r>
    <x v="0"/>
    <n v="27"/>
    <x v="2"/>
    <x v="2"/>
    <x v="0"/>
    <n v="3"/>
    <n v="12000000"/>
    <n v="3"/>
    <d v="1899-12-30T00:02:00"/>
    <x v="0"/>
    <x v="2"/>
    <x v="2"/>
    <x v="0"/>
    <x v="9"/>
  </r>
  <r>
    <x v="0"/>
    <n v="28"/>
    <x v="2"/>
    <x v="0"/>
    <x v="2"/>
    <n v="3"/>
    <n v="15000000"/>
    <n v="1"/>
    <d v="1899-12-30T00:02:00"/>
    <x v="0"/>
    <x v="2"/>
    <x v="6"/>
    <x v="1"/>
    <x v="2"/>
  </r>
  <r>
    <x v="0"/>
    <n v="28"/>
    <x v="2"/>
    <x v="0"/>
    <x v="2"/>
    <n v="5"/>
    <n v="25000000"/>
    <n v="2"/>
    <d v="1899-12-30T00:02:00"/>
    <x v="0"/>
    <x v="3"/>
    <x v="2"/>
    <x v="1"/>
    <x v="1"/>
  </r>
  <r>
    <x v="0"/>
    <n v="29"/>
    <x v="2"/>
    <x v="2"/>
    <x v="1"/>
    <n v="1"/>
    <n v="7000000"/>
    <n v="3"/>
    <d v="1899-12-30T00:02:00"/>
    <x v="0"/>
    <x v="4"/>
    <x v="3"/>
    <x v="3"/>
    <x v="13"/>
  </r>
  <r>
    <x v="0"/>
    <n v="30"/>
    <x v="2"/>
    <x v="5"/>
    <x v="1"/>
    <n v="2"/>
    <n v="12000000"/>
    <n v="4"/>
    <d v="1899-12-30T00:02:00"/>
    <x v="0"/>
    <x v="2"/>
    <x v="2"/>
    <x v="0"/>
    <x v="7"/>
  </r>
  <r>
    <x v="0"/>
    <n v="11"/>
    <x v="2"/>
    <x v="3"/>
    <x v="2"/>
    <n v="3"/>
    <n v="15000000"/>
    <n v="1"/>
    <d v="1899-12-30T00:02:00"/>
    <x v="0"/>
    <x v="0"/>
    <x v="3"/>
    <x v="3"/>
    <x v="13"/>
  </r>
  <r>
    <x v="0"/>
    <n v="15"/>
    <x v="2"/>
    <x v="1"/>
    <x v="1"/>
    <n v="4"/>
    <n v="15000000"/>
    <n v="3"/>
    <d v="1899-12-30T00:02:00"/>
    <x v="0"/>
    <x v="2"/>
    <x v="5"/>
    <x v="0"/>
    <x v="9"/>
  </r>
  <r>
    <x v="0"/>
    <n v="20"/>
    <x v="3"/>
    <x v="2"/>
    <x v="1"/>
    <n v="2"/>
    <n v="38000000"/>
    <n v="1"/>
    <d v="1899-12-30T00:02:00"/>
    <x v="4"/>
    <x v="0"/>
    <x v="5"/>
    <x v="3"/>
    <x v="13"/>
  </r>
  <r>
    <x v="0"/>
    <n v="8"/>
    <x v="3"/>
    <x v="3"/>
    <x v="3"/>
    <n v="2"/>
    <n v="38000000"/>
    <n v="4"/>
    <d v="1899-12-30T00:02:00"/>
    <x v="1"/>
    <x v="0"/>
    <x v="3"/>
    <x v="3"/>
    <x v="13"/>
  </r>
  <r>
    <x v="0"/>
    <n v="27"/>
    <x v="3"/>
    <x v="0"/>
    <x v="4"/>
    <n v="2"/>
    <n v="38000000"/>
    <n v="1"/>
    <d v="1899-12-30T00:02:00"/>
    <x v="1"/>
    <x v="3"/>
    <x v="6"/>
    <x v="3"/>
    <x v="13"/>
  </r>
  <r>
    <x v="0"/>
    <n v="5"/>
    <x v="3"/>
    <x v="4"/>
    <x v="1"/>
    <n v="4"/>
    <n v="15000000"/>
    <n v="1"/>
    <d v="1899-12-30T00:02:00"/>
    <x v="0"/>
    <x v="0"/>
    <x v="3"/>
    <x v="3"/>
    <x v="4"/>
  </r>
  <r>
    <x v="0"/>
    <n v="27"/>
    <x v="3"/>
    <x v="1"/>
    <x v="1"/>
    <n v="4"/>
    <n v="15000000"/>
    <n v="1"/>
    <d v="1899-12-30T00:02:00"/>
    <x v="0"/>
    <x v="0"/>
    <x v="0"/>
    <x v="2"/>
    <x v="8"/>
  </r>
  <r>
    <x v="0"/>
    <n v="30"/>
    <x v="3"/>
    <x v="3"/>
    <x v="1"/>
    <n v="3"/>
    <n v="15000000"/>
    <n v="1"/>
    <d v="1899-12-30T00:02:00"/>
    <x v="0"/>
    <x v="5"/>
    <x v="0"/>
    <x v="2"/>
    <x v="8"/>
  </r>
  <r>
    <x v="0"/>
    <n v="1"/>
    <x v="3"/>
    <x v="3"/>
    <x v="2"/>
    <n v="2"/>
    <n v="10000000"/>
    <n v="1"/>
    <d v="1899-12-30T00:02:00"/>
    <x v="0"/>
    <x v="4"/>
    <x v="5"/>
    <x v="0"/>
    <x v="12"/>
  </r>
  <r>
    <x v="0"/>
    <n v="2"/>
    <x v="3"/>
    <x v="0"/>
    <x v="2"/>
    <n v="3"/>
    <n v="11000000"/>
    <n v="1"/>
    <d v="1899-12-30T00:02:00"/>
    <x v="0"/>
    <x v="5"/>
    <x v="7"/>
    <x v="2"/>
    <x v="8"/>
  </r>
  <r>
    <x v="0"/>
    <n v="6"/>
    <x v="3"/>
    <x v="0"/>
    <x v="1"/>
    <n v="5"/>
    <n v="20000000"/>
    <n v="1"/>
    <d v="1899-12-30T00:02:00"/>
    <x v="0"/>
    <x v="2"/>
    <x v="7"/>
    <x v="3"/>
    <x v="4"/>
  </r>
  <r>
    <x v="0"/>
    <n v="29"/>
    <x v="3"/>
    <x v="3"/>
    <x v="0"/>
    <n v="5"/>
    <n v="25000000"/>
    <n v="6"/>
    <d v="1899-12-30T00:02:00"/>
    <x v="0"/>
    <x v="0"/>
    <x v="7"/>
    <x v="0"/>
    <x v="0"/>
  </r>
  <r>
    <x v="0"/>
    <n v="22"/>
    <x v="4"/>
    <x v="2"/>
    <x v="2"/>
    <n v="1"/>
    <n v="19000000"/>
    <n v="5"/>
    <d v="1899-12-30T00:02:00"/>
    <x v="1"/>
    <x v="2"/>
    <x v="0"/>
    <x v="0"/>
    <x v="7"/>
  </r>
  <r>
    <x v="0"/>
    <n v="22"/>
    <x v="4"/>
    <x v="0"/>
    <x v="1"/>
    <n v="4"/>
    <n v="20000000"/>
    <n v="4"/>
    <d v="1899-12-30T00:02:00"/>
    <x v="2"/>
    <x v="7"/>
    <x v="0"/>
    <x v="1"/>
    <x v="6"/>
  </r>
  <r>
    <x v="0"/>
    <n v="15"/>
    <x v="4"/>
    <x v="1"/>
    <x v="2"/>
    <n v="2"/>
    <n v="12000000"/>
    <n v="2"/>
    <d v="1899-12-30T00:02:00"/>
    <x v="0"/>
    <x v="2"/>
    <x v="2"/>
    <x v="0"/>
    <x v="0"/>
  </r>
  <r>
    <x v="0"/>
    <n v="19"/>
    <x v="4"/>
    <x v="0"/>
    <x v="0"/>
    <n v="3"/>
    <n v="15000000"/>
    <n v="3"/>
    <d v="1899-12-30T00:02:00"/>
    <x v="0"/>
    <x v="4"/>
    <x v="2"/>
    <x v="1"/>
    <x v="1"/>
  </r>
  <r>
    <x v="0"/>
    <n v="17"/>
    <x v="4"/>
    <x v="1"/>
    <x v="2"/>
    <n v="1"/>
    <n v="7000000"/>
    <n v="3"/>
    <d v="1899-12-30T00:02:00"/>
    <x v="0"/>
    <x v="0"/>
    <x v="5"/>
    <x v="0"/>
    <x v="5"/>
  </r>
  <r>
    <x v="0"/>
    <n v="19"/>
    <x v="4"/>
    <x v="5"/>
    <x v="2"/>
    <n v="2"/>
    <n v="12000000"/>
    <n v="1"/>
    <d v="1899-12-30T00:02:00"/>
    <x v="0"/>
    <x v="1"/>
    <x v="6"/>
    <x v="1"/>
    <x v="2"/>
  </r>
  <r>
    <x v="0"/>
    <n v="14"/>
    <x v="4"/>
    <x v="3"/>
    <x v="0"/>
    <n v="5"/>
    <n v="25000000"/>
    <n v="1"/>
    <d v="1899-12-30T00:02:00"/>
    <x v="0"/>
    <x v="4"/>
    <x v="7"/>
    <x v="2"/>
    <x v="11"/>
  </r>
  <r>
    <x v="0"/>
    <n v="29"/>
    <x v="10"/>
    <x v="1"/>
    <x v="2"/>
    <n v="1"/>
    <n v="19000000"/>
    <n v="1"/>
    <d v="1899-12-30T00:02:00"/>
    <x v="1"/>
    <x v="6"/>
    <x v="0"/>
    <x v="1"/>
    <x v="15"/>
  </r>
  <r>
    <x v="0"/>
    <n v="13"/>
    <x v="10"/>
    <x v="4"/>
    <x v="2"/>
    <n v="2"/>
    <n v="12000000"/>
    <n v="5"/>
    <d v="1899-12-30T00:02:00"/>
    <x v="0"/>
    <x v="0"/>
    <x v="2"/>
    <x v="0"/>
    <x v="9"/>
  </r>
  <r>
    <x v="0"/>
    <n v="26"/>
    <x v="10"/>
    <x v="2"/>
    <x v="1"/>
    <n v="5"/>
    <n v="25000000"/>
    <n v="2"/>
    <d v="1899-12-30T00:02:00"/>
    <x v="0"/>
    <x v="2"/>
    <x v="2"/>
    <x v="3"/>
    <x v="4"/>
  </r>
  <r>
    <x v="0"/>
    <n v="16"/>
    <x v="10"/>
    <x v="0"/>
    <x v="1"/>
    <n v="3"/>
    <n v="15000000"/>
    <n v="3"/>
    <d v="1899-12-30T00:02:00"/>
    <x v="0"/>
    <x v="1"/>
    <x v="3"/>
    <x v="1"/>
    <x v="2"/>
  </r>
  <r>
    <x v="0"/>
    <n v="14"/>
    <x v="10"/>
    <x v="2"/>
    <x v="0"/>
    <n v="1"/>
    <n v="7000000"/>
    <n v="1"/>
    <d v="1899-12-30T00:02:00"/>
    <x v="0"/>
    <x v="4"/>
    <x v="6"/>
    <x v="0"/>
    <x v="7"/>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1"/>
    <n v="8"/>
    <x v="11"/>
    <x v="1"/>
    <x v="0"/>
    <n v="0"/>
    <n v="0"/>
    <n v="3"/>
    <d v="1899-12-30T00:02:00"/>
    <x v="3"/>
    <x v="9"/>
    <x v="2"/>
    <x v="1"/>
    <x v="6"/>
  </r>
  <r>
    <x v="1"/>
    <n v="5"/>
    <x v="11"/>
    <x v="3"/>
    <x v="2"/>
    <n v="0"/>
    <n v="0"/>
    <n v="1"/>
    <d v="1899-12-30T00:02:00"/>
    <x v="3"/>
    <x v="9"/>
    <x v="3"/>
    <x v="0"/>
    <x v="5"/>
  </r>
  <r>
    <x v="1"/>
    <n v="2"/>
    <x v="2"/>
    <x v="4"/>
    <x v="2"/>
    <n v="0"/>
    <n v="0"/>
    <n v="2"/>
    <d v="1899-12-30T00:02:00"/>
    <x v="3"/>
    <x v="9"/>
    <x v="2"/>
    <x v="2"/>
    <x v="11"/>
  </r>
  <r>
    <x v="1"/>
    <n v="20"/>
    <x v="2"/>
    <x v="3"/>
    <x v="2"/>
    <n v="0"/>
    <n v="0"/>
    <n v="1"/>
    <d v="1899-12-30T00:02:00"/>
    <x v="3"/>
    <x v="9"/>
    <x v="4"/>
    <x v="1"/>
    <x v="2"/>
  </r>
  <r>
    <x v="1"/>
    <n v="22"/>
    <x v="2"/>
    <x v="0"/>
    <x v="1"/>
    <n v="0"/>
    <n v="0"/>
    <n v="3"/>
    <d v="1899-12-30T00:02:00"/>
    <x v="3"/>
    <x v="9"/>
    <x v="5"/>
    <x v="1"/>
    <x v="2"/>
  </r>
  <r>
    <x v="1"/>
    <n v="15"/>
    <x v="2"/>
    <x v="0"/>
    <x v="1"/>
    <n v="0"/>
    <n v="0"/>
    <n v="3"/>
    <d v="1899-12-30T00:02:00"/>
    <x v="3"/>
    <x v="9"/>
    <x v="7"/>
    <x v="3"/>
    <x v="13"/>
  </r>
  <r>
    <x v="1"/>
    <n v="21"/>
    <x v="2"/>
    <x v="3"/>
    <x v="2"/>
    <n v="0"/>
    <n v="0"/>
    <n v="2"/>
    <d v="1899-12-30T00:02:00"/>
    <x v="3"/>
    <x v="9"/>
    <x v="7"/>
    <x v="2"/>
    <x v="3"/>
  </r>
  <r>
    <x v="1"/>
    <n v="24"/>
    <x v="3"/>
    <x v="3"/>
    <x v="1"/>
    <n v="0"/>
    <n v="0"/>
    <n v="1"/>
    <d v="1899-12-30T00:02:00"/>
    <x v="3"/>
    <x v="9"/>
    <x v="3"/>
    <x v="3"/>
    <x v="13"/>
  </r>
  <r>
    <x v="1"/>
    <n v="5"/>
    <x v="3"/>
    <x v="2"/>
    <x v="0"/>
    <n v="0"/>
    <n v="0"/>
    <n v="5"/>
    <d v="1899-12-30T00:02:00"/>
    <x v="3"/>
    <x v="9"/>
    <x v="6"/>
    <x v="0"/>
    <x v="12"/>
  </r>
  <r>
    <x v="1"/>
    <n v="15"/>
    <x v="4"/>
    <x v="0"/>
    <x v="1"/>
    <n v="0"/>
    <n v="0"/>
    <n v="1"/>
    <d v="1899-12-30T00:02:00"/>
    <x v="3"/>
    <x v="9"/>
    <x v="2"/>
    <x v="1"/>
    <x v="2"/>
  </r>
  <r>
    <x v="1"/>
    <n v="29"/>
    <x v="4"/>
    <x v="2"/>
    <x v="0"/>
    <n v="0"/>
    <n v="0"/>
    <n v="4"/>
    <d v="1899-12-30T00:02:00"/>
    <x v="3"/>
    <x v="9"/>
    <x v="4"/>
    <x v="0"/>
    <x v="10"/>
  </r>
  <r>
    <x v="1"/>
    <n v="11"/>
    <x v="4"/>
    <x v="2"/>
    <x v="1"/>
    <n v="0"/>
    <n v="0"/>
    <n v="3"/>
    <d v="1899-12-30T00:02:00"/>
    <x v="3"/>
    <x v="9"/>
    <x v="3"/>
    <x v="0"/>
    <x v="7"/>
  </r>
  <r>
    <x v="1"/>
    <n v="26"/>
    <x v="4"/>
    <x v="1"/>
    <x v="1"/>
    <n v="0"/>
    <n v="0"/>
    <n v="6"/>
    <d v="1899-12-30T00:02:00"/>
    <x v="3"/>
    <x v="9"/>
    <x v="7"/>
    <x v="1"/>
    <x v="2"/>
  </r>
  <r>
    <x v="1"/>
    <n v="31"/>
    <x v="10"/>
    <x v="3"/>
    <x v="0"/>
    <n v="0"/>
    <n v="0"/>
    <n v="1"/>
    <d v="1899-12-30T00:02:00"/>
    <x v="3"/>
    <x v="9"/>
    <x v="2"/>
    <x v="0"/>
    <x v="10"/>
  </r>
  <r>
    <x v="1"/>
    <n v="30"/>
    <x v="10"/>
    <x v="4"/>
    <x v="2"/>
    <n v="0"/>
    <n v="0"/>
    <n v="4"/>
    <d v="1899-12-30T00:02:00"/>
    <x v="3"/>
    <x v="9"/>
    <x v="4"/>
    <x v="3"/>
    <x v="4"/>
  </r>
  <r>
    <x v="1"/>
    <n v="14"/>
    <x v="10"/>
    <x v="2"/>
    <x v="2"/>
    <n v="0"/>
    <n v="0"/>
    <n v="1"/>
    <d v="1899-12-30T00:02:00"/>
    <x v="3"/>
    <x v="9"/>
    <x v="1"/>
    <x v="0"/>
    <x v="5"/>
  </r>
  <r>
    <x v="1"/>
    <n v="30"/>
    <x v="10"/>
    <x v="2"/>
    <x v="0"/>
    <n v="0"/>
    <n v="0"/>
    <n v="4"/>
    <d v="1899-12-30T00:02:00"/>
    <x v="3"/>
    <x v="9"/>
    <x v="6"/>
    <x v="1"/>
    <x v="6"/>
  </r>
  <r>
    <x v="1"/>
    <n v="8"/>
    <x v="11"/>
    <x v="1"/>
    <x v="0"/>
    <n v="0"/>
    <n v="0"/>
    <n v="3"/>
    <d v="1899-12-30T00:02:00"/>
    <x v="3"/>
    <x v="9"/>
    <x v="2"/>
    <x v="1"/>
    <x v="6"/>
  </r>
  <r>
    <x v="1"/>
    <n v="5"/>
    <x v="11"/>
    <x v="3"/>
    <x v="2"/>
    <n v="0"/>
    <n v="0"/>
    <n v="1"/>
    <d v="1899-12-30T00:02:00"/>
    <x v="3"/>
    <x v="9"/>
    <x v="3"/>
    <x v="0"/>
    <x v="5"/>
  </r>
  <r>
    <x v="0"/>
    <n v="11"/>
    <x v="6"/>
    <x v="5"/>
    <x v="0"/>
    <n v="2"/>
    <n v="38000000"/>
    <n v="3"/>
    <d v="1899-12-30T00:02:00"/>
    <x v="1"/>
    <x v="4"/>
    <x v="3"/>
    <x v="0"/>
    <x v="7"/>
  </r>
  <r>
    <x v="0"/>
    <n v="13"/>
    <x v="2"/>
    <x v="2"/>
    <x v="4"/>
    <n v="1"/>
    <n v="19000000"/>
    <n v="6"/>
    <d v="1899-12-30T00:02:00"/>
    <x v="1"/>
    <x v="3"/>
    <x v="0"/>
    <x v="0"/>
    <x v="9"/>
  </r>
  <r>
    <x v="0"/>
    <n v="25"/>
    <x v="2"/>
    <x v="2"/>
    <x v="2"/>
    <n v="3"/>
    <n v="15000000"/>
    <n v="4"/>
    <d v="1899-12-30T00:02:00"/>
    <x v="0"/>
    <x v="0"/>
    <x v="2"/>
    <x v="3"/>
    <x v="13"/>
  </r>
  <r>
    <x v="0"/>
    <n v="30"/>
    <x v="2"/>
    <x v="5"/>
    <x v="1"/>
    <n v="2"/>
    <n v="12000000"/>
    <n v="4"/>
    <d v="1899-12-30T00:02:00"/>
    <x v="0"/>
    <x v="0"/>
    <x v="2"/>
    <x v="1"/>
    <x v="1"/>
  </r>
  <r>
    <x v="0"/>
    <n v="26"/>
    <x v="3"/>
    <x v="0"/>
    <x v="3"/>
    <n v="4"/>
    <n v="11000000"/>
    <n v="1"/>
    <d v="1899-12-30T00:02:00"/>
    <x v="2"/>
    <x v="1"/>
    <x v="1"/>
    <x v="3"/>
    <x v="13"/>
  </r>
  <r>
    <x v="0"/>
    <n v="28"/>
    <x v="3"/>
    <x v="1"/>
    <x v="1"/>
    <n v="2"/>
    <n v="12000000"/>
    <n v="1"/>
    <d v="1899-12-30T00:02:00"/>
    <x v="0"/>
    <x v="8"/>
    <x v="2"/>
    <x v="3"/>
    <x v="4"/>
  </r>
  <r>
    <x v="0"/>
    <n v="28"/>
    <x v="3"/>
    <x v="4"/>
    <x v="1"/>
    <n v="1"/>
    <n v="7000000"/>
    <n v="3"/>
    <d v="1899-12-30T00:02:00"/>
    <x v="0"/>
    <x v="4"/>
    <x v="7"/>
    <x v="0"/>
    <x v="7"/>
  </r>
  <r>
    <x v="0"/>
    <n v="24"/>
    <x v="4"/>
    <x v="1"/>
    <x v="3"/>
    <n v="4"/>
    <n v="20000000"/>
    <n v="7"/>
    <d v="1899-12-30T00:02:00"/>
    <x v="0"/>
    <x v="2"/>
    <x v="2"/>
    <x v="1"/>
    <x v="15"/>
  </r>
  <r>
    <x v="0"/>
    <n v="26"/>
    <x v="4"/>
    <x v="0"/>
    <x v="2"/>
    <n v="5"/>
    <n v="25000000"/>
    <n v="3"/>
    <d v="1899-12-30T00:02:00"/>
    <x v="0"/>
    <x v="7"/>
    <x v="4"/>
    <x v="0"/>
    <x v="12"/>
  </r>
  <r>
    <x v="0"/>
    <n v="1"/>
    <x v="4"/>
    <x v="0"/>
    <x v="2"/>
    <n v="3"/>
    <n v="15000000"/>
    <n v="2"/>
    <d v="1899-12-30T00:02:00"/>
    <x v="0"/>
    <x v="3"/>
    <x v="5"/>
    <x v="1"/>
    <x v="1"/>
  </r>
  <r>
    <x v="0"/>
    <n v="30"/>
    <x v="4"/>
    <x v="3"/>
    <x v="1"/>
    <n v="5"/>
    <n v="21000000"/>
    <n v="3"/>
    <d v="1899-12-30T00:02:00"/>
    <x v="0"/>
    <x v="7"/>
    <x v="6"/>
    <x v="1"/>
    <x v="6"/>
  </r>
  <r>
    <x v="0"/>
    <n v="11"/>
    <x v="6"/>
    <x v="5"/>
    <x v="0"/>
    <n v="2"/>
    <n v="38000000"/>
    <n v="3"/>
    <d v="1899-12-30T00:02:00"/>
    <x v="1"/>
    <x v="4"/>
    <x v="3"/>
    <x v="0"/>
    <x v="7"/>
  </r>
  <r>
    <x v="1"/>
    <n v="11"/>
    <x v="4"/>
    <x v="4"/>
    <x v="2"/>
    <n v="0"/>
    <n v="0"/>
    <n v="2"/>
    <d v="1899-12-30T00:02:00"/>
    <x v="3"/>
    <x v="9"/>
    <x v="1"/>
    <x v="2"/>
    <x v="3"/>
  </r>
  <r>
    <x v="1"/>
    <n v="29"/>
    <x v="4"/>
    <x v="0"/>
    <x v="2"/>
    <n v="0"/>
    <n v="0"/>
    <n v="3"/>
    <d v="1899-12-30T00:02:00"/>
    <x v="3"/>
    <x v="9"/>
    <x v="6"/>
    <x v="1"/>
    <x v="6"/>
  </r>
  <r>
    <x v="0"/>
    <n v="12"/>
    <x v="6"/>
    <x v="2"/>
    <x v="0"/>
    <n v="1"/>
    <n v="19000000"/>
    <n v="5"/>
    <d v="1899-12-30T00:02:00"/>
    <x v="1"/>
    <x v="3"/>
    <x v="6"/>
    <x v="3"/>
    <x v="13"/>
  </r>
  <r>
    <x v="0"/>
    <n v="11"/>
    <x v="7"/>
    <x v="0"/>
    <x v="2"/>
    <n v="4"/>
    <n v="20000000"/>
    <n v="1"/>
    <d v="1899-12-30T00:02:00"/>
    <x v="0"/>
    <x v="2"/>
    <x v="2"/>
    <x v="1"/>
    <x v="2"/>
  </r>
  <r>
    <x v="0"/>
    <n v="19"/>
    <x v="3"/>
    <x v="4"/>
    <x v="1"/>
    <n v="4"/>
    <n v="11000000"/>
    <n v="1"/>
    <d v="1899-12-30T00:02:00"/>
    <x v="2"/>
    <x v="7"/>
    <x v="3"/>
    <x v="0"/>
    <x v="0"/>
  </r>
  <r>
    <x v="0"/>
    <n v="5"/>
    <x v="3"/>
    <x v="4"/>
    <x v="1"/>
    <n v="5"/>
    <n v="25000000"/>
    <n v="2"/>
    <d v="1899-12-30T00:02:00"/>
    <x v="0"/>
    <x v="7"/>
    <x v="2"/>
    <x v="2"/>
    <x v="8"/>
  </r>
  <r>
    <x v="0"/>
    <n v="22"/>
    <x v="3"/>
    <x v="5"/>
    <x v="1"/>
    <n v="2"/>
    <n v="12000000"/>
    <n v="2"/>
    <d v="1899-12-30T00:02:00"/>
    <x v="0"/>
    <x v="7"/>
    <x v="4"/>
    <x v="0"/>
    <x v="5"/>
  </r>
  <r>
    <x v="0"/>
    <n v="8"/>
    <x v="3"/>
    <x v="4"/>
    <x v="2"/>
    <n v="2"/>
    <n v="12000000"/>
    <n v="3"/>
    <d v="1899-12-30T00:02:00"/>
    <x v="0"/>
    <x v="0"/>
    <x v="5"/>
    <x v="1"/>
    <x v="2"/>
  </r>
  <r>
    <x v="0"/>
    <n v="22"/>
    <x v="4"/>
    <x v="3"/>
    <x v="2"/>
    <n v="3"/>
    <n v="15000000"/>
    <n v="1"/>
    <d v="1899-12-30T00:02:00"/>
    <x v="0"/>
    <x v="6"/>
    <x v="4"/>
    <x v="0"/>
    <x v="9"/>
  </r>
  <r>
    <x v="0"/>
    <n v="11"/>
    <x v="4"/>
    <x v="1"/>
    <x v="3"/>
    <n v="5"/>
    <n v="21000000"/>
    <n v="4"/>
    <d v="1899-12-30T00:02:00"/>
    <x v="0"/>
    <x v="0"/>
    <x v="0"/>
    <x v="1"/>
    <x v="1"/>
  </r>
  <r>
    <x v="0"/>
    <n v="17"/>
    <x v="4"/>
    <x v="0"/>
    <x v="2"/>
    <n v="3"/>
    <n v="15000000"/>
    <n v="1"/>
    <d v="1899-12-30T00:02:00"/>
    <x v="0"/>
    <x v="2"/>
    <x v="6"/>
    <x v="1"/>
    <x v="2"/>
  </r>
  <r>
    <x v="0"/>
    <n v="12"/>
    <x v="6"/>
    <x v="2"/>
    <x v="0"/>
    <n v="1"/>
    <n v="19000000"/>
    <n v="5"/>
    <d v="1899-12-30T00:02:00"/>
    <x v="1"/>
    <x v="3"/>
    <x v="6"/>
    <x v="3"/>
    <x v="13"/>
  </r>
  <r>
    <x v="0"/>
    <n v="11"/>
    <x v="7"/>
    <x v="0"/>
    <x v="2"/>
    <n v="4"/>
    <n v="20000000"/>
    <n v="1"/>
    <d v="1899-12-30T00:02:00"/>
    <x v="0"/>
    <x v="2"/>
    <x v="2"/>
    <x v="1"/>
    <x v="2"/>
  </r>
  <r>
    <x v="1"/>
    <n v="5"/>
    <x v="8"/>
    <x v="0"/>
    <x v="1"/>
    <n v="0"/>
    <n v="0"/>
    <n v="1"/>
    <d v="1899-12-30T00:02:00"/>
    <x v="3"/>
    <x v="9"/>
    <x v="5"/>
    <x v="0"/>
    <x v="10"/>
  </r>
  <r>
    <x v="1"/>
    <n v="29"/>
    <x v="2"/>
    <x v="0"/>
    <x v="2"/>
    <n v="0"/>
    <n v="0"/>
    <n v="4"/>
    <d v="1899-12-30T00:02:00"/>
    <x v="3"/>
    <x v="9"/>
    <x v="6"/>
    <x v="0"/>
    <x v="9"/>
  </r>
  <r>
    <x v="1"/>
    <n v="11"/>
    <x v="3"/>
    <x v="1"/>
    <x v="2"/>
    <n v="0"/>
    <n v="0"/>
    <n v="1"/>
    <d v="1899-12-30T00:02:00"/>
    <x v="3"/>
    <x v="9"/>
    <x v="7"/>
    <x v="2"/>
    <x v="11"/>
  </r>
  <r>
    <x v="1"/>
    <n v="23"/>
    <x v="4"/>
    <x v="3"/>
    <x v="1"/>
    <n v="0"/>
    <n v="0"/>
    <n v="1"/>
    <d v="1899-12-30T00:02:00"/>
    <x v="3"/>
    <x v="9"/>
    <x v="2"/>
    <x v="1"/>
    <x v="2"/>
  </r>
  <r>
    <x v="1"/>
    <n v="5"/>
    <x v="8"/>
    <x v="0"/>
    <x v="1"/>
    <n v="0"/>
    <n v="0"/>
    <n v="1"/>
    <d v="1899-12-30T00:02:00"/>
    <x v="3"/>
    <x v="9"/>
    <x v="5"/>
    <x v="0"/>
    <x v="10"/>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0"/>
    <n v="12"/>
    <x v="2"/>
    <x v="5"/>
    <x v="2"/>
    <n v="2"/>
    <n v="38000000"/>
    <n v="6"/>
    <d v="1899-12-30T00:02:00"/>
    <x v="1"/>
    <x v="3"/>
    <x v="2"/>
    <x v="0"/>
    <x v="10"/>
  </r>
  <r>
    <x v="0"/>
    <n v="7"/>
    <x v="2"/>
    <x v="0"/>
    <x v="1"/>
    <n v="5"/>
    <n v="21000000"/>
    <n v="5"/>
    <d v="1899-12-30T00:02:00"/>
    <x v="0"/>
    <x v="1"/>
    <x v="5"/>
    <x v="1"/>
    <x v="1"/>
  </r>
  <r>
    <x v="0"/>
    <n v="11"/>
    <x v="2"/>
    <x v="1"/>
    <x v="2"/>
    <n v="5"/>
    <n v="25000000"/>
    <n v="5"/>
    <d v="1899-12-30T00:02:00"/>
    <x v="0"/>
    <x v="4"/>
    <x v="3"/>
    <x v="1"/>
    <x v="2"/>
  </r>
  <r>
    <x v="0"/>
    <n v="29"/>
    <x v="2"/>
    <x v="4"/>
    <x v="2"/>
    <n v="1"/>
    <n v="7000000"/>
    <n v="2"/>
    <d v="1899-12-30T00:02:00"/>
    <x v="0"/>
    <x v="5"/>
    <x v="4"/>
    <x v="3"/>
    <x v="13"/>
  </r>
  <r>
    <x v="0"/>
    <n v="3"/>
    <x v="3"/>
    <x v="3"/>
    <x v="2"/>
    <n v="2"/>
    <n v="38000000"/>
    <n v="3"/>
    <d v="1899-12-30T00:02:00"/>
    <x v="1"/>
    <x v="2"/>
    <x v="2"/>
    <x v="2"/>
    <x v="11"/>
  </r>
  <r>
    <x v="0"/>
    <n v="6"/>
    <x v="3"/>
    <x v="3"/>
    <x v="2"/>
    <n v="1"/>
    <n v="19000000"/>
    <n v="1"/>
    <d v="1899-12-30T00:02:00"/>
    <x v="1"/>
    <x v="0"/>
    <x v="4"/>
    <x v="3"/>
    <x v="4"/>
  </r>
  <r>
    <x v="0"/>
    <n v="26"/>
    <x v="3"/>
    <x v="0"/>
    <x v="1"/>
    <n v="4"/>
    <n v="20000000"/>
    <n v="3"/>
    <d v="1899-12-30T00:02:00"/>
    <x v="2"/>
    <x v="0"/>
    <x v="6"/>
    <x v="0"/>
    <x v="10"/>
  </r>
  <r>
    <x v="0"/>
    <n v="1"/>
    <x v="3"/>
    <x v="0"/>
    <x v="0"/>
    <n v="1"/>
    <n v="7000000"/>
    <n v="4"/>
    <d v="1899-12-30T00:02:00"/>
    <x v="0"/>
    <x v="2"/>
    <x v="2"/>
    <x v="1"/>
    <x v="2"/>
  </r>
  <r>
    <x v="0"/>
    <n v="1"/>
    <x v="3"/>
    <x v="2"/>
    <x v="1"/>
    <n v="2"/>
    <n v="12000000"/>
    <n v="4"/>
    <d v="1899-12-30T00:02:00"/>
    <x v="0"/>
    <x v="7"/>
    <x v="2"/>
    <x v="0"/>
    <x v="12"/>
  </r>
  <r>
    <x v="0"/>
    <n v="30"/>
    <x v="3"/>
    <x v="3"/>
    <x v="2"/>
    <n v="3"/>
    <n v="15000000"/>
    <n v="2"/>
    <d v="1899-12-30T00:02:00"/>
    <x v="0"/>
    <x v="6"/>
    <x v="6"/>
    <x v="1"/>
    <x v="1"/>
  </r>
  <r>
    <x v="0"/>
    <n v="3"/>
    <x v="4"/>
    <x v="2"/>
    <x v="1"/>
    <n v="4"/>
    <n v="20000000"/>
    <n v="6"/>
    <d v="1899-12-30T00:02:00"/>
    <x v="2"/>
    <x v="2"/>
    <x v="3"/>
    <x v="2"/>
    <x v="8"/>
  </r>
  <r>
    <x v="0"/>
    <n v="3"/>
    <x v="4"/>
    <x v="3"/>
    <x v="3"/>
    <n v="5"/>
    <n v="25000000"/>
    <n v="2"/>
    <d v="1899-12-30T00:02:00"/>
    <x v="0"/>
    <x v="8"/>
    <x v="5"/>
    <x v="0"/>
    <x v="7"/>
  </r>
  <r>
    <x v="0"/>
    <n v="10"/>
    <x v="4"/>
    <x v="2"/>
    <x v="2"/>
    <n v="2"/>
    <n v="12000000"/>
    <n v="1"/>
    <d v="1899-12-30T00:02:00"/>
    <x v="0"/>
    <x v="5"/>
    <x v="5"/>
    <x v="0"/>
    <x v="12"/>
  </r>
  <r>
    <x v="0"/>
    <n v="2"/>
    <x v="4"/>
    <x v="1"/>
    <x v="1"/>
    <n v="5"/>
    <n v="25000000"/>
    <n v="1"/>
    <d v="1899-12-30T00:02:00"/>
    <x v="0"/>
    <x v="2"/>
    <x v="6"/>
    <x v="1"/>
    <x v="6"/>
  </r>
  <r>
    <x v="0"/>
    <n v="16"/>
    <x v="10"/>
    <x v="0"/>
    <x v="1"/>
    <n v="3"/>
    <n v="12000000"/>
    <n v="3"/>
    <d v="1899-12-30T00:02:00"/>
    <x v="0"/>
    <x v="3"/>
    <x v="3"/>
    <x v="3"/>
    <x v="4"/>
  </r>
  <r>
    <x v="0"/>
    <n v="1"/>
    <x v="10"/>
    <x v="1"/>
    <x v="2"/>
    <n v="2"/>
    <n v="10000000"/>
    <n v="2"/>
    <d v="1899-12-30T00:02:00"/>
    <x v="0"/>
    <x v="4"/>
    <x v="7"/>
    <x v="2"/>
    <x v="11"/>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1"/>
    <n v="23"/>
    <x v="2"/>
    <x v="5"/>
    <x v="1"/>
    <n v="0"/>
    <n v="0"/>
    <n v="1"/>
    <d v="1899-12-30T00:02:00"/>
    <x v="3"/>
    <x v="9"/>
    <x v="6"/>
    <x v="2"/>
    <x v="8"/>
  </r>
  <r>
    <x v="1"/>
    <n v="9"/>
    <x v="3"/>
    <x v="2"/>
    <x v="4"/>
    <n v="0"/>
    <n v="0"/>
    <n v="1"/>
    <d v="1899-12-30T00:02:00"/>
    <x v="3"/>
    <x v="9"/>
    <x v="3"/>
    <x v="2"/>
    <x v="8"/>
  </r>
  <r>
    <x v="1"/>
    <n v="23"/>
    <x v="3"/>
    <x v="2"/>
    <x v="3"/>
    <n v="0"/>
    <n v="0"/>
    <n v="1"/>
    <d v="1899-12-30T00:02:00"/>
    <x v="3"/>
    <x v="9"/>
    <x v="0"/>
    <x v="3"/>
    <x v="4"/>
  </r>
  <r>
    <x v="1"/>
    <n v="4"/>
    <x v="3"/>
    <x v="0"/>
    <x v="2"/>
    <n v="0"/>
    <n v="0"/>
    <n v="2"/>
    <d v="1899-12-30T00:02:00"/>
    <x v="3"/>
    <x v="9"/>
    <x v="5"/>
    <x v="1"/>
    <x v="6"/>
  </r>
  <r>
    <x v="1"/>
    <n v="8"/>
    <x v="10"/>
    <x v="0"/>
    <x v="0"/>
    <n v="0"/>
    <n v="0"/>
    <n v="6"/>
    <d v="1899-12-30T00:02:00"/>
    <x v="3"/>
    <x v="9"/>
    <x v="5"/>
    <x v="1"/>
    <x v="15"/>
  </r>
  <r>
    <x v="1"/>
    <n v="10"/>
    <x v="10"/>
    <x v="2"/>
    <x v="2"/>
    <n v="0"/>
    <n v="0"/>
    <n v="1"/>
    <d v="1899-12-30T00:02:00"/>
    <x v="3"/>
    <x v="9"/>
    <x v="7"/>
    <x v="3"/>
    <x v="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0"/>
    <n v="27"/>
    <x v="3"/>
    <x v="0"/>
    <x v="2"/>
    <n v="1"/>
    <n v="19000000"/>
    <n v="2"/>
    <d v="1899-12-30T00:02:00"/>
    <x v="1"/>
    <x v="7"/>
    <x v="5"/>
    <x v="0"/>
    <x v="7"/>
  </r>
  <r>
    <x v="0"/>
    <n v="9"/>
    <x v="3"/>
    <x v="0"/>
    <x v="0"/>
    <n v="3"/>
    <n v="15000000"/>
    <n v="1"/>
    <d v="1899-12-30T00:02:00"/>
    <x v="0"/>
    <x v="5"/>
    <x v="7"/>
    <x v="1"/>
    <x v="1"/>
  </r>
  <r>
    <x v="0"/>
    <n v="19"/>
    <x v="3"/>
    <x v="0"/>
    <x v="2"/>
    <n v="5"/>
    <n v="25000000"/>
    <n v="3"/>
    <d v="1899-12-30T00:02:00"/>
    <x v="0"/>
    <x v="0"/>
    <x v="6"/>
    <x v="1"/>
    <x v="1"/>
  </r>
  <r>
    <x v="0"/>
    <n v="3"/>
    <x v="4"/>
    <x v="0"/>
    <x v="2"/>
    <n v="2"/>
    <n v="12000000"/>
    <n v="4"/>
    <d v="1899-12-30T00:02:00"/>
    <x v="0"/>
    <x v="0"/>
    <x v="0"/>
    <x v="2"/>
    <x v="11"/>
  </r>
  <r>
    <x v="0"/>
    <n v="12"/>
    <x v="4"/>
    <x v="4"/>
    <x v="0"/>
    <n v="3"/>
    <n v="15000000"/>
    <n v="2"/>
    <d v="1899-12-30T00:02:00"/>
    <x v="0"/>
    <x v="8"/>
    <x v="5"/>
    <x v="2"/>
    <x v="3"/>
  </r>
  <r>
    <x v="0"/>
    <n v="15"/>
    <x v="10"/>
    <x v="0"/>
    <x v="1"/>
    <n v="2"/>
    <n v="38000000"/>
    <n v="1"/>
    <d v="1899-12-30T00:02:00"/>
    <x v="1"/>
    <x v="2"/>
    <x v="3"/>
    <x v="1"/>
    <x v="1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1"/>
    <n v="12"/>
    <x v="5"/>
    <x v="0"/>
    <x v="1"/>
    <n v="0"/>
    <n v="0"/>
    <n v="1"/>
    <d v="1899-12-30T00:02:00"/>
    <x v="3"/>
    <x v="9"/>
    <x v="3"/>
    <x v="1"/>
    <x v="15"/>
  </r>
  <r>
    <x v="1"/>
    <n v="30"/>
    <x v="10"/>
    <x v="1"/>
    <x v="3"/>
    <n v="0"/>
    <n v="0"/>
    <n v="5"/>
    <d v="1899-12-30T00:02:00"/>
    <x v="3"/>
    <x v="9"/>
    <x v="2"/>
    <x v="0"/>
    <x v="12"/>
  </r>
  <r>
    <x v="1"/>
    <n v="30"/>
    <x v="10"/>
    <x v="1"/>
    <x v="2"/>
    <n v="0"/>
    <n v="0"/>
    <n v="3"/>
    <d v="1899-12-30T00:02:00"/>
    <x v="3"/>
    <x v="9"/>
    <x v="7"/>
    <x v="0"/>
    <x v="7"/>
  </r>
  <r>
    <x v="1"/>
    <n v="12"/>
    <x v="5"/>
    <x v="0"/>
    <x v="1"/>
    <n v="0"/>
    <n v="0"/>
    <n v="1"/>
    <d v="1899-12-30T00:02:00"/>
    <x v="3"/>
    <x v="9"/>
    <x v="3"/>
    <x v="1"/>
    <x v="15"/>
  </r>
  <r>
    <x v="0"/>
    <n v="11"/>
    <x v="6"/>
    <x v="3"/>
    <x v="2"/>
    <n v="2"/>
    <n v="38000000"/>
    <n v="5"/>
    <d v="1899-12-30T00:02:00"/>
    <x v="1"/>
    <x v="6"/>
    <x v="3"/>
    <x v="1"/>
    <x v="1"/>
  </r>
  <r>
    <x v="0"/>
    <n v="15"/>
    <x v="1"/>
    <x v="0"/>
    <x v="1"/>
    <n v="3"/>
    <n v="15000000"/>
    <n v="2"/>
    <d v="1899-12-30T00:02:00"/>
    <x v="0"/>
    <x v="7"/>
    <x v="5"/>
    <x v="0"/>
    <x v="7"/>
  </r>
  <r>
    <x v="0"/>
    <n v="30"/>
    <x v="2"/>
    <x v="3"/>
    <x v="1"/>
    <n v="1"/>
    <n v="19000000"/>
    <n v="4"/>
    <d v="1899-12-30T00:02:00"/>
    <x v="1"/>
    <x v="2"/>
    <x v="7"/>
    <x v="0"/>
    <x v="0"/>
  </r>
  <r>
    <x v="0"/>
    <n v="23"/>
    <x v="2"/>
    <x v="0"/>
    <x v="1"/>
    <n v="2"/>
    <n v="12000000"/>
    <n v="2"/>
    <d v="1899-12-30T00:02:00"/>
    <x v="0"/>
    <x v="4"/>
    <x v="1"/>
    <x v="2"/>
    <x v="8"/>
  </r>
  <r>
    <x v="0"/>
    <n v="30"/>
    <x v="2"/>
    <x v="3"/>
    <x v="2"/>
    <n v="4"/>
    <n v="20000000"/>
    <n v="4"/>
    <d v="1899-12-30T00:02:00"/>
    <x v="0"/>
    <x v="0"/>
    <x v="2"/>
    <x v="0"/>
    <x v="5"/>
  </r>
  <r>
    <x v="0"/>
    <n v="11"/>
    <x v="2"/>
    <x v="3"/>
    <x v="1"/>
    <n v="3"/>
    <n v="15000000"/>
    <n v="3"/>
    <d v="1899-12-30T00:02:00"/>
    <x v="0"/>
    <x v="2"/>
    <x v="4"/>
    <x v="1"/>
    <x v="6"/>
  </r>
  <r>
    <x v="0"/>
    <n v="4"/>
    <x v="2"/>
    <x v="0"/>
    <x v="0"/>
    <n v="3"/>
    <n v="11000000"/>
    <n v="2"/>
    <d v="1899-12-30T00:02:00"/>
    <x v="0"/>
    <x v="2"/>
    <x v="6"/>
    <x v="3"/>
    <x v="13"/>
  </r>
  <r>
    <x v="0"/>
    <n v="12"/>
    <x v="2"/>
    <x v="0"/>
    <x v="1"/>
    <n v="2"/>
    <n v="12000000"/>
    <n v="1"/>
    <d v="1899-12-30T00:02:00"/>
    <x v="0"/>
    <x v="7"/>
    <x v="6"/>
    <x v="1"/>
    <x v="6"/>
  </r>
  <r>
    <x v="0"/>
    <n v="9"/>
    <x v="2"/>
    <x v="3"/>
    <x v="4"/>
    <n v="5"/>
    <n v="21000000"/>
    <n v="1"/>
    <d v="1899-12-30T00:02:00"/>
    <x v="0"/>
    <x v="3"/>
    <x v="7"/>
    <x v="1"/>
    <x v="6"/>
  </r>
  <r>
    <x v="0"/>
    <n v="26"/>
    <x v="3"/>
    <x v="2"/>
    <x v="2"/>
    <n v="2"/>
    <n v="38000000"/>
    <n v="3"/>
    <d v="1899-12-30T00:02:00"/>
    <x v="1"/>
    <x v="4"/>
    <x v="6"/>
    <x v="0"/>
    <x v="7"/>
  </r>
  <r>
    <x v="0"/>
    <n v="18"/>
    <x v="3"/>
    <x v="4"/>
    <x v="2"/>
    <n v="4"/>
    <n v="11000000"/>
    <n v="2"/>
    <d v="1899-12-30T00:02:00"/>
    <x v="2"/>
    <x v="8"/>
    <x v="0"/>
    <x v="3"/>
    <x v="4"/>
  </r>
  <r>
    <x v="0"/>
    <n v="29"/>
    <x v="3"/>
    <x v="4"/>
    <x v="1"/>
    <n v="3"/>
    <n v="15000000"/>
    <n v="2"/>
    <d v="1899-12-30T00:02:00"/>
    <x v="0"/>
    <x v="0"/>
    <x v="3"/>
    <x v="2"/>
    <x v="3"/>
  </r>
  <r>
    <x v="0"/>
    <n v="27"/>
    <x v="3"/>
    <x v="4"/>
    <x v="2"/>
    <n v="5"/>
    <n v="25000000"/>
    <n v="4"/>
    <d v="1899-12-30T00:02:00"/>
    <x v="0"/>
    <x v="7"/>
    <x v="5"/>
    <x v="1"/>
    <x v="2"/>
  </r>
  <r>
    <x v="0"/>
    <n v="15"/>
    <x v="4"/>
    <x v="3"/>
    <x v="0"/>
    <n v="4"/>
    <n v="15000000"/>
    <n v="1"/>
    <d v="1899-12-30T00:02:00"/>
    <x v="0"/>
    <x v="7"/>
    <x v="2"/>
    <x v="1"/>
    <x v="6"/>
  </r>
  <r>
    <x v="0"/>
    <n v="16"/>
    <x v="4"/>
    <x v="5"/>
    <x v="1"/>
    <n v="2"/>
    <n v="12000000"/>
    <n v="3"/>
    <d v="1899-12-30T00:02:00"/>
    <x v="0"/>
    <x v="6"/>
    <x v="5"/>
    <x v="3"/>
    <x v="4"/>
  </r>
  <r>
    <x v="0"/>
    <n v="27"/>
    <x v="4"/>
    <x v="4"/>
    <x v="0"/>
    <n v="5"/>
    <n v="20000000"/>
    <n v="1"/>
    <d v="1899-12-30T00:02:00"/>
    <x v="0"/>
    <x v="0"/>
    <x v="2"/>
    <x v="0"/>
    <x v="10"/>
  </r>
  <r>
    <x v="0"/>
    <n v="3"/>
    <x v="4"/>
    <x v="2"/>
    <x v="1"/>
    <n v="2"/>
    <n v="12000000"/>
    <n v="4"/>
    <d v="1899-12-30T00:02:00"/>
    <x v="0"/>
    <x v="0"/>
    <x v="5"/>
    <x v="3"/>
    <x v="13"/>
  </r>
  <r>
    <x v="0"/>
    <n v="26"/>
    <x v="4"/>
    <x v="3"/>
    <x v="1"/>
    <n v="3"/>
    <n v="12000000"/>
    <n v="1"/>
    <d v="1899-12-30T00:02:00"/>
    <x v="0"/>
    <x v="0"/>
    <x v="7"/>
    <x v="2"/>
    <x v="11"/>
  </r>
  <r>
    <x v="0"/>
    <n v="22"/>
    <x v="10"/>
    <x v="0"/>
    <x v="2"/>
    <n v="2"/>
    <n v="12000000"/>
    <n v="4"/>
    <d v="1899-12-30T00:02:00"/>
    <x v="0"/>
    <x v="8"/>
    <x v="3"/>
    <x v="0"/>
    <x v="7"/>
  </r>
  <r>
    <x v="0"/>
    <n v="24"/>
    <x v="10"/>
    <x v="0"/>
    <x v="2"/>
    <n v="1"/>
    <n v="7000000"/>
    <n v="2"/>
    <d v="1899-12-30T00:02:00"/>
    <x v="0"/>
    <x v="7"/>
    <x v="3"/>
    <x v="2"/>
    <x v="11"/>
  </r>
  <r>
    <x v="0"/>
    <n v="24"/>
    <x v="10"/>
    <x v="0"/>
    <x v="4"/>
    <n v="5"/>
    <n v="25000000"/>
    <n v="2"/>
    <d v="1899-12-30T00:02:00"/>
    <x v="0"/>
    <x v="0"/>
    <x v="5"/>
    <x v="3"/>
    <x v="4"/>
  </r>
  <r>
    <x v="0"/>
    <n v="11"/>
    <x v="6"/>
    <x v="3"/>
    <x v="2"/>
    <n v="2"/>
    <n v="38000000"/>
    <n v="5"/>
    <d v="1899-12-30T00:02:00"/>
    <x v="1"/>
    <x v="6"/>
    <x v="3"/>
    <x v="1"/>
    <x v="1"/>
  </r>
  <r>
    <x v="0"/>
    <n v="15"/>
    <x v="1"/>
    <x v="0"/>
    <x v="1"/>
    <n v="3"/>
    <n v="15000000"/>
    <n v="2"/>
    <d v="1899-12-30T00:02:00"/>
    <x v="0"/>
    <x v="7"/>
    <x v="5"/>
    <x v="0"/>
    <x v="7"/>
  </r>
  <r>
    <x v="1"/>
    <n v="17"/>
    <x v="7"/>
    <x v="1"/>
    <x v="1"/>
    <n v="0"/>
    <n v="0"/>
    <n v="2"/>
    <d v="1899-12-30T00:02:00"/>
    <x v="3"/>
    <x v="9"/>
    <x v="2"/>
    <x v="1"/>
    <x v="2"/>
  </r>
  <r>
    <x v="1"/>
    <n v="6"/>
    <x v="1"/>
    <x v="0"/>
    <x v="0"/>
    <n v="0"/>
    <n v="0"/>
    <n v="1"/>
    <d v="1899-12-30T00:02:00"/>
    <x v="3"/>
    <x v="9"/>
    <x v="5"/>
    <x v="2"/>
    <x v="11"/>
  </r>
  <r>
    <x v="1"/>
    <n v="18"/>
    <x v="2"/>
    <x v="0"/>
    <x v="1"/>
    <n v="0"/>
    <n v="0"/>
    <n v="1"/>
    <d v="1899-12-30T00:02:00"/>
    <x v="3"/>
    <x v="9"/>
    <x v="7"/>
    <x v="2"/>
    <x v="8"/>
  </r>
  <r>
    <x v="1"/>
    <n v="11"/>
    <x v="4"/>
    <x v="5"/>
    <x v="2"/>
    <n v="0"/>
    <n v="0"/>
    <n v="4"/>
    <d v="1899-12-30T00:02:00"/>
    <x v="3"/>
    <x v="9"/>
    <x v="6"/>
    <x v="1"/>
    <x v="1"/>
  </r>
  <r>
    <x v="1"/>
    <n v="21"/>
    <x v="10"/>
    <x v="4"/>
    <x v="1"/>
    <n v="0"/>
    <n v="0"/>
    <n v="1"/>
    <d v="1899-12-30T00:02:00"/>
    <x v="3"/>
    <x v="9"/>
    <x v="4"/>
    <x v="0"/>
    <x v="10"/>
  </r>
  <r>
    <x v="1"/>
    <n v="17"/>
    <x v="7"/>
    <x v="1"/>
    <x v="1"/>
    <n v="0"/>
    <n v="0"/>
    <n v="2"/>
    <d v="1899-12-30T00:02:00"/>
    <x v="3"/>
    <x v="9"/>
    <x v="2"/>
    <x v="1"/>
    <x v="2"/>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0"/>
    <n v="26"/>
    <x v="1"/>
    <x v="5"/>
    <x v="0"/>
    <n v="3"/>
    <n v="15000000"/>
    <n v="1"/>
    <d v="1899-12-30T00:02:00"/>
    <x v="0"/>
    <x v="8"/>
    <x v="5"/>
    <x v="1"/>
    <x v="2"/>
  </r>
  <r>
    <x v="0"/>
    <n v="30"/>
    <x v="2"/>
    <x v="2"/>
    <x v="2"/>
    <n v="3"/>
    <n v="15000000"/>
    <n v="1"/>
    <d v="1899-12-30T00:02:00"/>
    <x v="0"/>
    <x v="2"/>
    <x v="5"/>
    <x v="2"/>
    <x v="11"/>
  </r>
  <r>
    <x v="0"/>
    <n v="11"/>
    <x v="2"/>
    <x v="2"/>
    <x v="0"/>
    <n v="2"/>
    <n v="12000000"/>
    <n v="5"/>
    <d v="1899-12-30T00:02:00"/>
    <x v="0"/>
    <x v="1"/>
    <x v="6"/>
    <x v="0"/>
    <x v="9"/>
  </r>
  <r>
    <x v="0"/>
    <n v="28"/>
    <x v="3"/>
    <x v="0"/>
    <x v="0"/>
    <n v="5"/>
    <n v="21000000"/>
    <n v="3"/>
    <d v="1899-12-30T00:02:00"/>
    <x v="0"/>
    <x v="4"/>
    <x v="1"/>
    <x v="1"/>
    <x v="6"/>
  </r>
  <r>
    <x v="0"/>
    <n v="8"/>
    <x v="3"/>
    <x v="4"/>
    <x v="0"/>
    <n v="2"/>
    <n v="12000000"/>
    <n v="2"/>
    <d v="1899-12-30T00:02:00"/>
    <x v="0"/>
    <x v="4"/>
    <x v="3"/>
    <x v="0"/>
    <x v="12"/>
  </r>
  <r>
    <x v="0"/>
    <n v="25"/>
    <x v="3"/>
    <x v="0"/>
    <x v="1"/>
    <n v="5"/>
    <n v="25000000"/>
    <n v="1"/>
    <d v="1899-12-30T00:02:00"/>
    <x v="0"/>
    <x v="0"/>
    <x v="6"/>
    <x v="3"/>
    <x v="4"/>
  </r>
  <r>
    <x v="0"/>
    <n v="2"/>
    <x v="3"/>
    <x v="2"/>
    <x v="1"/>
    <n v="3"/>
    <n v="15000000"/>
    <n v="3"/>
    <d v="1899-12-30T00:02:00"/>
    <x v="0"/>
    <x v="0"/>
    <x v="7"/>
    <x v="0"/>
    <x v="12"/>
  </r>
  <r>
    <x v="0"/>
    <n v="29"/>
    <x v="3"/>
    <x v="0"/>
    <x v="1"/>
    <n v="2"/>
    <n v="12000000"/>
    <n v="1"/>
    <d v="1899-12-30T00:02:00"/>
    <x v="0"/>
    <x v="7"/>
    <x v="7"/>
    <x v="1"/>
    <x v="2"/>
  </r>
  <r>
    <x v="0"/>
    <n v="6"/>
    <x v="4"/>
    <x v="1"/>
    <x v="1"/>
    <n v="3"/>
    <n v="15000000"/>
    <n v="1"/>
    <d v="1899-12-30T00:02:00"/>
    <x v="0"/>
    <x v="0"/>
    <x v="2"/>
    <x v="1"/>
    <x v="6"/>
  </r>
  <r>
    <x v="0"/>
    <n v="19"/>
    <x v="4"/>
    <x v="0"/>
    <x v="1"/>
    <n v="3"/>
    <n v="15000000"/>
    <n v="5"/>
    <d v="1899-12-30T00:02:00"/>
    <x v="0"/>
    <x v="7"/>
    <x v="2"/>
    <x v="1"/>
    <x v="6"/>
  </r>
  <r>
    <x v="0"/>
    <n v="22"/>
    <x v="4"/>
    <x v="4"/>
    <x v="1"/>
    <n v="2"/>
    <n v="12000000"/>
    <n v="2"/>
    <d v="1899-12-30T00:02:00"/>
    <x v="0"/>
    <x v="2"/>
    <x v="1"/>
    <x v="0"/>
    <x v="7"/>
  </r>
  <r>
    <x v="0"/>
    <n v="3"/>
    <x v="4"/>
    <x v="1"/>
    <x v="2"/>
    <n v="5"/>
    <n v="25000000"/>
    <n v="3"/>
    <d v="1899-12-30T00:02:00"/>
    <x v="0"/>
    <x v="4"/>
    <x v="4"/>
    <x v="0"/>
    <x v="5"/>
  </r>
  <r>
    <x v="0"/>
    <n v="2"/>
    <x v="4"/>
    <x v="1"/>
    <x v="2"/>
    <n v="5"/>
    <n v="25000000"/>
    <n v="1"/>
    <d v="1899-12-30T00:02:00"/>
    <x v="0"/>
    <x v="7"/>
    <x v="7"/>
    <x v="0"/>
    <x v="12"/>
  </r>
  <r>
    <x v="0"/>
    <n v="1"/>
    <x v="10"/>
    <x v="2"/>
    <x v="2"/>
    <n v="4"/>
    <n v="20000000"/>
    <n v="4"/>
    <d v="1899-12-30T00:02:00"/>
    <x v="0"/>
    <x v="1"/>
    <x v="7"/>
    <x v="1"/>
    <x v="6"/>
  </r>
  <r>
    <x v="0"/>
    <n v="17"/>
    <x v="10"/>
    <x v="5"/>
    <x v="0"/>
    <n v="3"/>
    <n v="15000000"/>
    <n v="5"/>
    <d v="1899-12-30T00:02:00"/>
    <x v="0"/>
    <x v="4"/>
    <x v="7"/>
    <x v="2"/>
    <x v="8"/>
  </r>
  <r>
    <x v="0"/>
    <n v="2"/>
    <x v="10"/>
    <x v="2"/>
    <x v="0"/>
    <n v="2"/>
    <n v="12000000"/>
    <n v="2"/>
    <d v="1899-12-30T00:02:00"/>
    <x v="0"/>
    <x v="7"/>
    <x v="0"/>
    <x v="0"/>
    <x v="5"/>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1"/>
    <n v="6"/>
    <x v="5"/>
    <x v="0"/>
    <x v="0"/>
    <n v="0"/>
    <n v="0"/>
    <n v="4"/>
    <d v="1899-12-30T00:02:00"/>
    <x v="3"/>
    <x v="9"/>
    <x v="7"/>
    <x v="0"/>
    <x v="7"/>
  </r>
  <r>
    <x v="1"/>
    <n v="28"/>
    <x v="8"/>
    <x v="3"/>
    <x v="0"/>
    <n v="0"/>
    <n v="0"/>
    <n v="1"/>
    <d v="1899-12-30T00:02:00"/>
    <x v="3"/>
    <x v="9"/>
    <x v="6"/>
    <x v="0"/>
    <x v="5"/>
  </r>
  <r>
    <x v="1"/>
    <n v="5"/>
    <x v="3"/>
    <x v="2"/>
    <x v="2"/>
    <n v="0"/>
    <n v="0"/>
    <n v="3"/>
    <d v="1899-12-30T00:02:00"/>
    <x v="3"/>
    <x v="9"/>
    <x v="2"/>
    <x v="3"/>
    <x v="4"/>
  </r>
  <r>
    <x v="1"/>
    <n v="4"/>
    <x v="10"/>
    <x v="3"/>
    <x v="4"/>
    <n v="0"/>
    <n v="0"/>
    <n v="4"/>
    <d v="1899-12-30T00:02:00"/>
    <x v="3"/>
    <x v="9"/>
    <x v="3"/>
    <x v="2"/>
    <x v="8"/>
  </r>
  <r>
    <x v="1"/>
    <n v="28"/>
    <x v="10"/>
    <x v="3"/>
    <x v="3"/>
    <n v="0"/>
    <n v="0"/>
    <n v="2"/>
    <d v="1899-12-30T00:02:00"/>
    <x v="3"/>
    <x v="9"/>
    <x v="3"/>
    <x v="1"/>
    <x v="2"/>
  </r>
  <r>
    <x v="1"/>
    <n v="10"/>
    <x v="10"/>
    <x v="0"/>
    <x v="1"/>
    <n v="0"/>
    <n v="0"/>
    <n v="1"/>
    <d v="1899-12-30T00:02:00"/>
    <x v="3"/>
    <x v="9"/>
    <x v="4"/>
    <x v="1"/>
    <x v="1"/>
  </r>
  <r>
    <x v="1"/>
    <n v="30"/>
    <x v="10"/>
    <x v="3"/>
    <x v="1"/>
    <n v="0"/>
    <n v="0"/>
    <n v="2"/>
    <d v="1899-12-30T00:02:00"/>
    <x v="3"/>
    <x v="9"/>
    <x v="0"/>
    <x v="0"/>
    <x v="9"/>
  </r>
  <r>
    <x v="1"/>
    <n v="6"/>
    <x v="5"/>
    <x v="0"/>
    <x v="0"/>
    <n v="0"/>
    <n v="0"/>
    <n v="4"/>
    <d v="1899-12-30T00:02:00"/>
    <x v="3"/>
    <x v="9"/>
    <x v="7"/>
    <x v="0"/>
    <x v="7"/>
  </r>
  <r>
    <x v="1"/>
    <n v="28"/>
    <x v="8"/>
    <x v="3"/>
    <x v="0"/>
    <n v="0"/>
    <n v="0"/>
    <n v="1"/>
    <d v="1899-12-30T00:02:00"/>
    <x v="3"/>
    <x v="9"/>
    <x v="6"/>
    <x v="0"/>
    <x v="5"/>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0"/>
    <n v="11"/>
    <x v="1"/>
    <x v="3"/>
    <x v="2"/>
    <n v="2"/>
    <n v="12000000"/>
    <n v="1"/>
    <d v="1899-12-30T00:02:00"/>
    <x v="0"/>
    <x v="1"/>
    <x v="5"/>
    <x v="1"/>
    <x v="1"/>
  </r>
  <r>
    <x v="0"/>
    <n v="2"/>
    <x v="3"/>
    <x v="0"/>
    <x v="1"/>
    <n v="3"/>
    <n v="15000000"/>
    <n v="1"/>
    <d v="1899-12-30T00:02:00"/>
    <x v="0"/>
    <x v="4"/>
    <x v="0"/>
    <x v="0"/>
    <x v="12"/>
  </r>
  <r>
    <x v="0"/>
    <n v="8"/>
    <x v="3"/>
    <x v="0"/>
    <x v="2"/>
    <n v="3"/>
    <n v="15000000"/>
    <n v="4"/>
    <d v="1899-12-30T00:02:00"/>
    <x v="0"/>
    <x v="5"/>
    <x v="7"/>
    <x v="2"/>
    <x v="8"/>
  </r>
  <r>
    <x v="0"/>
    <n v="17"/>
    <x v="4"/>
    <x v="2"/>
    <x v="1"/>
    <n v="4"/>
    <n v="11000000"/>
    <n v="2"/>
    <d v="1899-12-30T00:02:00"/>
    <x v="2"/>
    <x v="0"/>
    <x v="7"/>
    <x v="0"/>
    <x v="0"/>
  </r>
  <r>
    <x v="0"/>
    <n v="10"/>
    <x v="10"/>
    <x v="2"/>
    <x v="1"/>
    <n v="4"/>
    <n v="20000000"/>
    <n v="1"/>
    <d v="1899-12-30T00:02:00"/>
    <x v="0"/>
    <x v="0"/>
    <x v="6"/>
    <x v="3"/>
    <x v="13"/>
  </r>
  <r>
    <x v="0"/>
    <n v="17"/>
    <x v="10"/>
    <x v="4"/>
    <x v="0"/>
    <n v="1"/>
    <n v="7000000"/>
    <n v="5"/>
    <d v="1899-12-30T00:02:00"/>
    <x v="0"/>
    <x v="8"/>
    <x v="6"/>
    <x v="3"/>
    <x v="4"/>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1"/>
    <n v="2"/>
    <x v="8"/>
    <x v="0"/>
    <x v="2"/>
    <n v="0"/>
    <n v="0"/>
    <n v="1"/>
    <d v="1899-12-30T00:02:00"/>
    <x v="3"/>
    <x v="9"/>
    <x v="1"/>
    <x v="2"/>
    <x v="11"/>
  </r>
  <r>
    <x v="1"/>
    <n v="30"/>
    <x v="2"/>
    <x v="0"/>
    <x v="1"/>
    <n v="0"/>
    <n v="0"/>
    <n v="2"/>
    <d v="1899-12-30T00:02:00"/>
    <x v="3"/>
    <x v="9"/>
    <x v="5"/>
    <x v="1"/>
    <x v="2"/>
  </r>
  <r>
    <x v="1"/>
    <n v="8"/>
    <x v="3"/>
    <x v="3"/>
    <x v="1"/>
    <n v="0"/>
    <n v="0"/>
    <n v="1"/>
    <d v="1899-12-30T00:02:00"/>
    <x v="3"/>
    <x v="9"/>
    <x v="2"/>
    <x v="0"/>
    <x v="9"/>
  </r>
  <r>
    <x v="1"/>
    <n v="20"/>
    <x v="4"/>
    <x v="2"/>
    <x v="0"/>
    <n v="0"/>
    <n v="0"/>
    <n v="2"/>
    <d v="1899-12-30T00:02:00"/>
    <x v="3"/>
    <x v="9"/>
    <x v="3"/>
    <x v="0"/>
    <x v="9"/>
  </r>
  <r>
    <x v="1"/>
    <n v="2"/>
    <x v="8"/>
    <x v="0"/>
    <x v="2"/>
    <n v="0"/>
    <n v="0"/>
    <n v="1"/>
    <d v="1899-12-30T00:02:00"/>
    <x v="3"/>
    <x v="9"/>
    <x v="1"/>
    <x v="2"/>
    <x v="11"/>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0"/>
    <n v="28"/>
    <x v="2"/>
    <x v="2"/>
    <x v="1"/>
    <n v="1"/>
    <n v="19000000"/>
    <n v="4"/>
    <d v="1899-12-30T00:02:00"/>
    <x v="4"/>
    <x v="3"/>
    <x v="5"/>
    <x v="3"/>
    <x v="4"/>
  </r>
  <r>
    <x v="0"/>
    <n v="30"/>
    <x v="2"/>
    <x v="2"/>
    <x v="2"/>
    <n v="2"/>
    <n v="38000000"/>
    <n v="1"/>
    <d v="1899-12-30T00:02:00"/>
    <x v="1"/>
    <x v="4"/>
    <x v="2"/>
    <x v="2"/>
    <x v="8"/>
  </r>
  <r>
    <x v="0"/>
    <n v="11"/>
    <x v="2"/>
    <x v="2"/>
    <x v="2"/>
    <n v="5"/>
    <n v="25000000"/>
    <n v="2"/>
    <d v="1899-12-30T00:02:00"/>
    <x v="0"/>
    <x v="2"/>
    <x v="2"/>
    <x v="1"/>
    <x v="15"/>
  </r>
  <r>
    <x v="0"/>
    <n v="12"/>
    <x v="2"/>
    <x v="2"/>
    <x v="2"/>
    <n v="5"/>
    <n v="25000000"/>
    <n v="5"/>
    <d v="1899-12-30T00:02:00"/>
    <x v="0"/>
    <x v="7"/>
    <x v="2"/>
    <x v="0"/>
    <x v="10"/>
  </r>
  <r>
    <x v="0"/>
    <n v="17"/>
    <x v="2"/>
    <x v="1"/>
    <x v="2"/>
    <n v="2"/>
    <n v="12000000"/>
    <n v="4"/>
    <d v="1899-12-30T00:02:00"/>
    <x v="0"/>
    <x v="4"/>
    <x v="6"/>
    <x v="2"/>
    <x v="8"/>
  </r>
  <r>
    <x v="0"/>
    <n v="29"/>
    <x v="2"/>
    <x v="2"/>
    <x v="1"/>
    <n v="4"/>
    <n v="15000000"/>
    <n v="3"/>
    <d v="1899-12-30T00:02:00"/>
    <x v="0"/>
    <x v="1"/>
    <x v="7"/>
    <x v="0"/>
    <x v="7"/>
  </r>
  <r>
    <x v="0"/>
    <n v="8"/>
    <x v="3"/>
    <x v="1"/>
    <x v="1"/>
    <n v="1"/>
    <n v="7000000"/>
    <n v="1"/>
    <d v="1899-12-30T00:02:00"/>
    <x v="0"/>
    <x v="7"/>
    <x v="6"/>
    <x v="0"/>
    <x v="5"/>
  </r>
  <r>
    <x v="0"/>
    <n v="27"/>
    <x v="3"/>
    <x v="3"/>
    <x v="1"/>
    <n v="1"/>
    <n v="7000000"/>
    <n v="1"/>
    <d v="1899-12-30T00:02:00"/>
    <x v="0"/>
    <x v="0"/>
    <x v="1"/>
    <x v="2"/>
    <x v="8"/>
  </r>
  <r>
    <x v="0"/>
    <n v="2"/>
    <x v="4"/>
    <x v="3"/>
    <x v="1"/>
    <n v="4"/>
    <n v="20000000"/>
    <n v="1"/>
    <d v="1899-12-30T00:02:00"/>
    <x v="2"/>
    <x v="1"/>
    <x v="4"/>
    <x v="1"/>
    <x v="6"/>
  </r>
  <r>
    <x v="0"/>
    <n v="1"/>
    <x v="4"/>
    <x v="1"/>
    <x v="3"/>
    <n v="4"/>
    <n v="20000000"/>
    <n v="1"/>
    <d v="1899-12-30T00:02:00"/>
    <x v="0"/>
    <x v="5"/>
    <x v="7"/>
    <x v="0"/>
    <x v="5"/>
  </r>
  <r>
    <x v="0"/>
    <n v="31"/>
    <x v="10"/>
    <x v="4"/>
    <x v="2"/>
    <n v="3"/>
    <n v="12000000"/>
    <n v="1"/>
    <d v="1899-12-30T00:02:00"/>
    <x v="0"/>
    <x v="0"/>
    <x v="3"/>
    <x v="0"/>
    <x v="7"/>
  </r>
  <r>
    <x v="0"/>
    <n v="30"/>
    <x v="10"/>
    <x v="1"/>
    <x v="1"/>
    <n v="2"/>
    <n v="12000000"/>
    <n v="1"/>
    <d v="1899-12-30T00:02:00"/>
    <x v="0"/>
    <x v="0"/>
    <x v="7"/>
    <x v="0"/>
    <x v="10"/>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1"/>
    <n v="5"/>
    <x v="0"/>
    <x v="2"/>
    <x v="0"/>
    <n v="0"/>
    <n v="0"/>
    <n v="2"/>
    <d v="1899-12-30T00:02:00"/>
    <x v="3"/>
    <x v="9"/>
    <x v="6"/>
    <x v="1"/>
    <x v="6"/>
  </r>
  <r>
    <x v="1"/>
    <n v="22"/>
    <x v="3"/>
    <x v="2"/>
    <x v="0"/>
    <n v="0"/>
    <n v="0"/>
    <n v="1"/>
    <d v="1899-12-30T00:02:00"/>
    <x v="3"/>
    <x v="9"/>
    <x v="5"/>
    <x v="1"/>
    <x v="2"/>
  </r>
  <r>
    <x v="1"/>
    <n v="26"/>
    <x v="3"/>
    <x v="1"/>
    <x v="2"/>
    <n v="0"/>
    <n v="0"/>
    <n v="1"/>
    <d v="1899-12-30T00:02:00"/>
    <x v="3"/>
    <x v="9"/>
    <x v="4"/>
    <x v="0"/>
    <x v="5"/>
  </r>
  <r>
    <x v="1"/>
    <n v="8"/>
    <x v="3"/>
    <x v="2"/>
    <x v="1"/>
    <n v="0"/>
    <n v="0"/>
    <n v="5"/>
    <d v="1899-12-30T00:02:00"/>
    <x v="3"/>
    <x v="9"/>
    <x v="6"/>
    <x v="0"/>
    <x v="10"/>
  </r>
  <r>
    <x v="1"/>
    <n v="17"/>
    <x v="4"/>
    <x v="0"/>
    <x v="2"/>
    <n v="0"/>
    <n v="0"/>
    <n v="4"/>
    <d v="1899-12-30T00:02:00"/>
    <x v="3"/>
    <x v="9"/>
    <x v="6"/>
    <x v="3"/>
    <x v="13"/>
  </r>
  <r>
    <x v="1"/>
    <n v="11"/>
    <x v="10"/>
    <x v="1"/>
    <x v="1"/>
    <n v="0"/>
    <n v="0"/>
    <n v="2"/>
    <d v="1899-12-30T00:02:00"/>
    <x v="3"/>
    <x v="9"/>
    <x v="7"/>
    <x v="1"/>
    <x v="6"/>
  </r>
  <r>
    <x v="1"/>
    <n v="22"/>
    <x v="10"/>
    <x v="0"/>
    <x v="3"/>
    <n v="0"/>
    <n v="0"/>
    <n v="2"/>
    <d v="1899-12-30T00:02:00"/>
    <x v="3"/>
    <x v="9"/>
    <x v="3"/>
    <x v="1"/>
    <x v="15"/>
  </r>
  <r>
    <x v="1"/>
    <n v="1"/>
    <x v="10"/>
    <x v="1"/>
    <x v="1"/>
    <n v="0"/>
    <n v="0"/>
    <n v="3"/>
    <d v="1899-12-30T00:02:00"/>
    <x v="3"/>
    <x v="9"/>
    <x v="0"/>
    <x v="0"/>
    <x v="7"/>
  </r>
  <r>
    <x v="1"/>
    <n v="5"/>
    <x v="0"/>
    <x v="2"/>
    <x v="0"/>
    <n v="0"/>
    <n v="0"/>
    <n v="2"/>
    <d v="1899-12-30T00:02:00"/>
    <x v="3"/>
    <x v="9"/>
    <x v="6"/>
    <x v="1"/>
    <x v="6"/>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0"/>
    <n v="30"/>
    <x v="2"/>
    <x v="5"/>
    <x v="2"/>
    <n v="2"/>
    <n v="12000000"/>
    <n v="5"/>
    <d v="1899-12-30T00:02:10"/>
    <x v="0"/>
    <x v="4"/>
    <x v="2"/>
    <x v="1"/>
    <x v="6"/>
  </r>
  <r>
    <x v="0"/>
    <n v="14"/>
    <x v="2"/>
    <x v="5"/>
    <x v="2"/>
    <n v="1"/>
    <n v="7000000"/>
    <n v="1"/>
    <d v="1899-12-30T00:02:10"/>
    <x v="0"/>
    <x v="5"/>
    <x v="1"/>
    <x v="1"/>
    <x v="2"/>
  </r>
  <r>
    <x v="0"/>
    <n v="26"/>
    <x v="2"/>
    <x v="4"/>
    <x v="1"/>
    <n v="4"/>
    <n v="20000000"/>
    <n v="2"/>
    <d v="1899-12-30T00:02:10"/>
    <x v="0"/>
    <x v="7"/>
    <x v="7"/>
    <x v="0"/>
    <x v="10"/>
  </r>
  <r>
    <x v="0"/>
    <n v="5"/>
    <x v="3"/>
    <x v="1"/>
    <x v="2"/>
    <n v="1"/>
    <n v="19000000"/>
    <n v="1"/>
    <d v="1899-12-30T00:02:10"/>
    <x v="1"/>
    <x v="4"/>
    <x v="5"/>
    <x v="0"/>
    <x v="10"/>
  </r>
  <r>
    <x v="0"/>
    <n v="29"/>
    <x v="3"/>
    <x v="1"/>
    <x v="1"/>
    <n v="3"/>
    <n v="15000000"/>
    <n v="3"/>
    <d v="1899-12-30T00:02:10"/>
    <x v="0"/>
    <x v="8"/>
    <x v="4"/>
    <x v="3"/>
    <x v="13"/>
  </r>
  <r>
    <x v="0"/>
    <n v="2"/>
    <x v="4"/>
    <x v="0"/>
    <x v="2"/>
    <n v="4"/>
    <n v="20000000"/>
    <n v="4"/>
    <d v="1899-12-30T00:02:10"/>
    <x v="2"/>
    <x v="5"/>
    <x v="4"/>
    <x v="1"/>
    <x v="6"/>
  </r>
  <r>
    <x v="0"/>
    <n v="25"/>
    <x v="4"/>
    <x v="0"/>
    <x v="0"/>
    <n v="5"/>
    <n v="25000000"/>
    <n v="4"/>
    <d v="1899-12-30T00:02:10"/>
    <x v="0"/>
    <x v="0"/>
    <x v="6"/>
    <x v="0"/>
    <x v="7"/>
  </r>
  <r>
    <x v="0"/>
    <n v="17"/>
    <x v="4"/>
    <x v="2"/>
    <x v="0"/>
    <n v="5"/>
    <n v="21000000"/>
    <n v="1"/>
    <d v="1899-12-30T00:02:10"/>
    <x v="0"/>
    <x v="8"/>
    <x v="7"/>
    <x v="3"/>
    <x v="4"/>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1"/>
    <n v="30"/>
    <x v="4"/>
    <x v="0"/>
    <x v="3"/>
    <n v="0"/>
    <n v="0"/>
    <n v="2"/>
    <d v="1899-12-30T00:02:10"/>
    <x v="3"/>
    <x v="9"/>
    <x v="3"/>
    <x v="3"/>
    <x v="4"/>
  </r>
  <r>
    <x v="1"/>
    <n v="11"/>
    <x v="4"/>
    <x v="3"/>
    <x v="1"/>
    <n v="0"/>
    <n v="0"/>
    <n v="3"/>
    <d v="1899-12-30T00:02:10"/>
    <x v="3"/>
    <x v="9"/>
    <x v="0"/>
    <x v="1"/>
    <x v="6"/>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0"/>
    <n v="12"/>
    <x v="1"/>
    <x v="1"/>
    <x v="2"/>
    <n v="2"/>
    <n v="10000000"/>
    <n v="4"/>
    <d v="1899-12-30T00:02:12"/>
    <x v="0"/>
    <x v="1"/>
    <x v="4"/>
    <x v="3"/>
    <x v="4"/>
  </r>
  <r>
    <x v="0"/>
    <n v="28"/>
    <x v="2"/>
    <x v="5"/>
    <x v="4"/>
    <n v="5"/>
    <n v="21000000"/>
    <n v="3"/>
    <d v="1899-12-30T00:02:12"/>
    <x v="0"/>
    <x v="7"/>
    <x v="4"/>
    <x v="1"/>
    <x v="15"/>
  </r>
  <r>
    <x v="0"/>
    <n v="2"/>
    <x v="2"/>
    <x v="0"/>
    <x v="3"/>
    <n v="2"/>
    <n v="10000000"/>
    <n v="2"/>
    <d v="1899-12-30T00:02:12"/>
    <x v="0"/>
    <x v="5"/>
    <x v="2"/>
    <x v="1"/>
    <x v="2"/>
  </r>
  <r>
    <x v="0"/>
    <n v="21"/>
    <x v="2"/>
    <x v="2"/>
    <x v="1"/>
    <n v="2"/>
    <n v="12000000"/>
    <n v="3"/>
    <d v="1899-12-30T00:02:12"/>
    <x v="0"/>
    <x v="0"/>
    <x v="2"/>
    <x v="2"/>
    <x v="8"/>
  </r>
  <r>
    <x v="0"/>
    <n v="30"/>
    <x v="2"/>
    <x v="1"/>
    <x v="0"/>
    <n v="4"/>
    <n v="15000000"/>
    <n v="1"/>
    <d v="1899-12-30T00:02:12"/>
    <x v="0"/>
    <x v="4"/>
    <x v="1"/>
    <x v="1"/>
    <x v="15"/>
  </r>
  <r>
    <x v="0"/>
    <n v="24"/>
    <x v="2"/>
    <x v="5"/>
    <x v="2"/>
    <n v="5"/>
    <n v="25000000"/>
    <n v="2"/>
    <d v="1899-12-30T00:02:12"/>
    <x v="0"/>
    <x v="0"/>
    <x v="3"/>
    <x v="3"/>
    <x v="4"/>
  </r>
  <r>
    <x v="0"/>
    <n v="24"/>
    <x v="2"/>
    <x v="3"/>
    <x v="1"/>
    <n v="3"/>
    <n v="15000000"/>
    <n v="2"/>
    <d v="1899-12-30T00:02:12"/>
    <x v="0"/>
    <x v="6"/>
    <x v="4"/>
    <x v="1"/>
    <x v="1"/>
  </r>
  <r>
    <x v="0"/>
    <n v="30"/>
    <x v="2"/>
    <x v="4"/>
    <x v="0"/>
    <n v="2"/>
    <n v="12000000"/>
    <n v="2"/>
    <d v="1899-12-30T00:02:12"/>
    <x v="0"/>
    <x v="5"/>
    <x v="0"/>
    <x v="2"/>
    <x v="11"/>
  </r>
  <r>
    <x v="0"/>
    <n v="22"/>
    <x v="2"/>
    <x v="4"/>
    <x v="0"/>
    <n v="3"/>
    <n v="12000000"/>
    <n v="2"/>
    <d v="1899-12-30T00:02:12"/>
    <x v="0"/>
    <x v="0"/>
    <x v="5"/>
    <x v="2"/>
    <x v="8"/>
  </r>
  <r>
    <x v="0"/>
    <n v="26"/>
    <x v="2"/>
    <x v="2"/>
    <x v="4"/>
    <n v="5"/>
    <n v="25000000"/>
    <n v="3"/>
    <d v="1899-12-30T00:02:12"/>
    <x v="0"/>
    <x v="7"/>
    <x v="6"/>
    <x v="1"/>
    <x v="6"/>
  </r>
  <r>
    <x v="0"/>
    <n v="29"/>
    <x v="3"/>
    <x v="2"/>
    <x v="2"/>
    <n v="1"/>
    <n v="19000000"/>
    <n v="4"/>
    <d v="1899-12-30T00:02:12"/>
    <x v="1"/>
    <x v="3"/>
    <x v="6"/>
    <x v="0"/>
    <x v="7"/>
  </r>
  <r>
    <x v="0"/>
    <n v="20"/>
    <x v="3"/>
    <x v="1"/>
    <x v="2"/>
    <n v="2"/>
    <n v="38000000"/>
    <n v="5"/>
    <d v="1899-12-30T00:02:12"/>
    <x v="1"/>
    <x v="0"/>
    <x v="7"/>
    <x v="0"/>
    <x v="5"/>
  </r>
  <r>
    <x v="0"/>
    <n v="4"/>
    <x v="3"/>
    <x v="2"/>
    <x v="0"/>
    <n v="5"/>
    <n v="20000000"/>
    <n v="2"/>
    <d v="1899-12-30T00:02:12"/>
    <x v="0"/>
    <x v="1"/>
    <x v="2"/>
    <x v="0"/>
    <x v="10"/>
  </r>
  <r>
    <x v="0"/>
    <n v="20"/>
    <x v="3"/>
    <x v="2"/>
    <x v="1"/>
    <n v="2"/>
    <n v="12000000"/>
    <n v="2"/>
    <d v="1899-12-30T00:02:12"/>
    <x v="0"/>
    <x v="0"/>
    <x v="2"/>
    <x v="3"/>
    <x v="13"/>
  </r>
  <r>
    <x v="0"/>
    <n v="22"/>
    <x v="3"/>
    <x v="4"/>
    <x v="2"/>
    <n v="1"/>
    <n v="7000000"/>
    <n v="1"/>
    <d v="1899-12-30T00:02:12"/>
    <x v="0"/>
    <x v="4"/>
    <x v="3"/>
    <x v="0"/>
    <x v="5"/>
  </r>
  <r>
    <x v="0"/>
    <n v="30"/>
    <x v="3"/>
    <x v="3"/>
    <x v="1"/>
    <n v="3"/>
    <n v="15000000"/>
    <n v="2"/>
    <d v="1899-12-30T00:02:12"/>
    <x v="0"/>
    <x v="7"/>
    <x v="6"/>
    <x v="1"/>
    <x v="1"/>
  </r>
  <r>
    <x v="0"/>
    <n v="3"/>
    <x v="3"/>
    <x v="0"/>
    <x v="0"/>
    <n v="3"/>
    <n v="15000000"/>
    <n v="2"/>
    <d v="1899-12-30T00:02:12"/>
    <x v="0"/>
    <x v="0"/>
    <x v="1"/>
    <x v="0"/>
    <x v="9"/>
  </r>
  <r>
    <x v="0"/>
    <n v="8"/>
    <x v="3"/>
    <x v="0"/>
    <x v="3"/>
    <n v="4"/>
    <n v="20000000"/>
    <n v="3"/>
    <d v="1899-12-30T00:02:12"/>
    <x v="0"/>
    <x v="2"/>
    <x v="6"/>
    <x v="2"/>
    <x v="8"/>
  </r>
  <r>
    <x v="0"/>
    <n v="23"/>
    <x v="3"/>
    <x v="0"/>
    <x v="2"/>
    <n v="3"/>
    <n v="15000000"/>
    <n v="1"/>
    <d v="1899-12-30T00:02:12"/>
    <x v="0"/>
    <x v="2"/>
    <x v="7"/>
    <x v="3"/>
    <x v="13"/>
  </r>
  <r>
    <x v="0"/>
    <n v="22"/>
    <x v="4"/>
    <x v="2"/>
    <x v="2"/>
    <n v="2"/>
    <n v="38000000"/>
    <n v="3"/>
    <d v="1899-12-30T00:02:12"/>
    <x v="1"/>
    <x v="8"/>
    <x v="1"/>
    <x v="0"/>
    <x v="9"/>
  </r>
  <r>
    <x v="0"/>
    <n v="3"/>
    <x v="4"/>
    <x v="2"/>
    <x v="1"/>
    <n v="1"/>
    <n v="19000000"/>
    <n v="3"/>
    <d v="1899-12-30T00:02:12"/>
    <x v="1"/>
    <x v="2"/>
    <x v="6"/>
    <x v="1"/>
    <x v="2"/>
  </r>
  <r>
    <x v="0"/>
    <n v="6"/>
    <x v="4"/>
    <x v="2"/>
    <x v="1"/>
    <n v="3"/>
    <n v="11000000"/>
    <n v="5"/>
    <d v="1899-12-30T00:02:12"/>
    <x v="0"/>
    <x v="6"/>
    <x v="2"/>
    <x v="3"/>
    <x v="13"/>
  </r>
  <r>
    <x v="0"/>
    <n v="22"/>
    <x v="4"/>
    <x v="2"/>
    <x v="2"/>
    <n v="5"/>
    <n v="25000000"/>
    <n v="2"/>
    <d v="1899-12-30T00:02:12"/>
    <x v="0"/>
    <x v="4"/>
    <x v="5"/>
    <x v="0"/>
    <x v="5"/>
  </r>
  <r>
    <x v="0"/>
    <n v="22"/>
    <x v="4"/>
    <x v="4"/>
    <x v="0"/>
    <n v="2"/>
    <n v="12000000"/>
    <n v="1"/>
    <d v="1899-12-30T00:02:12"/>
    <x v="0"/>
    <x v="8"/>
    <x v="3"/>
    <x v="0"/>
    <x v="9"/>
  </r>
  <r>
    <x v="0"/>
    <n v="11"/>
    <x v="4"/>
    <x v="1"/>
    <x v="2"/>
    <n v="3"/>
    <n v="15000000"/>
    <n v="1"/>
    <d v="1899-12-30T00:02:12"/>
    <x v="0"/>
    <x v="6"/>
    <x v="6"/>
    <x v="0"/>
    <x v="5"/>
  </r>
  <r>
    <x v="0"/>
    <n v="17"/>
    <x v="4"/>
    <x v="0"/>
    <x v="1"/>
    <n v="3"/>
    <n v="15000000"/>
    <n v="5"/>
    <d v="1899-12-30T00:02:12"/>
    <x v="0"/>
    <x v="4"/>
    <x v="6"/>
    <x v="1"/>
    <x v="1"/>
  </r>
  <r>
    <x v="0"/>
    <n v="1"/>
    <x v="4"/>
    <x v="1"/>
    <x v="2"/>
    <n v="4"/>
    <n v="20000000"/>
    <n v="1"/>
    <d v="1899-12-30T00:02:12"/>
    <x v="0"/>
    <x v="2"/>
    <x v="7"/>
    <x v="1"/>
    <x v="6"/>
  </r>
  <r>
    <x v="0"/>
    <n v="11"/>
    <x v="10"/>
    <x v="4"/>
    <x v="1"/>
    <n v="4"/>
    <n v="20000000"/>
    <n v="3"/>
    <d v="1899-12-30T00:02:12"/>
    <x v="2"/>
    <x v="8"/>
    <x v="3"/>
    <x v="2"/>
    <x v="11"/>
  </r>
  <r>
    <x v="0"/>
    <n v="25"/>
    <x v="10"/>
    <x v="4"/>
    <x v="2"/>
    <n v="2"/>
    <n v="12000000"/>
    <n v="2"/>
    <d v="1899-12-30T00:02:12"/>
    <x v="0"/>
    <x v="2"/>
    <x v="3"/>
    <x v="2"/>
    <x v="11"/>
  </r>
  <r>
    <x v="0"/>
    <n v="24"/>
    <x v="10"/>
    <x v="0"/>
    <x v="0"/>
    <n v="3"/>
    <n v="15000000"/>
    <n v="3"/>
    <d v="1899-12-30T00:02:12"/>
    <x v="0"/>
    <x v="0"/>
    <x v="5"/>
    <x v="3"/>
    <x v="13"/>
  </r>
  <r>
    <x v="0"/>
    <n v="31"/>
    <x v="10"/>
    <x v="0"/>
    <x v="1"/>
    <n v="2"/>
    <n v="12000000"/>
    <n v="2"/>
    <d v="1899-12-30T00:02:12"/>
    <x v="0"/>
    <x v="1"/>
    <x v="7"/>
    <x v="1"/>
    <x v="1"/>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1"/>
    <n v="14"/>
    <x v="7"/>
    <x v="3"/>
    <x v="2"/>
    <n v="0"/>
    <n v="0"/>
    <n v="4"/>
    <d v="1899-12-30T00:02:12"/>
    <x v="3"/>
    <x v="9"/>
    <x v="3"/>
    <x v="1"/>
    <x v="6"/>
  </r>
  <r>
    <x v="1"/>
    <n v="3"/>
    <x v="8"/>
    <x v="0"/>
    <x v="3"/>
    <n v="0"/>
    <n v="0"/>
    <n v="1"/>
    <d v="1899-12-30T00:02:12"/>
    <x v="3"/>
    <x v="9"/>
    <x v="7"/>
    <x v="1"/>
    <x v="1"/>
  </r>
  <r>
    <x v="1"/>
    <n v="8"/>
    <x v="9"/>
    <x v="0"/>
    <x v="3"/>
    <n v="0"/>
    <n v="0"/>
    <n v="2"/>
    <d v="1899-12-30T00:02:12"/>
    <x v="3"/>
    <x v="9"/>
    <x v="3"/>
    <x v="0"/>
    <x v="10"/>
  </r>
  <r>
    <x v="1"/>
    <n v="30"/>
    <x v="1"/>
    <x v="2"/>
    <x v="2"/>
    <n v="0"/>
    <n v="0"/>
    <n v="1"/>
    <d v="1899-12-30T00:02:12"/>
    <x v="3"/>
    <x v="9"/>
    <x v="5"/>
    <x v="0"/>
    <x v="7"/>
  </r>
  <r>
    <x v="1"/>
    <n v="27"/>
    <x v="2"/>
    <x v="0"/>
    <x v="2"/>
    <n v="0"/>
    <n v="0"/>
    <n v="3"/>
    <d v="1899-12-30T00:02:12"/>
    <x v="3"/>
    <x v="9"/>
    <x v="5"/>
    <x v="3"/>
    <x v="13"/>
  </r>
  <r>
    <x v="1"/>
    <n v="16"/>
    <x v="2"/>
    <x v="1"/>
    <x v="3"/>
    <n v="0"/>
    <n v="0"/>
    <n v="5"/>
    <d v="1899-12-30T00:02:12"/>
    <x v="3"/>
    <x v="9"/>
    <x v="1"/>
    <x v="0"/>
    <x v="10"/>
  </r>
  <r>
    <x v="1"/>
    <n v="9"/>
    <x v="3"/>
    <x v="1"/>
    <x v="1"/>
    <n v="0"/>
    <n v="0"/>
    <n v="5"/>
    <d v="1899-12-30T00:02:12"/>
    <x v="3"/>
    <x v="9"/>
    <x v="2"/>
    <x v="2"/>
    <x v="11"/>
  </r>
  <r>
    <x v="1"/>
    <n v="9"/>
    <x v="3"/>
    <x v="3"/>
    <x v="1"/>
    <n v="0"/>
    <n v="0"/>
    <n v="2"/>
    <d v="1899-12-30T00:02:12"/>
    <x v="3"/>
    <x v="9"/>
    <x v="2"/>
    <x v="0"/>
    <x v="7"/>
  </r>
  <r>
    <x v="1"/>
    <n v="29"/>
    <x v="3"/>
    <x v="0"/>
    <x v="0"/>
    <n v="0"/>
    <n v="0"/>
    <n v="4"/>
    <d v="1899-12-30T00:02:12"/>
    <x v="3"/>
    <x v="9"/>
    <x v="5"/>
    <x v="0"/>
    <x v="5"/>
  </r>
  <r>
    <x v="1"/>
    <n v="29"/>
    <x v="3"/>
    <x v="5"/>
    <x v="2"/>
    <n v="0"/>
    <n v="0"/>
    <n v="2"/>
    <d v="1899-12-30T00:02:12"/>
    <x v="3"/>
    <x v="9"/>
    <x v="5"/>
    <x v="0"/>
    <x v="12"/>
  </r>
  <r>
    <x v="1"/>
    <n v="21"/>
    <x v="4"/>
    <x v="4"/>
    <x v="2"/>
    <n v="0"/>
    <n v="0"/>
    <n v="2"/>
    <d v="1899-12-30T00:02:12"/>
    <x v="3"/>
    <x v="9"/>
    <x v="5"/>
    <x v="2"/>
    <x v="8"/>
  </r>
  <r>
    <x v="1"/>
    <n v="21"/>
    <x v="10"/>
    <x v="0"/>
    <x v="2"/>
    <n v="0"/>
    <n v="0"/>
    <n v="1"/>
    <d v="1899-12-30T00:02:12"/>
    <x v="3"/>
    <x v="9"/>
    <x v="5"/>
    <x v="0"/>
    <x v="7"/>
  </r>
  <r>
    <x v="1"/>
    <n v="14"/>
    <x v="7"/>
    <x v="3"/>
    <x v="2"/>
    <n v="0"/>
    <n v="0"/>
    <n v="4"/>
    <d v="1899-12-30T00:02:12"/>
    <x v="3"/>
    <x v="9"/>
    <x v="3"/>
    <x v="1"/>
    <x v="6"/>
  </r>
  <r>
    <x v="1"/>
    <n v="3"/>
    <x v="8"/>
    <x v="0"/>
    <x v="3"/>
    <n v="0"/>
    <n v="0"/>
    <n v="1"/>
    <d v="1899-12-30T00:02:12"/>
    <x v="3"/>
    <x v="9"/>
    <x v="7"/>
    <x v="1"/>
    <x v="1"/>
  </r>
  <r>
    <x v="1"/>
    <n v="8"/>
    <x v="9"/>
    <x v="0"/>
    <x v="3"/>
    <n v="0"/>
    <n v="0"/>
    <n v="2"/>
    <d v="1899-12-30T00:02:12"/>
    <x v="3"/>
    <x v="9"/>
    <x v="3"/>
    <x v="0"/>
    <x v="10"/>
  </r>
  <r>
    <x v="0"/>
    <n v="11"/>
    <x v="5"/>
    <x v="3"/>
    <x v="4"/>
    <n v="3"/>
    <n v="15000000"/>
    <n v="2"/>
    <d v="1899-12-30T00:02:18"/>
    <x v="0"/>
    <x v="0"/>
    <x v="7"/>
    <x v="2"/>
    <x v="8"/>
  </r>
  <r>
    <x v="0"/>
    <n v="30"/>
    <x v="2"/>
    <x v="4"/>
    <x v="2"/>
    <n v="5"/>
    <n v="25000000"/>
    <n v="2"/>
    <d v="1899-12-30T00:02:18"/>
    <x v="0"/>
    <x v="4"/>
    <x v="2"/>
    <x v="1"/>
    <x v="2"/>
  </r>
  <r>
    <x v="0"/>
    <n v="1"/>
    <x v="3"/>
    <x v="4"/>
    <x v="2"/>
    <n v="4"/>
    <n v="11000000"/>
    <n v="2"/>
    <d v="1899-12-30T00:02:18"/>
    <x v="2"/>
    <x v="3"/>
    <x v="7"/>
    <x v="0"/>
    <x v="10"/>
  </r>
  <r>
    <x v="0"/>
    <n v="28"/>
    <x v="3"/>
    <x v="4"/>
    <x v="2"/>
    <n v="2"/>
    <n v="12000000"/>
    <n v="1"/>
    <d v="1899-12-30T00:02:18"/>
    <x v="0"/>
    <x v="8"/>
    <x v="2"/>
    <x v="0"/>
    <x v="9"/>
  </r>
  <r>
    <x v="0"/>
    <n v="4"/>
    <x v="4"/>
    <x v="0"/>
    <x v="2"/>
    <n v="2"/>
    <n v="12000000"/>
    <n v="5"/>
    <d v="1899-12-30T00:02:18"/>
    <x v="0"/>
    <x v="5"/>
    <x v="7"/>
    <x v="0"/>
    <x v="0"/>
  </r>
  <r>
    <x v="0"/>
    <n v="19"/>
    <x v="4"/>
    <x v="4"/>
    <x v="2"/>
    <n v="5"/>
    <n v="21000000"/>
    <n v="1"/>
    <d v="1899-12-30T00:02:18"/>
    <x v="0"/>
    <x v="4"/>
    <x v="3"/>
    <x v="1"/>
    <x v="6"/>
  </r>
  <r>
    <x v="0"/>
    <n v="8"/>
    <x v="4"/>
    <x v="0"/>
    <x v="0"/>
    <n v="4"/>
    <n v="20000000"/>
    <n v="1"/>
    <d v="1899-12-30T00:02:18"/>
    <x v="0"/>
    <x v="7"/>
    <x v="6"/>
    <x v="3"/>
    <x v="4"/>
  </r>
  <r>
    <x v="0"/>
    <n v="13"/>
    <x v="10"/>
    <x v="2"/>
    <x v="2"/>
    <n v="1"/>
    <n v="19000000"/>
    <n v="3"/>
    <d v="1899-12-30T00:02:18"/>
    <x v="1"/>
    <x v="0"/>
    <x v="1"/>
    <x v="3"/>
    <x v="4"/>
  </r>
  <r>
    <x v="0"/>
    <n v="16"/>
    <x v="10"/>
    <x v="0"/>
    <x v="0"/>
    <n v="3"/>
    <n v="15000000"/>
    <n v="3"/>
    <d v="1899-12-30T00:02:18"/>
    <x v="0"/>
    <x v="8"/>
    <x v="4"/>
    <x v="0"/>
    <x v="0"/>
  </r>
  <r>
    <x v="0"/>
    <n v="11"/>
    <x v="5"/>
    <x v="3"/>
    <x v="4"/>
    <n v="3"/>
    <n v="15000000"/>
    <n v="2"/>
    <d v="1899-12-30T00:02:18"/>
    <x v="0"/>
    <x v="0"/>
    <x v="7"/>
    <x v="2"/>
    <x v="8"/>
  </r>
  <r>
    <x v="1"/>
    <n v="11"/>
    <x v="5"/>
    <x v="5"/>
    <x v="2"/>
    <n v="0"/>
    <n v="0"/>
    <n v="4"/>
    <d v="1899-12-30T00:02:18"/>
    <x v="3"/>
    <x v="9"/>
    <x v="3"/>
    <x v="0"/>
    <x v="10"/>
  </r>
  <r>
    <x v="1"/>
    <n v="12"/>
    <x v="7"/>
    <x v="0"/>
    <x v="4"/>
    <n v="0"/>
    <n v="0"/>
    <n v="4"/>
    <d v="1899-12-30T00:02:18"/>
    <x v="3"/>
    <x v="9"/>
    <x v="0"/>
    <x v="1"/>
    <x v="6"/>
  </r>
  <r>
    <x v="1"/>
    <n v="30"/>
    <x v="8"/>
    <x v="1"/>
    <x v="2"/>
    <n v="0"/>
    <n v="0"/>
    <n v="3"/>
    <d v="1899-12-30T00:02:18"/>
    <x v="3"/>
    <x v="9"/>
    <x v="5"/>
    <x v="2"/>
    <x v="11"/>
  </r>
  <r>
    <x v="1"/>
    <n v="6"/>
    <x v="10"/>
    <x v="1"/>
    <x v="2"/>
    <n v="0"/>
    <n v="0"/>
    <n v="2"/>
    <d v="1899-12-30T00:02:18"/>
    <x v="3"/>
    <x v="9"/>
    <x v="6"/>
    <x v="1"/>
    <x v="14"/>
  </r>
  <r>
    <x v="1"/>
    <n v="11"/>
    <x v="5"/>
    <x v="5"/>
    <x v="2"/>
    <n v="0"/>
    <n v="0"/>
    <n v="4"/>
    <d v="1899-12-30T00:02:18"/>
    <x v="3"/>
    <x v="9"/>
    <x v="3"/>
    <x v="0"/>
    <x v="10"/>
  </r>
  <r>
    <x v="1"/>
    <n v="12"/>
    <x v="7"/>
    <x v="0"/>
    <x v="4"/>
    <n v="0"/>
    <n v="0"/>
    <n v="4"/>
    <d v="1899-12-30T00:02:18"/>
    <x v="3"/>
    <x v="9"/>
    <x v="0"/>
    <x v="1"/>
    <x v="6"/>
  </r>
  <r>
    <x v="1"/>
    <n v="30"/>
    <x v="8"/>
    <x v="1"/>
    <x v="2"/>
    <n v="0"/>
    <n v="0"/>
    <n v="3"/>
    <d v="1899-12-30T00:02:18"/>
    <x v="3"/>
    <x v="9"/>
    <x v="5"/>
    <x v="2"/>
    <x v="11"/>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0"/>
    <n v="10"/>
    <x v="2"/>
    <x v="2"/>
    <x v="2"/>
    <n v="1"/>
    <n v="19000000"/>
    <n v="3"/>
    <d v="1899-12-30T00:02:25"/>
    <x v="1"/>
    <x v="7"/>
    <x v="1"/>
    <x v="1"/>
    <x v="6"/>
  </r>
  <r>
    <x v="0"/>
    <n v="14"/>
    <x v="2"/>
    <x v="3"/>
    <x v="0"/>
    <n v="3"/>
    <n v="11000000"/>
    <n v="2"/>
    <d v="1899-12-30T00:02:25"/>
    <x v="0"/>
    <x v="2"/>
    <x v="3"/>
    <x v="0"/>
    <x v="12"/>
  </r>
  <r>
    <x v="0"/>
    <n v="1"/>
    <x v="3"/>
    <x v="2"/>
    <x v="1"/>
    <n v="1"/>
    <n v="19000000"/>
    <n v="1"/>
    <d v="1899-12-30T00:02:25"/>
    <x v="1"/>
    <x v="4"/>
    <x v="2"/>
    <x v="1"/>
    <x v="14"/>
  </r>
  <r>
    <x v="0"/>
    <n v="11"/>
    <x v="3"/>
    <x v="0"/>
    <x v="1"/>
    <n v="5"/>
    <n v="21000000"/>
    <n v="1"/>
    <d v="1899-12-30T00:02:25"/>
    <x v="0"/>
    <x v="0"/>
    <x v="2"/>
    <x v="0"/>
    <x v="12"/>
  </r>
  <r>
    <x v="0"/>
    <n v="15"/>
    <x v="3"/>
    <x v="0"/>
    <x v="2"/>
    <n v="2"/>
    <n v="10000000"/>
    <n v="4"/>
    <d v="1899-12-30T00:02:25"/>
    <x v="0"/>
    <x v="5"/>
    <x v="7"/>
    <x v="3"/>
    <x v="13"/>
  </r>
  <r>
    <x v="0"/>
    <n v="29"/>
    <x v="3"/>
    <x v="0"/>
    <x v="2"/>
    <n v="3"/>
    <n v="15000000"/>
    <n v="1"/>
    <d v="1899-12-30T00:02:25"/>
    <x v="0"/>
    <x v="4"/>
    <x v="0"/>
    <x v="0"/>
    <x v="12"/>
  </r>
  <r>
    <x v="0"/>
    <n v="8"/>
    <x v="3"/>
    <x v="2"/>
    <x v="2"/>
    <n v="2"/>
    <n v="12000000"/>
    <n v="5"/>
    <d v="1899-12-30T00:02:25"/>
    <x v="0"/>
    <x v="6"/>
    <x v="1"/>
    <x v="1"/>
    <x v="6"/>
  </r>
  <r>
    <x v="0"/>
    <n v="8"/>
    <x v="3"/>
    <x v="3"/>
    <x v="0"/>
    <n v="5"/>
    <n v="25000000"/>
    <n v="3"/>
    <d v="1899-12-30T00:02:25"/>
    <x v="0"/>
    <x v="4"/>
    <x v="6"/>
    <x v="1"/>
    <x v="6"/>
  </r>
  <r>
    <x v="0"/>
    <n v="10"/>
    <x v="4"/>
    <x v="3"/>
    <x v="1"/>
    <n v="1"/>
    <n v="7000000"/>
    <n v="6"/>
    <d v="1899-12-30T00:02:25"/>
    <x v="0"/>
    <x v="0"/>
    <x v="5"/>
    <x v="2"/>
    <x v="11"/>
  </r>
  <r>
    <x v="0"/>
    <n v="11"/>
    <x v="4"/>
    <x v="1"/>
    <x v="1"/>
    <n v="4"/>
    <n v="20000000"/>
    <n v="2"/>
    <d v="1899-12-30T00:02:25"/>
    <x v="0"/>
    <x v="5"/>
    <x v="3"/>
    <x v="1"/>
    <x v="2"/>
  </r>
  <r>
    <x v="0"/>
    <n v="22"/>
    <x v="4"/>
    <x v="5"/>
    <x v="0"/>
    <n v="2"/>
    <n v="12000000"/>
    <n v="2"/>
    <d v="1899-12-30T00:02:25"/>
    <x v="0"/>
    <x v="7"/>
    <x v="3"/>
    <x v="1"/>
    <x v="1"/>
  </r>
  <r>
    <x v="0"/>
    <n v="18"/>
    <x v="4"/>
    <x v="2"/>
    <x v="4"/>
    <n v="5"/>
    <n v="25000000"/>
    <n v="4"/>
    <d v="1899-12-30T00:02:25"/>
    <x v="0"/>
    <x v="0"/>
    <x v="5"/>
    <x v="2"/>
    <x v="8"/>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1"/>
    <n v="12"/>
    <x v="8"/>
    <x v="0"/>
    <x v="1"/>
    <n v="0"/>
    <n v="0"/>
    <n v="2"/>
    <d v="1899-12-30T00:02:25"/>
    <x v="3"/>
    <x v="9"/>
    <x v="5"/>
    <x v="3"/>
    <x v="13"/>
  </r>
  <r>
    <x v="1"/>
    <n v="14"/>
    <x v="9"/>
    <x v="0"/>
    <x v="2"/>
    <n v="0"/>
    <n v="0"/>
    <n v="1"/>
    <d v="1899-12-30T00:02:25"/>
    <x v="3"/>
    <x v="9"/>
    <x v="7"/>
    <x v="1"/>
    <x v="2"/>
  </r>
  <r>
    <x v="1"/>
    <n v="15"/>
    <x v="1"/>
    <x v="0"/>
    <x v="1"/>
    <n v="0"/>
    <n v="0"/>
    <n v="2"/>
    <d v="1899-12-30T00:02:25"/>
    <x v="3"/>
    <x v="9"/>
    <x v="4"/>
    <x v="0"/>
    <x v="9"/>
  </r>
  <r>
    <x v="1"/>
    <n v="20"/>
    <x v="2"/>
    <x v="4"/>
    <x v="1"/>
    <n v="0"/>
    <n v="0"/>
    <n v="1"/>
    <d v="1899-12-30T00:02:25"/>
    <x v="3"/>
    <x v="9"/>
    <x v="1"/>
    <x v="2"/>
    <x v="8"/>
  </r>
  <r>
    <x v="1"/>
    <n v="2"/>
    <x v="3"/>
    <x v="0"/>
    <x v="1"/>
    <n v="0"/>
    <n v="0"/>
    <n v="2"/>
    <d v="1899-12-30T00:02:25"/>
    <x v="3"/>
    <x v="9"/>
    <x v="2"/>
    <x v="1"/>
    <x v="15"/>
  </r>
  <r>
    <x v="1"/>
    <n v="21"/>
    <x v="3"/>
    <x v="2"/>
    <x v="2"/>
    <n v="0"/>
    <n v="0"/>
    <n v="3"/>
    <d v="1899-12-30T00:02:25"/>
    <x v="3"/>
    <x v="9"/>
    <x v="2"/>
    <x v="0"/>
    <x v="9"/>
  </r>
  <r>
    <x v="1"/>
    <n v="23"/>
    <x v="3"/>
    <x v="4"/>
    <x v="2"/>
    <n v="0"/>
    <n v="0"/>
    <n v="3"/>
    <d v="1899-12-30T00:02:25"/>
    <x v="3"/>
    <x v="9"/>
    <x v="6"/>
    <x v="3"/>
    <x v="13"/>
  </r>
  <r>
    <x v="1"/>
    <n v="14"/>
    <x v="4"/>
    <x v="0"/>
    <x v="2"/>
    <n v="0"/>
    <n v="0"/>
    <n v="2"/>
    <d v="1899-12-30T00:02:25"/>
    <x v="3"/>
    <x v="9"/>
    <x v="5"/>
    <x v="1"/>
    <x v="6"/>
  </r>
  <r>
    <x v="1"/>
    <n v="16"/>
    <x v="4"/>
    <x v="3"/>
    <x v="2"/>
    <n v="0"/>
    <n v="0"/>
    <n v="3"/>
    <d v="1899-12-30T00:02:25"/>
    <x v="3"/>
    <x v="9"/>
    <x v="5"/>
    <x v="2"/>
    <x v="11"/>
  </r>
  <r>
    <x v="1"/>
    <n v="12"/>
    <x v="8"/>
    <x v="0"/>
    <x v="1"/>
    <n v="0"/>
    <n v="0"/>
    <n v="2"/>
    <d v="1899-12-30T00:02:25"/>
    <x v="3"/>
    <x v="9"/>
    <x v="5"/>
    <x v="3"/>
    <x v="13"/>
  </r>
  <r>
    <x v="1"/>
    <n v="14"/>
    <x v="9"/>
    <x v="0"/>
    <x v="2"/>
    <n v="0"/>
    <n v="0"/>
    <n v="1"/>
    <d v="1899-12-30T00:02:25"/>
    <x v="3"/>
    <x v="9"/>
    <x v="7"/>
    <x v="1"/>
    <x v="2"/>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0"/>
    <n v="22"/>
    <x v="2"/>
    <x v="2"/>
    <x v="2"/>
    <n v="1"/>
    <n v="19000000"/>
    <n v="2"/>
    <d v="1899-12-30T00:02:30"/>
    <x v="1"/>
    <x v="4"/>
    <x v="7"/>
    <x v="3"/>
    <x v="13"/>
  </r>
  <r>
    <x v="0"/>
    <n v="27"/>
    <x v="2"/>
    <x v="0"/>
    <x v="2"/>
    <n v="5"/>
    <n v="21000000"/>
    <n v="3"/>
    <d v="1899-12-30T00:02:30"/>
    <x v="0"/>
    <x v="4"/>
    <x v="5"/>
    <x v="1"/>
    <x v="6"/>
  </r>
  <r>
    <x v="0"/>
    <n v="21"/>
    <x v="3"/>
    <x v="3"/>
    <x v="0"/>
    <n v="2"/>
    <n v="38000000"/>
    <n v="3"/>
    <d v="1899-12-30T00:02:30"/>
    <x v="1"/>
    <x v="3"/>
    <x v="2"/>
    <x v="2"/>
    <x v="8"/>
  </r>
  <r>
    <x v="0"/>
    <n v="24"/>
    <x v="3"/>
    <x v="0"/>
    <x v="1"/>
    <n v="4"/>
    <n v="20000000"/>
    <n v="2"/>
    <d v="1899-12-30T00:02:30"/>
    <x v="2"/>
    <x v="5"/>
    <x v="2"/>
    <x v="2"/>
    <x v="8"/>
  </r>
  <r>
    <x v="0"/>
    <n v="5"/>
    <x v="3"/>
    <x v="0"/>
    <x v="0"/>
    <n v="4"/>
    <n v="11000000"/>
    <n v="4"/>
    <d v="1899-12-30T00:02:30"/>
    <x v="2"/>
    <x v="0"/>
    <x v="4"/>
    <x v="1"/>
    <x v="1"/>
  </r>
  <r>
    <x v="0"/>
    <n v="1"/>
    <x v="3"/>
    <x v="2"/>
    <x v="1"/>
    <n v="2"/>
    <n v="12000000"/>
    <n v="1"/>
    <d v="1899-12-30T00:02:30"/>
    <x v="0"/>
    <x v="2"/>
    <x v="2"/>
    <x v="1"/>
    <x v="2"/>
  </r>
  <r>
    <x v="0"/>
    <n v="8"/>
    <x v="3"/>
    <x v="3"/>
    <x v="2"/>
    <n v="3"/>
    <n v="15000000"/>
    <n v="1"/>
    <d v="1899-12-30T00:02:30"/>
    <x v="0"/>
    <x v="4"/>
    <x v="3"/>
    <x v="1"/>
    <x v="1"/>
  </r>
  <r>
    <x v="0"/>
    <n v="28"/>
    <x v="3"/>
    <x v="2"/>
    <x v="2"/>
    <n v="3"/>
    <n v="15000000"/>
    <n v="2"/>
    <d v="1899-12-30T00:02:30"/>
    <x v="0"/>
    <x v="6"/>
    <x v="3"/>
    <x v="0"/>
    <x v="7"/>
  </r>
  <r>
    <x v="0"/>
    <n v="7"/>
    <x v="3"/>
    <x v="3"/>
    <x v="4"/>
    <n v="2"/>
    <n v="12000000"/>
    <n v="1"/>
    <d v="1899-12-30T00:02:30"/>
    <x v="0"/>
    <x v="3"/>
    <x v="6"/>
    <x v="1"/>
    <x v="2"/>
  </r>
  <r>
    <x v="0"/>
    <n v="30"/>
    <x v="4"/>
    <x v="2"/>
    <x v="0"/>
    <n v="3"/>
    <n v="15000000"/>
    <n v="1"/>
    <d v="1899-12-30T00:02:30"/>
    <x v="0"/>
    <x v="2"/>
    <x v="5"/>
    <x v="2"/>
    <x v="8"/>
  </r>
  <r>
    <x v="0"/>
    <n v="1"/>
    <x v="4"/>
    <x v="1"/>
    <x v="2"/>
    <n v="4"/>
    <n v="20000000"/>
    <n v="3"/>
    <d v="1899-12-30T00:02:30"/>
    <x v="0"/>
    <x v="7"/>
    <x v="1"/>
    <x v="3"/>
    <x v="4"/>
  </r>
  <r>
    <x v="0"/>
    <n v="5"/>
    <x v="4"/>
    <x v="3"/>
    <x v="0"/>
    <n v="2"/>
    <n v="12000000"/>
    <n v="3"/>
    <d v="1899-12-30T00:02:30"/>
    <x v="0"/>
    <x v="0"/>
    <x v="7"/>
    <x v="0"/>
    <x v="7"/>
  </r>
  <r>
    <x v="0"/>
    <n v="1"/>
    <x v="10"/>
    <x v="2"/>
    <x v="1"/>
    <n v="2"/>
    <n v="12000000"/>
    <n v="4"/>
    <d v="1899-12-30T00:02:30"/>
    <x v="0"/>
    <x v="0"/>
    <x v="0"/>
    <x v="3"/>
    <x v="13"/>
  </r>
  <r>
    <x v="0"/>
    <n v="2"/>
    <x v="10"/>
    <x v="0"/>
    <x v="2"/>
    <n v="2"/>
    <n v="12000000"/>
    <n v="1"/>
    <d v="1899-12-30T00:02:30"/>
    <x v="0"/>
    <x v="8"/>
    <x v="7"/>
    <x v="3"/>
    <x v="13"/>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1"/>
    <n v="11"/>
    <x v="8"/>
    <x v="0"/>
    <x v="1"/>
    <n v="0"/>
    <n v="0"/>
    <n v="2"/>
    <d v="1899-12-30T00:02:30"/>
    <x v="3"/>
    <x v="9"/>
    <x v="6"/>
    <x v="3"/>
    <x v="13"/>
  </r>
  <r>
    <x v="1"/>
    <n v="27"/>
    <x v="8"/>
    <x v="3"/>
    <x v="2"/>
    <n v="0"/>
    <n v="0"/>
    <n v="3"/>
    <d v="1899-12-30T00:02:30"/>
    <x v="3"/>
    <x v="9"/>
    <x v="2"/>
    <x v="0"/>
    <x v="5"/>
  </r>
  <r>
    <x v="1"/>
    <n v="20"/>
    <x v="2"/>
    <x v="0"/>
    <x v="1"/>
    <n v="0"/>
    <n v="0"/>
    <n v="2"/>
    <d v="1899-12-30T00:02:30"/>
    <x v="3"/>
    <x v="9"/>
    <x v="5"/>
    <x v="1"/>
    <x v="1"/>
  </r>
  <r>
    <x v="1"/>
    <n v="1"/>
    <x v="3"/>
    <x v="2"/>
    <x v="1"/>
    <n v="0"/>
    <n v="0"/>
    <n v="4"/>
    <d v="1899-12-30T00:02:30"/>
    <x v="3"/>
    <x v="9"/>
    <x v="6"/>
    <x v="0"/>
    <x v="7"/>
  </r>
  <r>
    <x v="1"/>
    <n v="1"/>
    <x v="4"/>
    <x v="0"/>
    <x v="2"/>
    <n v="0"/>
    <n v="0"/>
    <n v="4"/>
    <d v="1899-12-30T00:02:30"/>
    <x v="3"/>
    <x v="9"/>
    <x v="3"/>
    <x v="1"/>
    <x v="2"/>
  </r>
  <r>
    <x v="1"/>
    <n v="25"/>
    <x v="4"/>
    <x v="1"/>
    <x v="0"/>
    <n v="0"/>
    <n v="0"/>
    <n v="3"/>
    <d v="1899-12-30T00:02:30"/>
    <x v="3"/>
    <x v="9"/>
    <x v="1"/>
    <x v="0"/>
    <x v="7"/>
  </r>
  <r>
    <x v="1"/>
    <n v="3"/>
    <x v="10"/>
    <x v="3"/>
    <x v="1"/>
    <n v="0"/>
    <n v="0"/>
    <n v="1"/>
    <d v="1899-12-30T00:02:30"/>
    <x v="3"/>
    <x v="9"/>
    <x v="2"/>
    <x v="2"/>
    <x v="11"/>
  </r>
  <r>
    <x v="1"/>
    <n v="10"/>
    <x v="10"/>
    <x v="2"/>
    <x v="1"/>
    <n v="0"/>
    <n v="0"/>
    <n v="1"/>
    <d v="1899-12-30T00:02:30"/>
    <x v="3"/>
    <x v="9"/>
    <x v="3"/>
    <x v="1"/>
    <x v="2"/>
  </r>
  <r>
    <x v="1"/>
    <n v="11"/>
    <x v="8"/>
    <x v="0"/>
    <x v="1"/>
    <n v="0"/>
    <n v="0"/>
    <n v="2"/>
    <d v="1899-12-30T00:02:30"/>
    <x v="3"/>
    <x v="9"/>
    <x v="6"/>
    <x v="3"/>
    <x v="13"/>
  </r>
  <r>
    <x v="1"/>
    <n v="27"/>
    <x v="8"/>
    <x v="3"/>
    <x v="2"/>
    <n v="0"/>
    <n v="0"/>
    <n v="3"/>
    <d v="1899-12-30T00:02:30"/>
    <x v="3"/>
    <x v="9"/>
    <x v="2"/>
    <x v="0"/>
    <x v="5"/>
  </r>
  <r>
    <x v="0"/>
    <n v="11"/>
    <x v="6"/>
    <x v="0"/>
    <x v="2"/>
    <n v="4"/>
    <n v="20000000"/>
    <n v="2"/>
    <d v="1899-12-30T00:02:50"/>
    <x v="0"/>
    <x v="0"/>
    <x v="5"/>
    <x v="0"/>
    <x v="10"/>
  </r>
  <r>
    <x v="0"/>
    <n v="12"/>
    <x v="2"/>
    <x v="2"/>
    <x v="3"/>
    <n v="2"/>
    <n v="38000000"/>
    <n v="1"/>
    <d v="1899-12-30T00:02:50"/>
    <x v="1"/>
    <x v="7"/>
    <x v="2"/>
    <x v="1"/>
    <x v="14"/>
  </r>
  <r>
    <x v="0"/>
    <n v="30"/>
    <x v="2"/>
    <x v="2"/>
    <x v="1"/>
    <n v="5"/>
    <n v="25000000"/>
    <n v="2"/>
    <d v="1899-12-30T00:02:50"/>
    <x v="0"/>
    <x v="2"/>
    <x v="2"/>
    <x v="0"/>
    <x v="12"/>
  </r>
  <r>
    <x v="0"/>
    <n v="27"/>
    <x v="3"/>
    <x v="2"/>
    <x v="2"/>
    <n v="1"/>
    <n v="19000000"/>
    <n v="1"/>
    <d v="1899-12-30T00:02:50"/>
    <x v="1"/>
    <x v="4"/>
    <x v="3"/>
    <x v="0"/>
    <x v="5"/>
  </r>
  <r>
    <x v="0"/>
    <n v="31"/>
    <x v="3"/>
    <x v="1"/>
    <x v="1"/>
    <n v="2"/>
    <n v="12000000"/>
    <n v="2"/>
    <d v="1899-12-30T00:02:50"/>
    <x v="0"/>
    <x v="7"/>
    <x v="3"/>
    <x v="2"/>
    <x v="3"/>
  </r>
  <r>
    <x v="0"/>
    <n v="25"/>
    <x v="3"/>
    <x v="0"/>
    <x v="2"/>
    <n v="3"/>
    <n v="15000000"/>
    <n v="2"/>
    <d v="1899-12-30T00:02:50"/>
    <x v="0"/>
    <x v="2"/>
    <x v="0"/>
    <x v="1"/>
    <x v="6"/>
  </r>
  <r>
    <x v="0"/>
    <n v="27"/>
    <x v="3"/>
    <x v="3"/>
    <x v="0"/>
    <n v="2"/>
    <n v="12000000"/>
    <n v="2"/>
    <d v="1899-12-30T00:02:50"/>
    <x v="0"/>
    <x v="1"/>
    <x v="7"/>
    <x v="1"/>
    <x v="2"/>
  </r>
  <r>
    <x v="0"/>
    <n v="29"/>
    <x v="4"/>
    <x v="3"/>
    <x v="4"/>
    <n v="4"/>
    <n v="11000000"/>
    <n v="3"/>
    <d v="1899-12-30T00:02:50"/>
    <x v="2"/>
    <x v="7"/>
    <x v="7"/>
    <x v="2"/>
    <x v="8"/>
  </r>
  <r>
    <x v="0"/>
    <n v="18"/>
    <x v="4"/>
    <x v="2"/>
    <x v="0"/>
    <n v="5"/>
    <n v="21000000"/>
    <n v="1"/>
    <d v="1899-12-30T00:02:50"/>
    <x v="0"/>
    <x v="0"/>
    <x v="6"/>
    <x v="3"/>
    <x v="4"/>
  </r>
  <r>
    <x v="0"/>
    <n v="16"/>
    <x v="10"/>
    <x v="1"/>
    <x v="2"/>
    <n v="3"/>
    <n v="15000000"/>
    <n v="6"/>
    <d v="1899-12-30T00:02:50"/>
    <x v="0"/>
    <x v="2"/>
    <x v="6"/>
    <x v="1"/>
    <x v="6"/>
  </r>
  <r>
    <x v="0"/>
    <n v="11"/>
    <x v="6"/>
    <x v="0"/>
    <x v="2"/>
    <n v="4"/>
    <n v="20000000"/>
    <n v="2"/>
    <d v="1899-12-30T00:02:50"/>
    <x v="0"/>
    <x v="0"/>
    <x v="5"/>
    <x v="0"/>
    <x v="10"/>
  </r>
  <r>
    <x v="1"/>
    <n v="24"/>
    <x v="2"/>
    <x v="2"/>
    <x v="2"/>
    <n v="0"/>
    <n v="0"/>
    <n v="2"/>
    <d v="1899-12-30T00:02:50"/>
    <x v="3"/>
    <x v="9"/>
    <x v="7"/>
    <x v="3"/>
    <x v="4"/>
  </r>
  <r>
    <x v="1"/>
    <n v="28"/>
    <x v="4"/>
    <x v="0"/>
    <x v="2"/>
    <n v="0"/>
    <n v="0"/>
    <n v="2"/>
    <d v="1899-12-30T00:02:50"/>
    <x v="3"/>
    <x v="9"/>
    <x v="3"/>
    <x v="1"/>
    <x v="2"/>
  </r>
  <r>
    <x v="1"/>
    <n v="11"/>
    <x v="4"/>
    <x v="4"/>
    <x v="1"/>
    <n v="0"/>
    <n v="0"/>
    <n v="3"/>
    <d v="1899-12-30T00:02:50"/>
    <x v="3"/>
    <x v="9"/>
    <x v="4"/>
    <x v="2"/>
    <x v="11"/>
  </r>
  <r>
    <x v="0"/>
    <n v="12"/>
    <x v="5"/>
    <x v="0"/>
    <x v="1"/>
    <n v="2"/>
    <n v="12000000"/>
    <n v="3"/>
    <d v="1899-12-30T00:02:56"/>
    <x v="0"/>
    <x v="4"/>
    <x v="3"/>
    <x v="1"/>
    <x v="14"/>
  </r>
  <r>
    <x v="0"/>
    <n v="17"/>
    <x v="9"/>
    <x v="0"/>
    <x v="2"/>
    <n v="4"/>
    <n v="20000000"/>
    <n v="1"/>
    <d v="1899-12-30T00:02:56"/>
    <x v="2"/>
    <x v="1"/>
    <x v="6"/>
    <x v="0"/>
    <x v="12"/>
  </r>
  <r>
    <x v="0"/>
    <n v="27"/>
    <x v="2"/>
    <x v="4"/>
    <x v="1"/>
    <n v="5"/>
    <n v="25000000"/>
    <n v="1"/>
    <d v="1899-12-30T00:02:56"/>
    <x v="0"/>
    <x v="7"/>
    <x v="6"/>
    <x v="0"/>
    <x v="9"/>
  </r>
  <r>
    <x v="0"/>
    <n v="15"/>
    <x v="2"/>
    <x v="5"/>
    <x v="0"/>
    <n v="2"/>
    <n v="10000000"/>
    <n v="2"/>
    <d v="1899-12-30T00:02:56"/>
    <x v="0"/>
    <x v="2"/>
    <x v="7"/>
    <x v="1"/>
    <x v="1"/>
  </r>
  <r>
    <x v="0"/>
    <n v="30"/>
    <x v="2"/>
    <x v="5"/>
    <x v="0"/>
    <n v="3"/>
    <n v="15000000"/>
    <n v="4"/>
    <d v="1899-12-30T00:02:56"/>
    <x v="0"/>
    <x v="4"/>
    <x v="7"/>
    <x v="3"/>
    <x v="13"/>
  </r>
  <r>
    <x v="0"/>
    <n v="8"/>
    <x v="3"/>
    <x v="1"/>
    <x v="0"/>
    <n v="1"/>
    <n v="19000000"/>
    <n v="2"/>
    <d v="1899-12-30T00:02:56"/>
    <x v="1"/>
    <x v="5"/>
    <x v="5"/>
    <x v="0"/>
    <x v="7"/>
  </r>
  <r>
    <x v="0"/>
    <n v="6"/>
    <x v="3"/>
    <x v="0"/>
    <x v="1"/>
    <n v="1"/>
    <n v="7000000"/>
    <n v="2"/>
    <d v="1899-12-30T00:02:56"/>
    <x v="0"/>
    <x v="0"/>
    <x v="2"/>
    <x v="0"/>
    <x v="10"/>
  </r>
  <r>
    <x v="0"/>
    <n v="29"/>
    <x v="3"/>
    <x v="4"/>
    <x v="1"/>
    <n v="2"/>
    <n v="12000000"/>
    <n v="1"/>
    <d v="1899-12-30T00:02:56"/>
    <x v="0"/>
    <x v="3"/>
    <x v="0"/>
    <x v="2"/>
    <x v="8"/>
  </r>
  <r>
    <x v="0"/>
    <n v="3"/>
    <x v="4"/>
    <x v="0"/>
    <x v="1"/>
    <n v="5"/>
    <n v="25000000"/>
    <n v="2"/>
    <d v="1899-12-30T00:02:56"/>
    <x v="0"/>
    <x v="2"/>
    <x v="0"/>
    <x v="0"/>
    <x v="7"/>
  </r>
  <r>
    <x v="0"/>
    <n v="30"/>
    <x v="10"/>
    <x v="2"/>
    <x v="2"/>
    <n v="2"/>
    <n v="38000000"/>
    <n v="2"/>
    <d v="1899-12-30T00:02:56"/>
    <x v="1"/>
    <x v="8"/>
    <x v="2"/>
    <x v="0"/>
    <x v="10"/>
  </r>
  <r>
    <x v="0"/>
    <n v="21"/>
    <x v="10"/>
    <x v="3"/>
    <x v="1"/>
    <n v="3"/>
    <n v="15000000"/>
    <n v="3"/>
    <d v="1899-12-30T00:02:56"/>
    <x v="0"/>
    <x v="0"/>
    <x v="3"/>
    <x v="2"/>
    <x v="11"/>
  </r>
  <r>
    <x v="0"/>
    <n v="12"/>
    <x v="5"/>
    <x v="0"/>
    <x v="1"/>
    <n v="2"/>
    <n v="12000000"/>
    <n v="3"/>
    <d v="1899-12-30T00:02:56"/>
    <x v="0"/>
    <x v="4"/>
    <x v="3"/>
    <x v="1"/>
    <x v="14"/>
  </r>
  <r>
    <x v="0"/>
    <n v="17"/>
    <x v="9"/>
    <x v="0"/>
    <x v="2"/>
    <n v="4"/>
    <n v="20000000"/>
    <n v="1"/>
    <d v="1899-12-30T00:02:56"/>
    <x v="2"/>
    <x v="1"/>
    <x v="6"/>
    <x v="0"/>
    <x v="12"/>
  </r>
  <r>
    <x v="1"/>
    <n v="11"/>
    <x v="4"/>
    <x v="3"/>
    <x v="1"/>
    <n v="0"/>
    <n v="0"/>
    <n v="2"/>
    <d v="1899-12-30T00:02:56"/>
    <x v="3"/>
    <x v="9"/>
    <x v="1"/>
    <x v="1"/>
    <x v="2"/>
  </r>
  <r>
    <x v="1"/>
    <n v="1"/>
    <x v="10"/>
    <x v="0"/>
    <x v="1"/>
    <n v="0"/>
    <n v="0"/>
    <n v="2"/>
    <d v="1899-12-30T00:02:56"/>
    <x v="3"/>
    <x v="9"/>
    <x v="5"/>
    <x v="3"/>
    <x v="13"/>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0"/>
    <n v="8"/>
    <x v="3"/>
    <x v="0"/>
    <x v="0"/>
    <n v="5"/>
    <n v="25000000"/>
    <n v="2"/>
    <d v="1899-12-30T00:03:00"/>
    <x v="0"/>
    <x v="2"/>
    <x v="3"/>
    <x v="1"/>
    <x v="6"/>
  </r>
  <r>
    <x v="0"/>
    <n v="21"/>
    <x v="3"/>
    <x v="5"/>
    <x v="2"/>
    <n v="2"/>
    <n v="12000000"/>
    <n v="4"/>
    <d v="1899-12-30T00:03:00"/>
    <x v="0"/>
    <x v="7"/>
    <x v="5"/>
    <x v="0"/>
    <x v="5"/>
  </r>
  <r>
    <x v="0"/>
    <n v="20"/>
    <x v="3"/>
    <x v="4"/>
    <x v="0"/>
    <n v="3"/>
    <n v="15000000"/>
    <n v="6"/>
    <d v="1899-12-30T00:03:00"/>
    <x v="0"/>
    <x v="0"/>
    <x v="6"/>
    <x v="0"/>
    <x v="12"/>
  </r>
  <r>
    <x v="0"/>
    <n v="4"/>
    <x v="3"/>
    <x v="0"/>
    <x v="4"/>
    <n v="4"/>
    <n v="20000000"/>
    <n v="3"/>
    <d v="1899-12-30T00:03:00"/>
    <x v="0"/>
    <x v="0"/>
    <x v="7"/>
    <x v="2"/>
    <x v="11"/>
  </r>
  <r>
    <x v="0"/>
    <n v="22"/>
    <x v="4"/>
    <x v="3"/>
    <x v="2"/>
    <n v="3"/>
    <n v="15000000"/>
    <n v="6"/>
    <d v="1899-12-30T00:03:00"/>
    <x v="0"/>
    <x v="1"/>
    <x v="5"/>
    <x v="0"/>
    <x v="12"/>
  </r>
  <r>
    <x v="0"/>
    <n v="31"/>
    <x v="10"/>
    <x v="2"/>
    <x v="4"/>
    <n v="2"/>
    <n v="38000000"/>
    <n v="4"/>
    <d v="1899-12-30T00:03:00"/>
    <x v="1"/>
    <x v="7"/>
    <x v="2"/>
    <x v="1"/>
    <x v="14"/>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1"/>
    <n v="4"/>
    <x v="8"/>
    <x v="0"/>
    <x v="0"/>
    <n v="0"/>
    <n v="0"/>
    <n v="3"/>
    <d v="1899-12-30T00:03:00"/>
    <x v="3"/>
    <x v="9"/>
    <x v="2"/>
    <x v="1"/>
    <x v="1"/>
  </r>
  <r>
    <x v="1"/>
    <n v="28"/>
    <x v="2"/>
    <x v="0"/>
    <x v="0"/>
    <n v="0"/>
    <n v="0"/>
    <n v="3"/>
    <d v="1899-12-30T00:03:00"/>
    <x v="3"/>
    <x v="9"/>
    <x v="7"/>
    <x v="3"/>
    <x v="4"/>
  </r>
  <r>
    <x v="1"/>
    <n v="10"/>
    <x v="3"/>
    <x v="1"/>
    <x v="2"/>
    <n v="0"/>
    <n v="0"/>
    <n v="3"/>
    <d v="1899-12-30T00:03:00"/>
    <x v="3"/>
    <x v="9"/>
    <x v="2"/>
    <x v="0"/>
    <x v="12"/>
  </r>
  <r>
    <x v="1"/>
    <n v="22"/>
    <x v="4"/>
    <x v="4"/>
    <x v="1"/>
    <n v="0"/>
    <n v="0"/>
    <n v="1"/>
    <d v="1899-12-30T00:03:00"/>
    <x v="3"/>
    <x v="9"/>
    <x v="4"/>
    <x v="2"/>
    <x v="8"/>
  </r>
  <r>
    <x v="1"/>
    <n v="4"/>
    <x v="8"/>
    <x v="0"/>
    <x v="0"/>
    <n v="0"/>
    <n v="0"/>
    <n v="3"/>
    <d v="1899-12-30T00:03:00"/>
    <x v="3"/>
    <x v="9"/>
    <x v="2"/>
    <x v="1"/>
    <x v="1"/>
  </r>
  <r>
    <x v="0"/>
    <n v="4"/>
    <x v="8"/>
    <x v="3"/>
    <x v="2"/>
    <n v="1"/>
    <n v="19000000"/>
    <n v="1"/>
    <d v="1899-12-30T00:03:10"/>
    <x v="1"/>
    <x v="7"/>
    <x v="3"/>
    <x v="2"/>
    <x v="3"/>
  </r>
  <r>
    <x v="0"/>
    <n v="17"/>
    <x v="1"/>
    <x v="0"/>
    <x v="2"/>
    <n v="3"/>
    <n v="15000000"/>
    <n v="2"/>
    <d v="1899-12-30T00:03:10"/>
    <x v="0"/>
    <x v="4"/>
    <x v="5"/>
    <x v="1"/>
    <x v="15"/>
  </r>
  <r>
    <x v="0"/>
    <n v="30"/>
    <x v="2"/>
    <x v="0"/>
    <x v="0"/>
    <n v="1"/>
    <n v="7000000"/>
    <n v="2"/>
    <d v="1899-12-30T00:03:10"/>
    <x v="0"/>
    <x v="0"/>
    <x v="4"/>
    <x v="3"/>
    <x v="4"/>
  </r>
  <r>
    <x v="0"/>
    <n v="18"/>
    <x v="2"/>
    <x v="0"/>
    <x v="2"/>
    <n v="2"/>
    <n v="12000000"/>
    <n v="2"/>
    <d v="1899-12-30T00:03:10"/>
    <x v="0"/>
    <x v="4"/>
    <x v="0"/>
    <x v="1"/>
    <x v="6"/>
  </r>
  <r>
    <x v="0"/>
    <n v="27"/>
    <x v="2"/>
    <x v="3"/>
    <x v="2"/>
    <n v="3"/>
    <n v="11000000"/>
    <n v="4"/>
    <d v="1899-12-30T00:03:10"/>
    <x v="0"/>
    <x v="7"/>
    <x v="5"/>
    <x v="0"/>
    <x v="7"/>
  </r>
  <r>
    <x v="0"/>
    <n v="12"/>
    <x v="3"/>
    <x v="2"/>
    <x v="0"/>
    <n v="2"/>
    <n v="38000000"/>
    <n v="4"/>
    <d v="1899-12-30T00:03:10"/>
    <x v="1"/>
    <x v="2"/>
    <x v="6"/>
    <x v="1"/>
    <x v="14"/>
  </r>
  <r>
    <x v="0"/>
    <n v="8"/>
    <x v="3"/>
    <x v="0"/>
    <x v="1"/>
    <n v="2"/>
    <n v="12000000"/>
    <n v="2"/>
    <d v="1899-12-30T00:03:10"/>
    <x v="0"/>
    <x v="7"/>
    <x v="1"/>
    <x v="0"/>
    <x v="12"/>
  </r>
  <r>
    <x v="0"/>
    <n v="11"/>
    <x v="4"/>
    <x v="4"/>
    <x v="2"/>
    <n v="5"/>
    <n v="20000000"/>
    <n v="4"/>
    <d v="1899-12-30T00:03:10"/>
    <x v="0"/>
    <x v="8"/>
    <x v="6"/>
    <x v="2"/>
    <x v="8"/>
  </r>
  <r>
    <x v="0"/>
    <n v="2"/>
    <x v="10"/>
    <x v="0"/>
    <x v="0"/>
    <n v="4"/>
    <n v="15000000"/>
    <n v="1"/>
    <d v="1899-12-30T00:03:10"/>
    <x v="0"/>
    <x v="0"/>
    <x v="1"/>
    <x v="1"/>
    <x v="2"/>
  </r>
  <r>
    <x v="0"/>
    <n v="4"/>
    <x v="8"/>
    <x v="3"/>
    <x v="2"/>
    <n v="1"/>
    <n v="19000000"/>
    <n v="1"/>
    <d v="1899-12-30T00:03:10"/>
    <x v="1"/>
    <x v="7"/>
    <x v="3"/>
    <x v="2"/>
    <x v="3"/>
  </r>
  <r>
    <x v="0"/>
    <n v="17"/>
    <x v="1"/>
    <x v="0"/>
    <x v="2"/>
    <n v="3"/>
    <n v="15000000"/>
    <n v="2"/>
    <d v="1899-12-30T00:03:10"/>
    <x v="0"/>
    <x v="4"/>
    <x v="5"/>
    <x v="1"/>
    <x v="15"/>
  </r>
  <r>
    <x v="1"/>
    <n v="13"/>
    <x v="0"/>
    <x v="1"/>
    <x v="2"/>
    <n v="0"/>
    <n v="0"/>
    <n v="4"/>
    <d v="1899-12-30T00:03:10"/>
    <x v="3"/>
    <x v="9"/>
    <x v="6"/>
    <x v="0"/>
    <x v="12"/>
  </r>
  <r>
    <x v="1"/>
    <n v="27"/>
    <x v="3"/>
    <x v="1"/>
    <x v="2"/>
    <n v="0"/>
    <n v="0"/>
    <n v="2"/>
    <d v="1899-12-30T00:03:10"/>
    <x v="3"/>
    <x v="9"/>
    <x v="5"/>
    <x v="0"/>
    <x v="9"/>
  </r>
  <r>
    <x v="1"/>
    <n v="20"/>
    <x v="3"/>
    <x v="4"/>
    <x v="2"/>
    <n v="0"/>
    <n v="0"/>
    <n v="1"/>
    <d v="1899-12-30T00:03:10"/>
    <x v="3"/>
    <x v="9"/>
    <x v="3"/>
    <x v="3"/>
    <x v="13"/>
  </r>
  <r>
    <x v="1"/>
    <n v="18"/>
    <x v="4"/>
    <x v="2"/>
    <x v="2"/>
    <n v="0"/>
    <n v="0"/>
    <n v="5"/>
    <d v="1899-12-30T00:03:10"/>
    <x v="3"/>
    <x v="9"/>
    <x v="7"/>
    <x v="0"/>
    <x v="9"/>
  </r>
  <r>
    <x v="1"/>
    <n v="13"/>
    <x v="0"/>
    <x v="1"/>
    <x v="2"/>
    <n v="0"/>
    <n v="0"/>
    <n v="4"/>
    <d v="1899-12-30T00:03:10"/>
    <x v="3"/>
    <x v="9"/>
    <x v="6"/>
    <x v="0"/>
    <x v="12"/>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0"/>
    <n v="30"/>
    <x v="2"/>
    <x v="0"/>
    <x v="2"/>
    <n v="1"/>
    <n v="19000000"/>
    <n v="1"/>
    <d v="1899-12-30T00:03:12"/>
    <x v="1"/>
    <x v="2"/>
    <x v="0"/>
    <x v="1"/>
    <x v="2"/>
  </r>
  <r>
    <x v="0"/>
    <n v="28"/>
    <x v="2"/>
    <x v="4"/>
    <x v="3"/>
    <n v="4"/>
    <n v="11000000"/>
    <n v="2"/>
    <d v="1899-12-30T00:03:12"/>
    <x v="2"/>
    <x v="7"/>
    <x v="0"/>
    <x v="1"/>
    <x v="1"/>
  </r>
  <r>
    <x v="0"/>
    <n v="22"/>
    <x v="2"/>
    <x v="0"/>
    <x v="2"/>
    <n v="5"/>
    <n v="25000000"/>
    <n v="3"/>
    <d v="1899-12-30T00:03:12"/>
    <x v="0"/>
    <x v="0"/>
    <x v="5"/>
    <x v="2"/>
    <x v="11"/>
  </r>
  <r>
    <x v="0"/>
    <n v="11"/>
    <x v="2"/>
    <x v="0"/>
    <x v="0"/>
    <n v="2"/>
    <n v="12000000"/>
    <n v="3"/>
    <d v="1899-12-30T00:03:12"/>
    <x v="0"/>
    <x v="0"/>
    <x v="7"/>
    <x v="1"/>
    <x v="14"/>
  </r>
  <r>
    <x v="0"/>
    <n v="30"/>
    <x v="2"/>
    <x v="3"/>
    <x v="1"/>
    <n v="3"/>
    <n v="15000000"/>
    <n v="5"/>
    <d v="1899-12-30T00:03:12"/>
    <x v="0"/>
    <x v="2"/>
    <x v="7"/>
    <x v="1"/>
    <x v="6"/>
  </r>
  <r>
    <x v="0"/>
    <n v="2"/>
    <x v="3"/>
    <x v="4"/>
    <x v="2"/>
    <n v="5"/>
    <n v="21000000"/>
    <n v="1"/>
    <d v="1899-12-30T00:03:12"/>
    <x v="0"/>
    <x v="5"/>
    <x v="2"/>
    <x v="2"/>
    <x v="8"/>
  </r>
  <r>
    <x v="0"/>
    <n v="25"/>
    <x v="3"/>
    <x v="2"/>
    <x v="0"/>
    <n v="5"/>
    <n v="25000000"/>
    <n v="2"/>
    <d v="1899-12-30T00:03:12"/>
    <x v="0"/>
    <x v="4"/>
    <x v="2"/>
    <x v="0"/>
    <x v="10"/>
  </r>
  <r>
    <x v="0"/>
    <n v="28"/>
    <x v="3"/>
    <x v="5"/>
    <x v="1"/>
    <n v="1"/>
    <n v="7000000"/>
    <n v="2"/>
    <d v="1899-12-30T00:03:12"/>
    <x v="0"/>
    <x v="1"/>
    <x v="7"/>
    <x v="1"/>
    <x v="1"/>
  </r>
  <r>
    <x v="0"/>
    <n v="22"/>
    <x v="3"/>
    <x v="2"/>
    <x v="1"/>
    <n v="3"/>
    <n v="15000000"/>
    <n v="2"/>
    <d v="1899-12-30T00:03:12"/>
    <x v="0"/>
    <x v="2"/>
    <x v="6"/>
    <x v="2"/>
    <x v="8"/>
  </r>
  <r>
    <x v="0"/>
    <n v="25"/>
    <x v="3"/>
    <x v="4"/>
    <x v="2"/>
    <n v="2"/>
    <n v="12000000"/>
    <n v="1"/>
    <d v="1899-12-30T00:03:12"/>
    <x v="0"/>
    <x v="2"/>
    <x v="6"/>
    <x v="2"/>
    <x v="11"/>
  </r>
  <r>
    <x v="0"/>
    <n v="29"/>
    <x v="3"/>
    <x v="4"/>
    <x v="2"/>
    <n v="2"/>
    <n v="12000000"/>
    <n v="1"/>
    <d v="1899-12-30T00:03:12"/>
    <x v="0"/>
    <x v="1"/>
    <x v="7"/>
    <x v="1"/>
    <x v="1"/>
  </r>
  <r>
    <x v="0"/>
    <n v="20"/>
    <x v="4"/>
    <x v="3"/>
    <x v="2"/>
    <n v="2"/>
    <n v="38000000"/>
    <n v="4"/>
    <d v="1899-12-30T00:03:12"/>
    <x v="4"/>
    <x v="0"/>
    <x v="5"/>
    <x v="3"/>
    <x v="13"/>
  </r>
  <r>
    <x v="0"/>
    <n v="9"/>
    <x v="4"/>
    <x v="2"/>
    <x v="2"/>
    <n v="5"/>
    <n v="25000000"/>
    <n v="2"/>
    <d v="1899-12-30T00:03:12"/>
    <x v="0"/>
    <x v="3"/>
    <x v="3"/>
    <x v="3"/>
    <x v="4"/>
  </r>
  <r>
    <x v="0"/>
    <n v="17"/>
    <x v="10"/>
    <x v="0"/>
    <x v="1"/>
    <n v="4"/>
    <n v="11000000"/>
    <n v="1"/>
    <d v="1899-12-30T00:03:12"/>
    <x v="2"/>
    <x v="8"/>
    <x v="0"/>
    <x v="1"/>
    <x v="1"/>
  </r>
  <r>
    <x v="0"/>
    <n v="10"/>
    <x v="10"/>
    <x v="4"/>
    <x v="2"/>
    <n v="2"/>
    <n v="12000000"/>
    <n v="4"/>
    <d v="1899-12-30T00:03:12"/>
    <x v="0"/>
    <x v="4"/>
    <x v="0"/>
    <x v="1"/>
    <x v="6"/>
  </r>
  <r>
    <x v="0"/>
    <n v="24"/>
    <x v="10"/>
    <x v="4"/>
    <x v="2"/>
    <n v="2"/>
    <n v="12000000"/>
    <n v="2"/>
    <d v="1899-12-30T00:03:12"/>
    <x v="0"/>
    <x v="2"/>
    <x v="5"/>
    <x v="2"/>
    <x v="8"/>
  </r>
  <r>
    <x v="0"/>
    <n v="20"/>
    <x v="10"/>
    <x v="3"/>
    <x v="1"/>
    <n v="4"/>
    <n v="20000000"/>
    <n v="4"/>
    <d v="1899-12-30T00:03:12"/>
    <x v="0"/>
    <x v="4"/>
    <x v="6"/>
    <x v="2"/>
    <x v="11"/>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1"/>
    <n v="21"/>
    <x v="6"/>
    <x v="5"/>
    <x v="2"/>
    <n v="0"/>
    <n v="0"/>
    <n v="2"/>
    <d v="1899-12-30T00:03:12"/>
    <x v="3"/>
    <x v="9"/>
    <x v="5"/>
    <x v="0"/>
    <x v="7"/>
  </r>
  <r>
    <x v="1"/>
    <n v="16"/>
    <x v="7"/>
    <x v="1"/>
    <x v="0"/>
    <n v="0"/>
    <n v="0"/>
    <n v="5"/>
    <d v="1899-12-30T00:03:12"/>
    <x v="3"/>
    <x v="9"/>
    <x v="4"/>
    <x v="0"/>
    <x v="7"/>
  </r>
  <r>
    <x v="1"/>
    <n v="25"/>
    <x v="2"/>
    <x v="1"/>
    <x v="2"/>
    <n v="0"/>
    <n v="0"/>
    <n v="1"/>
    <d v="1899-12-30T00:03:12"/>
    <x v="3"/>
    <x v="9"/>
    <x v="2"/>
    <x v="0"/>
    <x v="10"/>
  </r>
  <r>
    <x v="1"/>
    <n v="7"/>
    <x v="10"/>
    <x v="0"/>
    <x v="0"/>
    <n v="0"/>
    <n v="0"/>
    <n v="1"/>
    <d v="1899-12-30T00:03:12"/>
    <x v="3"/>
    <x v="9"/>
    <x v="3"/>
    <x v="0"/>
    <x v="5"/>
  </r>
  <r>
    <x v="1"/>
    <n v="23"/>
    <x v="10"/>
    <x v="2"/>
    <x v="2"/>
    <n v="0"/>
    <n v="0"/>
    <n v="5"/>
    <d v="1899-12-30T00:03:12"/>
    <x v="3"/>
    <x v="9"/>
    <x v="1"/>
    <x v="1"/>
    <x v="2"/>
  </r>
  <r>
    <x v="1"/>
    <n v="21"/>
    <x v="6"/>
    <x v="5"/>
    <x v="2"/>
    <n v="0"/>
    <n v="0"/>
    <n v="2"/>
    <d v="1899-12-30T00:03:12"/>
    <x v="3"/>
    <x v="9"/>
    <x v="5"/>
    <x v="0"/>
    <x v="7"/>
  </r>
  <r>
    <x v="1"/>
    <n v="16"/>
    <x v="7"/>
    <x v="1"/>
    <x v="0"/>
    <n v="0"/>
    <n v="0"/>
    <n v="5"/>
    <d v="1899-12-30T00:03:12"/>
    <x v="3"/>
    <x v="9"/>
    <x v="4"/>
    <x v="0"/>
    <x v="7"/>
  </r>
  <r>
    <x v="0"/>
    <n v="30"/>
    <x v="1"/>
    <x v="1"/>
    <x v="1"/>
    <n v="5"/>
    <n v="25000000"/>
    <n v="1"/>
    <d v="1899-12-30T00:03:14"/>
    <x v="0"/>
    <x v="8"/>
    <x v="1"/>
    <x v="1"/>
    <x v="1"/>
  </r>
  <r>
    <x v="0"/>
    <n v="25"/>
    <x v="2"/>
    <x v="0"/>
    <x v="1"/>
    <n v="4"/>
    <n v="20000000"/>
    <n v="2"/>
    <d v="1899-12-30T00:03:14"/>
    <x v="2"/>
    <x v="0"/>
    <x v="7"/>
    <x v="0"/>
    <x v="10"/>
  </r>
  <r>
    <x v="0"/>
    <n v="9"/>
    <x v="2"/>
    <x v="1"/>
    <x v="1"/>
    <n v="1"/>
    <n v="7000000"/>
    <n v="2"/>
    <d v="1899-12-30T00:03:14"/>
    <x v="0"/>
    <x v="2"/>
    <x v="5"/>
    <x v="1"/>
    <x v="1"/>
  </r>
  <r>
    <x v="0"/>
    <n v="29"/>
    <x v="3"/>
    <x v="4"/>
    <x v="2"/>
    <n v="2"/>
    <n v="12000000"/>
    <n v="1"/>
    <d v="1899-12-30T00:03:14"/>
    <x v="0"/>
    <x v="7"/>
    <x v="2"/>
    <x v="2"/>
    <x v="3"/>
  </r>
  <r>
    <x v="0"/>
    <n v="13"/>
    <x v="3"/>
    <x v="1"/>
    <x v="1"/>
    <n v="2"/>
    <n v="12000000"/>
    <n v="2"/>
    <d v="1899-12-30T00:03:14"/>
    <x v="0"/>
    <x v="0"/>
    <x v="3"/>
    <x v="3"/>
    <x v="4"/>
  </r>
  <r>
    <x v="0"/>
    <n v="29"/>
    <x v="3"/>
    <x v="2"/>
    <x v="4"/>
    <n v="2"/>
    <n v="12000000"/>
    <n v="1"/>
    <d v="1899-12-30T00:03:14"/>
    <x v="0"/>
    <x v="5"/>
    <x v="6"/>
    <x v="2"/>
    <x v="8"/>
  </r>
  <r>
    <x v="0"/>
    <n v="1"/>
    <x v="4"/>
    <x v="1"/>
    <x v="1"/>
    <n v="2"/>
    <n v="38000000"/>
    <n v="4"/>
    <d v="1899-12-30T00:03:14"/>
    <x v="1"/>
    <x v="0"/>
    <x v="2"/>
    <x v="0"/>
    <x v="5"/>
  </r>
  <r>
    <x v="0"/>
    <n v="22"/>
    <x v="4"/>
    <x v="0"/>
    <x v="3"/>
    <n v="4"/>
    <n v="20000000"/>
    <n v="5"/>
    <d v="1899-12-30T00:03:14"/>
    <x v="0"/>
    <x v="4"/>
    <x v="5"/>
    <x v="0"/>
    <x v="7"/>
  </r>
  <r>
    <x v="0"/>
    <n v="1"/>
    <x v="10"/>
    <x v="0"/>
    <x v="1"/>
    <n v="5"/>
    <n v="21000000"/>
    <n v="2"/>
    <d v="1899-12-30T00:03:14"/>
    <x v="0"/>
    <x v="5"/>
    <x v="4"/>
    <x v="0"/>
    <x v="12"/>
  </r>
  <r>
    <x v="0"/>
    <n v="15"/>
    <x v="10"/>
    <x v="1"/>
    <x v="2"/>
    <n v="3"/>
    <n v="15000000"/>
    <n v="2"/>
    <d v="1899-12-30T00:03:14"/>
    <x v="0"/>
    <x v="2"/>
    <x v="0"/>
    <x v="0"/>
    <x v="9"/>
  </r>
  <r>
    <x v="1"/>
    <n v="20"/>
    <x v="7"/>
    <x v="0"/>
    <x v="1"/>
    <n v="0"/>
    <n v="0"/>
    <n v="2"/>
    <d v="1899-12-30T00:03:14"/>
    <x v="3"/>
    <x v="9"/>
    <x v="7"/>
    <x v="3"/>
    <x v="4"/>
  </r>
  <r>
    <x v="1"/>
    <n v="10"/>
    <x v="10"/>
    <x v="1"/>
    <x v="2"/>
    <n v="0"/>
    <n v="0"/>
    <n v="4"/>
    <d v="1899-12-30T00:03:14"/>
    <x v="3"/>
    <x v="9"/>
    <x v="5"/>
    <x v="0"/>
    <x v="12"/>
  </r>
  <r>
    <x v="1"/>
    <n v="20"/>
    <x v="10"/>
    <x v="0"/>
    <x v="1"/>
    <n v="0"/>
    <n v="0"/>
    <n v="1"/>
    <d v="1899-12-30T00:03:14"/>
    <x v="3"/>
    <x v="9"/>
    <x v="3"/>
    <x v="1"/>
    <x v="14"/>
  </r>
  <r>
    <x v="1"/>
    <n v="20"/>
    <x v="7"/>
    <x v="0"/>
    <x v="1"/>
    <n v="0"/>
    <n v="0"/>
    <n v="2"/>
    <d v="1899-12-30T00:03:14"/>
    <x v="3"/>
    <x v="9"/>
    <x v="7"/>
    <x v="3"/>
    <x v="4"/>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0"/>
    <n v="3"/>
    <x v="2"/>
    <x v="0"/>
    <x v="0"/>
    <n v="3"/>
    <n v="12000000"/>
    <n v="1"/>
    <d v="1899-12-30T00:03:16"/>
    <x v="0"/>
    <x v="2"/>
    <x v="2"/>
    <x v="1"/>
    <x v="1"/>
  </r>
  <r>
    <x v="0"/>
    <n v="28"/>
    <x v="3"/>
    <x v="3"/>
    <x v="3"/>
    <n v="2"/>
    <n v="38000000"/>
    <n v="2"/>
    <d v="1899-12-30T00:03:16"/>
    <x v="1"/>
    <x v="2"/>
    <x v="1"/>
    <x v="0"/>
    <x v="9"/>
  </r>
  <r>
    <x v="0"/>
    <n v="28"/>
    <x v="3"/>
    <x v="0"/>
    <x v="0"/>
    <n v="1"/>
    <n v="19000000"/>
    <n v="1"/>
    <d v="1899-12-30T00:03:16"/>
    <x v="1"/>
    <x v="0"/>
    <x v="6"/>
    <x v="0"/>
    <x v="7"/>
  </r>
  <r>
    <x v="0"/>
    <n v="23"/>
    <x v="3"/>
    <x v="4"/>
    <x v="2"/>
    <n v="2"/>
    <n v="10000000"/>
    <n v="2"/>
    <d v="1899-12-30T00:03:16"/>
    <x v="0"/>
    <x v="0"/>
    <x v="1"/>
    <x v="0"/>
    <x v="7"/>
  </r>
  <r>
    <x v="0"/>
    <n v="26"/>
    <x v="3"/>
    <x v="2"/>
    <x v="1"/>
    <n v="1"/>
    <n v="7000000"/>
    <n v="2"/>
    <d v="1899-12-30T00:03:16"/>
    <x v="0"/>
    <x v="2"/>
    <x v="3"/>
    <x v="1"/>
    <x v="2"/>
  </r>
  <r>
    <x v="0"/>
    <n v="1"/>
    <x v="3"/>
    <x v="3"/>
    <x v="4"/>
    <n v="3"/>
    <n v="11000000"/>
    <n v="3"/>
    <d v="1899-12-30T00:03:16"/>
    <x v="0"/>
    <x v="0"/>
    <x v="4"/>
    <x v="2"/>
    <x v="11"/>
  </r>
  <r>
    <x v="0"/>
    <n v="12"/>
    <x v="4"/>
    <x v="4"/>
    <x v="0"/>
    <n v="5"/>
    <n v="25000000"/>
    <n v="4"/>
    <d v="1899-12-30T00:03:16"/>
    <x v="0"/>
    <x v="1"/>
    <x v="5"/>
    <x v="1"/>
    <x v="2"/>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1"/>
    <n v="9"/>
    <x v="9"/>
    <x v="0"/>
    <x v="0"/>
    <n v="0"/>
    <n v="0"/>
    <n v="3"/>
    <d v="1899-12-30T00:03:16"/>
    <x v="3"/>
    <x v="9"/>
    <x v="5"/>
    <x v="0"/>
    <x v="12"/>
  </r>
  <r>
    <x v="1"/>
    <n v="17"/>
    <x v="2"/>
    <x v="1"/>
    <x v="0"/>
    <n v="0"/>
    <n v="0"/>
    <n v="2"/>
    <d v="1899-12-30T00:03:16"/>
    <x v="3"/>
    <x v="9"/>
    <x v="7"/>
    <x v="2"/>
    <x v="8"/>
  </r>
  <r>
    <x v="1"/>
    <n v="11"/>
    <x v="4"/>
    <x v="5"/>
    <x v="2"/>
    <n v="0"/>
    <n v="0"/>
    <n v="3"/>
    <d v="1899-12-30T00:03:16"/>
    <x v="3"/>
    <x v="9"/>
    <x v="4"/>
    <x v="1"/>
    <x v="1"/>
  </r>
  <r>
    <x v="1"/>
    <n v="9"/>
    <x v="9"/>
    <x v="0"/>
    <x v="0"/>
    <n v="0"/>
    <n v="0"/>
    <n v="3"/>
    <d v="1899-12-30T00:03:16"/>
    <x v="3"/>
    <x v="9"/>
    <x v="5"/>
    <x v="0"/>
    <x v="12"/>
  </r>
  <r>
    <x v="0"/>
    <n v="3"/>
    <x v="1"/>
    <x v="2"/>
    <x v="2"/>
    <n v="1"/>
    <n v="19000000"/>
    <n v="2"/>
    <d v="1899-12-30T00:03:17"/>
    <x v="1"/>
    <x v="3"/>
    <x v="5"/>
    <x v="3"/>
    <x v="4"/>
  </r>
  <r>
    <x v="0"/>
    <n v="30"/>
    <x v="1"/>
    <x v="2"/>
    <x v="1"/>
    <n v="2"/>
    <n v="12000000"/>
    <n v="2"/>
    <d v="1899-12-30T00:03:17"/>
    <x v="0"/>
    <x v="2"/>
    <x v="2"/>
    <x v="1"/>
    <x v="2"/>
  </r>
  <r>
    <x v="0"/>
    <n v="21"/>
    <x v="2"/>
    <x v="0"/>
    <x v="3"/>
    <n v="3"/>
    <n v="15000000"/>
    <n v="1"/>
    <d v="1899-12-30T00:03:17"/>
    <x v="0"/>
    <x v="2"/>
    <x v="3"/>
    <x v="2"/>
    <x v="11"/>
  </r>
  <r>
    <x v="0"/>
    <n v="31"/>
    <x v="3"/>
    <x v="3"/>
    <x v="1"/>
    <n v="3"/>
    <n v="15000000"/>
    <n v="2"/>
    <d v="1899-12-30T00:03:17"/>
    <x v="0"/>
    <x v="0"/>
    <x v="0"/>
    <x v="3"/>
    <x v="13"/>
  </r>
  <r>
    <x v="0"/>
    <n v="27"/>
    <x v="3"/>
    <x v="0"/>
    <x v="1"/>
    <n v="2"/>
    <n v="12000000"/>
    <n v="5"/>
    <d v="1899-12-30T00:03:17"/>
    <x v="0"/>
    <x v="1"/>
    <x v="6"/>
    <x v="0"/>
    <x v="0"/>
  </r>
  <r>
    <x v="0"/>
    <n v="30"/>
    <x v="4"/>
    <x v="0"/>
    <x v="1"/>
    <n v="5"/>
    <n v="20000000"/>
    <n v="2"/>
    <d v="1899-12-30T00:03:17"/>
    <x v="0"/>
    <x v="0"/>
    <x v="4"/>
    <x v="3"/>
    <x v="4"/>
  </r>
  <r>
    <x v="0"/>
    <n v="20"/>
    <x v="4"/>
    <x v="0"/>
    <x v="0"/>
    <n v="3"/>
    <n v="15000000"/>
    <n v="5"/>
    <d v="1899-12-30T00:03:17"/>
    <x v="0"/>
    <x v="2"/>
    <x v="5"/>
    <x v="0"/>
    <x v="10"/>
  </r>
  <r>
    <x v="0"/>
    <n v="4"/>
    <x v="4"/>
    <x v="3"/>
    <x v="1"/>
    <n v="1"/>
    <n v="7000000"/>
    <n v="2"/>
    <d v="1899-12-30T00:03:17"/>
    <x v="0"/>
    <x v="4"/>
    <x v="1"/>
    <x v="1"/>
    <x v="1"/>
  </r>
  <r>
    <x v="0"/>
    <n v="3"/>
    <x v="1"/>
    <x v="2"/>
    <x v="2"/>
    <n v="1"/>
    <n v="19000000"/>
    <n v="2"/>
    <d v="1899-12-30T00:03:17"/>
    <x v="1"/>
    <x v="3"/>
    <x v="5"/>
    <x v="3"/>
    <x v="4"/>
  </r>
  <r>
    <x v="0"/>
    <n v="30"/>
    <x v="1"/>
    <x v="2"/>
    <x v="1"/>
    <n v="2"/>
    <n v="12000000"/>
    <n v="2"/>
    <d v="1899-12-30T00:03:17"/>
    <x v="0"/>
    <x v="2"/>
    <x v="2"/>
    <x v="1"/>
    <x v="2"/>
  </r>
  <r>
    <x v="1"/>
    <n v="14"/>
    <x v="3"/>
    <x v="4"/>
    <x v="2"/>
    <n v="0"/>
    <n v="0"/>
    <n v="4"/>
    <d v="1899-12-30T00:03:17"/>
    <x v="3"/>
    <x v="9"/>
    <x v="1"/>
    <x v="0"/>
    <x v="7"/>
  </r>
  <r>
    <x v="1"/>
    <n v="5"/>
    <x v="3"/>
    <x v="1"/>
    <x v="1"/>
    <n v="0"/>
    <n v="0"/>
    <n v="1"/>
    <d v="1899-12-30T00:03:17"/>
    <x v="3"/>
    <x v="9"/>
    <x v="7"/>
    <x v="1"/>
    <x v="14"/>
  </r>
  <r>
    <x v="1"/>
    <n v="2"/>
    <x v="10"/>
    <x v="4"/>
    <x v="2"/>
    <n v="0"/>
    <n v="0"/>
    <n v="3"/>
    <d v="1899-12-30T00:03:17"/>
    <x v="3"/>
    <x v="9"/>
    <x v="2"/>
    <x v="0"/>
    <x v="7"/>
  </r>
  <r>
    <x v="1"/>
    <n v="30"/>
    <x v="10"/>
    <x v="3"/>
    <x v="1"/>
    <n v="0"/>
    <n v="0"/>
    <n v="2"/>
    <d v="1899-12-30T00:03:17"/>
    <x v="3"/>
    <x v="9"/>
    <x v="2"/>
    <x v="2"/>
    <x v="8"/>
  </r>
  <r>
    <x v="1"/>
    <n v="10"/>
    <x v="10"/>
    <x v="1"/>
    <x v="2"/>
    <n v="0"/>
    <n v="0"/>
    <n v="1"/>
    <d v="1899-12-30T00:03:17"/>
    <x v="3"/>
    <x v="9"/>
    <x v="3"/>
    <x v="2"/>
    <x v="3"/>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0"/>
    <n v="17"/>
    <x v="2"/>
    <x v="5"/>
    <x v="0"/>
    <n v="3"/>
    <n v="11000000"/>
    <n v="4"/>
    <d v="1899-12-30T00:03:30"/>
    <x v="0"/>
    <x v="0"/>
    <x v="1"/>
    <x v="3"/>
    <x v="13"/>
  </r>
  <r>
    <x v="0"/>
    <n v="30"/>
    <x v="2"/>
    <x v="0"/>
    <x v="1"/>
    <n v="5"/>
    <n v="25000000"/>
    <n v="3"/>
    <d v="1899-12-30T00:03:30"/>
    <x v="0"/>
    <x v="0"/>
    <x v="3"/>
    <x v="0"/>
    <x v="5"/>
  </r>
  <r>
    <x v="0"/>
    <n v="22"/>
    <x v="3"/>
    <x v="0"/>
    <x v="2"/>
    <n v="2"/>
    <n v="38000000"/>
    <n v="6"/>
    <d v="1899-12-30T00:03:30"/>
    <x v="1"/>
    <x v="2"/>
    <x v="5"/>
    <x v="0"/>
    <x v="12"/>
  </r>
  <r>
    <x v="0"/>
    <n v="7"/>
    <x v="3"/>
    <x v="0"/>
    <x v="2"/>
    <n v="2"/>
    <n v="10000000"/>
    <n v="5"/>
    <d v="1899-12-30T00:03:30"/>
    <x v="0"/>
    <x v="2"/>
    <x v="2"/>
    <x v="1"/>
    <x v="2"/>
  </r>
  <r>
    <x v="0"/>
    <n v="8"/>
    <x v="3"/>
    <x v="0"/>
    <x v="2"/>
    <n v="3"/>
    <n v="12000000"/>
    <n v="3"/>
    <d v="1899-12-30T00:03:30"/>
    <x v="0"/>
    <x v="7"/>
    <x v="2"/>
    <x v="2"/>
    <x v="8"/>
  </r>
  <r>
    <x v="0"/>
    <n v="19"/>
    <x v="3"/>
    <x v="1"/>
    <x v="4"/>
    <n v="4"/>
    <n v="20000000"/>
    <n v="1"/>
    <d v="1899-12-30T00:03:30"/>
    <x v="0"/>
    <x v="7"/>
    <x v="4"/>
    <x v="1"/>
    <x v="15"/>
  </r>
  <r>
    <x v="0"/>
    <n v="28"/>
    <x v="3"/>
    <x v="3"/>
    <x v="2"/>
    <n v="2"/>
    <n v="12000000"/>
    <n v="3"/>
    <d v="1899-12-30T00:03:30"/>
    <x v="0"/>
    <x v="5"/>
    <x v="5"/>
    <x v="2"/>
    <x v="11"/>
  </r>
  <r>
    <x v="0"/>
    <n v="5"/>
    <x v="4"/>
    <x v="0"/>
    <x v="2"/>
    <n v="1"/>
    <n v="19000000"/>
    <n v="2"/>
    <d v="1899-12-30T00:03:30"/>
    <x v="1"/>
    <x v="1"/>
    <x v="1"/>
    <x v="1"/>
    <x v="1"/>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1"/>
    <n v="12"/>
    <x v="2"/>
    <x v="2"/>
    <x v="2"/>
    <n v="0"/>
    <n v="0"/>
    <n v="1"/>
    <d v="1899-12-30T00:03:30"/>
    <x v="3"/>
    <x v="9"/>
    <x v="2"/>
    <x v="0"/>
    <x v="9"/>
  </r>
  <r>
    <x v="1"/>
    <n v="14"/>
    <x v="10"/>
    <x v="1"/>
    <x v="1"/>
    <n v="0"/>
    <n v="0"/>
    <n v="4"/>
    <d v="1899-12-30T00:03:30"/>
    <x v="3"/>
    <x v="9"/>
    <x v="2"/>
    <x v="1"/>
    <x v="2"/>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0"/>
    <n v="11"/>
    <x v="2"/>
    <x v="0"/>
    <x v="1"/>
    <n v="5"/>
    <n v="21000000"/>
    <n v="5"/>
    <d v="1899-12-30T00:03:40"/>
    <x v="0"/>
    <x v="7"/>
    <x v="4"/>
    <x v="1"/>
    <x v="15"/>
  </r>
  <r>
    <x v="0"/>
    <n v="30"/>
    <x v="2"/>
    <x v="2"/>
    <x v="0"/>
    <n v="4"/>
    <n v="20000000"/>
    <n v="4"/>
    <d v="1899-12-30T00:03:40"/>
    <x v="0"/>
    <x v="6"/>
    <x v="5"/>
    <x v="1"/>
    <x v="1"/>
  </r>
  <r>
    <x v="0"/>
    <n v="30"/>
    <x v="3"/>
    <x v="1"/>
    <x v="2"/>
    <n v="2"/>
    <n v="12000000"/>
    <n v="1"/>
    <d v="1899-12-30T00:03:40"/>
    <x v="0"/>
    <x v="7"/>
    <x v="6"/>
    <x v="2"/>
    <x v="11"/>
  </r>
  <r>
    <x v="0"/>
    <n v="17"/>
    <x v="4"/>
    <x v="2"/>
    <x v="0"/>
    <n v="4"/>
    <n v="11000000"/>
    <n v="1"/>
    <d v="1899-12-30T00:03:40"/>
    <x v="2"/>
    <x v="2"/>
    <x v="4"/>
    <x v="3"/>
    <x v="13"/>
  </r>
  <r>
    <x v="0"/>
    <n v="16"/>
    <x v="4"/>
    <x v="3"/>
    <x v="4"/>
    <n v="5"/>
    <n v="25000000"/>
    <n v="1"/>
    <d v="1899-12-30T00:03:40"/>
    <x v="0"/>
    <x v="2"/>
    <x v="1"/>
    <x v="1"/>
    <x v="6"/>
  </r>
  <r>
    <x v="0"/>
    <n v="27"/>
    <x v="10"/>
    <x v="2"/>
    <x v="2"/>
    <n v="2"/>
    <n v="38000000"/>
    <n v="1"/>
    <d v="1899-12-30T00:03:40"/>
    <x v="1"/>
    <x v="0"/>
    <x v="2"/>
    <x v="0"/>
    <x v="10"/>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1"/>
    <n v="23"/>
    <x v="2"/>
    <x v="2"/>
    <x v="2"/>
    <n v="0"/>
    <n v="0"/>
    <n v="1"/>
    <d v="1899-12-30T00:03:40"/>
    <x v="3"/>
    <x v="9"/>
    <x v="4"/>
    <x v="1"/>
    <x v="1"/>
  </r>
  <r>
    <x v="1"/>
    <n v="19"/>
    <x v="3"/>
    <x v="2"/>
    <x v="2"/>
    <n v="0"/>
    <n v="0"/>
    <n v="4"/>
    <d v="1899-12-30T00:03:40"/>
    <x v="3"/>
    <x v="9"/>
    <x v="5"/>
    <x v="0"/>
    <x v="10"/>
  </r>
  <r>
    <x v="1"/>
    <n v="27"/>
    <x v="4"/>
    <x v="0"/>
    <x v="2"/>
    <n v="0"/>
    <n v="0"/>
    <n v="1"/>
    <d v="1899-12-30T00:03:40"/>
    <x v="3"/>
    <x v="9"/>
    <x v="2"/>
    <x v="0"/>
    <x v="9"/>
  </r>
  <r>
    <x v="0"/>
    <n v="15"/>
    <x v="6"/>
    <x v="4"/>
    <x v="1"/>
    <n v="3"/>
    <n v="12000000"/>
    <n v="4"/>
    <d v="1899-12-30T00:04:00"/>
    <x v="0"/>
    <x v="2"/>
    <x v="2"/>
    <x v="0"/>
    <x v="7"/>
  </r>
  <r>
    <x v="0"/>
    <n v="4"/>
    <x v="11"/>
    <x v="1"/>
    <x v="1"/>
    <n v="1"/>
    <n v="19000000"/>
    <n v="2"/>
    <d v="1899-12-30T00:04:00"/>
    <x v="1"/>
    <x v="5"/>
    <x v="1"/>
    <x v="2"/>
    <x v="3"/>
  </r>
  <r>
    <x v="0"/>
    <n v="11"/>
    <x v="2"/>
    <x v="0"/>
    <x v="0"/>
    <n v="2"/>
    <n v="38000000"/>
    <n v="1"/>
    <d v="1899-12-30T00:04:00"/>
    <x v="4"/>
    <x v="4"/>
    <x v="4"/>
    <x v="1"/>
    <x v="15"/>
  </r>
  <r>
    <x v="0"/>
    <n v="23"/>
    <x v="2"/>
    <x v="2"/>
    <x v="0"/>
    <n v="1"/>
    <n v="7000000"/>
    <n v="3"/>
    <d v="1899-12-30T00:04:00"/>
    <x v="0"/>
    <x v="0"/>
    <x v="5"/>
    <x v="3"/>
    <x v="4"/>
  </r>
  <r>
    <x v="0"/>
    <n v="8"/>
    <x v="3"/>
    <x v="1"/>
    <x v="1"/>
    <n v="4"/>
    <n v="20000000"/>
    <n v="4"/>
    <d v="1899-12-30T00:04:00"/>
    <x v="2"/>
    <x v="0"/>
    <x v="0"/>
    <x v="1"/>
    <x v="2"/>
  </r>
  <r>
    <x v="0"/>
    <n v="8"/>
    <x v="3"/>
    <x v="1"/>
    <x v="0"/>
    <n v="3"/>
    <n v="15000000"/>
    <n v="1"/>
    <d v="1899-12-30T00:04:00"/>
    <x v="0"/>
    <x v="5"/>
    <x v="3"/>
    <x v="0"/>
    <x v="12"/>
  </r>
  <r>
    <x v="0"/>
    <n v="29"/>
    <x v="3"/>
    <x v="0"/>
    <x v="0"/>
    <n v="2"/>
    <n v="12000000"/>
    <n v="1"/>
    <d v="1899-12-30T00:04:00"/>
    <x v="0"/>
    <x v="8"/>
    <x v="6"/>
    <x v="0"/>
    <x v="9"/>
  </r>
  <r>
    <x v="0"/>
    <n v="25"/>
    <x v="3"/>
    <x v="2"/>
    <x v="1"/>
    <n v="5"/>
    <n v="25000000"/>
    <n v="3"/>
    <d v="1899-12-30T00:04:00"/>
    <x v="0"/>
    <x v="2"/>
    <x v="7"/>
    <x v="2"/>
    <x v="11"/>
  </r>
  <r>
    <x v="0"/>
    <n v="22"/>
    <x v="4"/>
    <x v="1"/>
    <x v="1"/>
    <n v="2"/>
    <n v="12000000"/>
    <n v="4"/>
    <d v="1899-12-30T00:04:00"/>
    <x v="0"/>
    <x v="4"/>
    <x v="1"/>
    <x v="1"/>
    <x v="6"/>
  </r>
  <r>
    <x v="0"/>
    <n v="15"/>
    <x v="6"/>
    <x v="4"/>
    <x v="1"/>
    <n v="3"/>
    <n v="12000000"/>
    <n v="4"/>
    <d v="1899-12-30T00:04:00"/>
    <x v="0"/>
    <x v="2"/>
    <x v="2"/>
    <x v="0"/>
    <x v="7"/>
  </r>
  <r>
    <x v="0"/>
    <n v="4"/>
    <x v="11"/>
    <x v="1"/>
    <x v="1"/>
    <n v="1"/>
    <n v="19000000"/>
    <n v="2"/>
    <d v="1899-12-30T00:04:00"/>
    <x v="1"/>
    <x v="5"/>
    <x v="1"/>
    <x v="2"/>
    <x v="3"/>
  </r>
  <r>
    <x v="1"/>
    <n v="25"/>
    <x v="3"/>
    <x v="2"/>
    <x v="2"/>
    <n v="0"/>
    <n v="0"/>
    <n v="5"/>
    <d v="1899-12-30T00:04:00"/>
    <x v="3"/>
    <x v="9"/>
    <x v="3"/>
    <x v="2"/>
    <x v="8"/>
  </r>
  <r>
    <x v="1"/>
    <n v="26"/>
    <x v="4"/>
    <x v="0"/>
    <x v="1"/>
    <n v="0"/>
    <n v="0"/>
    <n v="2"/>
    <d v="1899-12-30T00:04:00"/>
    <x v="3"/>
    <x v="9"/>
    <x v="5"/>
    <x v="1"/>
    <x v="1"/>
  </r>
  <r>
    <x v="1"/>
    <n v="26"/>
    <x v="4"/>
    <x v="1"/>
    <x v="1"/>
    <n v="0"/>
    <n v="0"/>
    <n v="3"/>
    <d v="1899-12-30T00:04:00"/>
    <x v="3"/>
    <x v="9"/>
    <x v="7"/>
    <x v="1"/>
    <x v="1"/>
  </r>
  <r>
    <x v="1"/>
    <n v="10"/>
    <x v="10"/>
    <x v="2"/>
    <x v="0"/>
    <n v="0"/>
    <n v="0"/>
    <n v="3"/>
    <d v="1899-12-30T00:04:00"/>
    <x v="3"/>
    <x v="9"/>
    <x v="5"/>
    <x v="3"/>
    <x v="4"/>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0"/>
    <n v="9"/>
    <x v="2"/>
    <x v="2"/>
    <x v="1"/>
    <n v="2"/>
    <n v="38000000"/>
    <n v="5"/>
    <d v="1899-12-30T00:04:40"/>
    <x v="1"/>
    <x v="0"/>
    <x v="6"/>
    <x v="1"/>
    <x v="2"/>
  </r>
  <r>
    <x v="0"/>
    <n v="11"/>
    <x v="2"/>
    <x v="2"/>
    <x v="2"/>
    <n v="2"/>
    <n v="12000000"/>
    <n v="5"/>
    <d v="1899-12-30T00:04:40"/>
    <x v="0"/>
    <x v="6"/>
    <x v="0"/>
    <x v="0"/>
    <x v="10"/>
  </r>
  <r>
    <x v="0"/>
    <n v="22"/>
    <x v="2"/>
    <x v="4"/>
    <x v="2"/>
    <n v="3"/>
    <n v="15000000"/>
    <n v="4"/>
    <d v="1899-12-30T00:04:40"/>
    <x v="0"/>
    <x v="7"/>
    <x v="2"/>
    <x v="2"/>
    <x v="11"/>
  </r>
  <r>
    <x v="0"/>
    <n v="30"/>
    <x v="2"/>
    <x v="4"/>
    <x v="1"/>
    <n v="3"/>
    <n v="15000000"/>
    <n v="3"/>
    <d v="1899-12-30T00:04:40"/>
    <x v="0"/>
    <x v="2"/>
    <x v="1"/>
    <x v="1"/>
    <x v="2"/>
  </r>
  <r>
    <x v="0"/>
    <n v="10"/>
    <x v="3"/>
    <x v="1"/>
    <x v="0"/>
    <n v="4"/>
    <n v="11000000"/>
    <n v="2"/>
    <d v="1899-12-30T00:04:40"/>
    <x v="2"/>
    <x v="0"/>
    <x v="2"/>
    <x v="1"/>
    <x v="15"/>
  </r>
  <r>
    <x v="0"/>
    <n v="24"/>
    <x v="3"/>
    <x v="0"/>
    <x v="2"/>
    <n v="4"/>
    <n v="20000000"/>
    <n v="1"/>
    <d v="1899-12-30T00:04:40"/>
    <x v="2"/>
    <x v="0"/>
    <x v="2"/>
    <x v="3"/>
    <x v="4"/>
  </r>
  <r>
    <x v="0"/>
    <n v="26"/>
    <x v="3"/>
    <x v="1"/>
    <x v="2"/>
    <n v="5"/>
    <n v="20000000"/>
    <n v="2"/>
    <d v="1899-12-30T00:04:40"/>
    <x v="0"/>
    <x v="0"/>
    <x v="2"/>
    <x v="0"/>
    <x v="5"/>
  </r>
  <r>
    <x v="0"/>
    <n v="1"/>
    <x v="3"/>
    <x v="2"/>
    <x v="3"/>
    <n v="4"/>
    <n v="20000000"/>
    <n v="2"/>
    <d v="1899-12-30T00:04:40"/>
    <x v="0"/>
    <x v="4"/>
    <x v="3"/>
    <x v="0"/>
    <x v="10"/>
  </r>
  <r>
    <x v="0"/>
    <n v="30"/>
    <x v="3"/>
    <x v="4"/>
    <x v="3"/>
    <n v="1"/>
    <n v="7000000"/>
    <n v="3"/>
    <d v="1899-12-30T00:04:40"/>
    <x v="0"/>
    <x v="5"/>
    <x v="3"/>
    <x v="2"/>
    <x v="8"/>
  </r>
  <r>
    <x v="0"/>
    <n v="8"/>
    <x v="3"/>
    <x v="2"/>
    <x v="1"/>
    <n v="5"/>
    <n v="25000000"/>
    <n v="4"/>
    <d v="1899-12-30T00:04:40"/>
    <x v="0"/>
    <x v="1"/>
    <x v="0"/>
    <x v="2"/>
    <x v="11"/>
  </r>
  <r>
    <x v="0"/>
    <n v="11"/>
    <x v="3"/>
    <x v="0"/>
    <x v="2"/>
    <n v="3"/>
    <n v="15000000"/>
    <n v="3"/>
    <d v="1899-12-30T00:04:40"/>
    <x v="0"/>
    <x v="4"/>
    <x v="1"/>
    <x v="0"/>
    <x v="10"/>
  </r>
  <r>
    <x v="0"/>
    <n v="11"/>
    <x v="3"/>
    <x v="3"/>
    <x v="2"/>
    <n v="3"/>
    <n v="15000000"/>
    <n v="1"/>
    <d v="1899-12-30T00:04:40"/>
    <x v="0"/>
    <x v="3"/>
    <x v="6"/>
    <x v="0"/>
    <x v="5"/>
  </r>
  <r>
    <x v="0"/>
    <n v="9"/>
    <x v="4"/>
    <x v="3"/>
    <x v="1"/>
    <n v="1"/>
    <n v="19000000"/>
    <n v="5"/>
    <d v="1899-12-30T00:04:40"/>
    <x v="1"/>
    <x v="2"/>
    <x v="7"/>
    <x v="2"/>
    <x v="8"/>
  </r>
  <r>
    <x v="0"/>
    <n v="22"/>
    <x v="4"/>
    <x v="2"/>
    <x v="2"/>
    <n v="1"/>
    <n v="19000000"/>
    <n v="1"/>
    <d v="1899-12-30T00:04:40"/>
    <x v="1"/>
    <x v="8"/>
    <x v="7"/>
    <x v="1"/>
    <x v="2"/>
  </r>
  <r>
    <x v="0"/>
    <n v="12"/>
    <x v="4"/>
    <x v="1"/>
    <x v="2"/>
    <n v="4"/>
    <n v="20000000"/>
    <n v="2"/>
    <d v="1899-12-30T00:04:40"/>
    <x v="0"/>
    <x v="2"/>
    <x v="3"/>
    <x v="0"/>
    <x v="7"/>
  </r>
  <r>
    <x v="0"/>
    <n v="22"/>
    <x v="4"/>
    <x v="2"/>
    <x v="2"/>
    <n v="3"/>
    <n v="15000000"/>
    <n v="1"/>
    <d v="1899-12-30T00:04:40"/>
    <x v="0"/>
    <x v="0"/>
    <x v="6"/>
    <x v="0"/>
    <x v="10"/>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1"/>
    <n v="15"/>
    <x v="7"/>
    <x v="3"/>
    <x v="0"/>
    <n v="0"/>
    <n v="0"/>
    <n v="2"/>
    <d v="1899-12-30T00:04:40"/>
    <x v="3"/>
    <x v="9"/>
    <x v="5"/>
    <x v="1"/>
    <x v="1"/>
  </r>
  <r>
    <x v="1"/>
    <n v="11"/>
    <x v="8"/>
    <x v="0"/>
    <x v="2"/>
    <n v="0"/>
    <n v="0"/>
    <n v="5"/>
    <d v="1899-12-30T00:04:40"/>
    <x v="3"/>
    <x v="9"/>
    <x v="3"/>
    <x v="3"/>
    <x v="13"/>
  </r>
  <r>
    <x v="1"/>
    <n v="14"/>
    <x v="1"/>
    <x v="1"/>
    <x v="2"/>
    <n v="0"/>
    <n v="0"/>
    <n v="4"/>
    <d v="1899-12-30T00:04:40"/>
    <x v="3"/>
    <x v="9"/>
    <x v="5"/>
    <x v="0"/>
    <x v="5"/>
  </r>
  <r>
    <x v="1"/>
    <n v="24"/>
    <x v="2"/>
    <x v="5"/>
    <x v="2"/>
    <n v="0"/>
    <n v="0"/>
    <n v="3"/>
    <d v="1899-12-30T00:04:40"/>
    <x v="3"/>
    <x v="9"/>
    <x v="0"/>
    <x v="0"/>
    <x v="10"/>
  </r>
  <r>
    <x v="1"/>
    <n v="1"/>
    <x v="3"/>
    <x v="0"/>
    <x v="2"/>
    <n v="0"/>
    <n v="0"/>
    <n v="1"/>
    <d v="1899-12-30T00:04:40"/>
    <x v="3"/>
    <x v="9"/>
    <x v="5"/>
    <x v="1"/>
    <x v="6"/>
  </r>
  <r>
    <x v="1"/>
    <n v="19"/>
    <x v="10"/>
    <x v="2"/>
    <x v="2"/>
    <n v="0"/>
    <n v="0"/>
    <n v="2"/>
    <d v="1899-12-30T00:04:40"/>
    <x v="3"/>
    <x v="9"/>
    <x v="2"/>
    <x v="3"/>
    <x v="13"/>
  </r>
  <r>
    <x v="1"/>
    <n v="15"/>
    <x v="7"/>
    <x v="3"/>
    <x v="0"/>
    <n v="0"/>
    <n v="0"/>
    <n v="2"/>
    <d v="1899-12-30T00:04:40"/>
    <x v="3"/>
    <x v="9"/>
    <x v="5"/>
    <x v="1"/>
    <x v="1"/>
  </r>
  <r>
    <x v="1"/>
    <n v="11"/>
    <x v="8"/>
    <x v="0"/>
    <x v="2"/>
    <n v="0"/>
    <n v="0"/>
    <n v="5"/>
    <d v="1899-12-30T00:04:40"/>
    <x v="3"/>
    <x v="9"/>
    <x v="3"/>
    <x v="3"/>
    <x v="13"/>
  </r>
  <r>
    <x v="0"/>
    <n v="19"/>
    <x v="1"/>
    <x v="1"/>
    <x v="3"/>
    <n v="1"/>
    <n v="7000000"/>
    <n v="5"/>
    <d v="1899-12-30T00:04:45"/>
    <x v="0"/>
    <x v="1"/>
    <x v="6"/>
    <x v="0"/>
    <x v="7"/>
  </r>
  <r>
    <x v="0"/>
    <n v="5"/>
    <x v="2"/>
    <x v="2"/>
    <x v="2"/>
    <n v="4"/>
    <n v="15000000"/>
    <n v="3"/>
    <d v="1899-12-30T00:04:45"/>
    <x v="0"/>
    <x v="0"/>
    <x v="3"/>
    <x v="3"/>
    <x v="13"/>
  </r>
  <r>
    <x v="0"/>
    <n v="11"/>
    <x v="3"/>
    <x v="0"/>
    <x v="3"/>
    <n v="2"/>
    <n v="38000000"/>
    <n v="1"/>
    <d v="1899-12-30T00:04:45"/>
    <x v="1"/>
    <x v="0"/>
    <x v="4"/>
    <x v="0"/>
    <x v="7"/>
  </r>
  <r>
    <x v="0"/>
    <n v="1"/>
    <x v="3"/>
    <x v="4"/>
    <x v="0"/>
    <n v="3"/>
    <n v="15000000"/>
    <n v="1"/>
    <d v="1899-12-30T00:04:45"/>
    <x v="0"/>
    <x v="4"/>
    <x v="2"/>
    <x v="3"/>
    <x v="4"/>
  </r>
  <r>
    <x v="0"/>
    <n v="21"/>
    <x v="3"/>
    <x v="1"/>
    <x v="0"/>
    <n v="5"/>
    <n v="20000000"/>
    <n v="5"/>
    <d v="1899-12-30T00:04:45"/>
    <x v="0"/>
    <x v="7"/>
    <x v="0"/>
    <x v="1"/>
    <x v="2"/>
  </r>
  <r>
    <x v="0"/>
    <n v="27"/>
    <x v="4"/>
    <x v="3"/>
    <x v="2"/>
    <n v="3"/>
    <n v="11000000"/>
    <n v="3"/>
    <d v="1899-12-30T00:04:45"/>
    <x v="0"/>
    <x v="7"/>
    <x v="6"/>
    <x v="2"/>
    <x v="3"/>
  </r>
  <r>
    <x v="0"/>
    <n v="28"/>
    <x v="4"/>
    <x v="3"/>
    <x v="1"/>
    <n v="2"/>
    <n v="12000000"/>
    <n v="3"/>
    <d v="1899-12-30T00:04:45"/>
    <x v="0"/>
    <x v="4"/>
    <x v="7"/>
    <x v="0"/>
    <x v="9"/>
  </r>
  <r>
    <x v="0"/>
    <n v="11"/>
    <x v="10"/>
    <x v="3"/>
    <x v="1"/>
    <n v="1"/>
    <n v="19000000"/>
    <n v="1"/>
    <d v="1899-12-30T00:04:45"/>
    <x v="1"/>
    <x v="2"/>
    <x v="2"/>
    <x v="0"/>
    <x v="12"/>
  </r>
  <r>
    <x v="0"/>
    <n v="25"/>
    <x v="10"/>
    <x v="0"/>
    <x v="1"/>
    <n v="2"/>
    <n v="12000000"/>
    <n v="1"/>
    <d v="1899-12-30T00:04:45"/>
    <x v="0"/>
    <x v="7"/>
    <x v="5"/>
    <x v="2"/>
    <x v="8"/>
  </r>
  <r>
    <x v="0"/>
    <n v="23"/>
    <x v="10"/>
    <x v="0"/>
    <x v="0"/>
    <n v="2"/>
    <n v="12000000"/>
    <n v="1"/>
    <d v="1899-12-30T00:04:45"/>
    <x v="0"/>
    <x v="8"/>
    <x v="6"/>
    <x v="1"/>
    <x v="1"/>
  </r>
  <r>
    <x v="0"/>
    <n v="19"/>
    <x v="1"/>
    <x v="1"/>
    <x v="3"/>
    <n v="1"/>
    <n v="7000000"/>
    <n v="5"/>
    <d v="1899-12-30T00:04:45"/>
    <x v="0"/>
    <x v="1"/>
    <x v="6"/>
    <x v="0"/>
    <x v="7"/>
  </r>
  <r>
    <x v="1"/>
    <n v="11"/>
    <x v="5"/>
    <x v="3"/>
    <x v="1"/>
    <n v="0"/>
    <n v="0"/>
    <n v="4"/>
    <d v="1899-12-30T00:04:45"/>
    <x v="3"/>
    <x v="9"/>
    <x v="2"/>
    <x v="2"/>
    <x v="11"/>
  </r>
  <r>
    <x v="1"/>
    <n v="19"/>
    <x v="2"/>
    <x v="0"/>
    <x v="2"/>
    <n v="0"/>
    <n v="0"/>
    <n v="6"/>
    <d v="1899-12-30T00:04:45"/>
    <x v="3"/>
    <x v="9"/>
    <x v="2"/>
    <x v="1"/>
    <x v="14"/>
  </r>
  <r>
    <x v="1"/>
    <n v="18"/>
    <x v="4"/>
    <x v="5"/>
    <x v="2"/>
    <n v="0"/>
    <n v="0"/>
    <n v="4"/>
    <d v="1899-12-30T00:04:45"/>
    <x v="3"/>
    <x v="9"/>
    <x v="7"/>
    <x v="3"/>
    <x v="13"/>
  </r>
  <r>
    <x v="1"/>
    <n v="11"/>
    <x v="5"/>
    <x v="3"/>
    <x v="1"/>
    <n v="0"/>
    <n v="0"/>
    <n v="4"/>
    <d v="1899-12-30T00:04:45"/>
    <x v="3"/>
    <x v="9"/>
    <x v="2"/>
    <x v="2"/>
    <x v="11"/>
  </r>
  <r>
    <x v="0"/>
    <n v="13"/>
    <x v="5"/>
    <x v="4"/>
    <x v="2"/>
    <n v="2"/>
    <n v="12000000"/>
    <n v="1"/>
    <d v="1899-12-30T00:04:48"/>
    <x v="0"/>
    <x v="7"/>
    <x v="2"/>
    <x v="1"/>
    <x v="1"/>
  </r>
  <r>
    <x v="0"/>
    <n v="1"/>
    <x v="8"/>
    <x v="4"/>
    <x v="1"/>
    <n v="4"/>
    <n v="20000000"/>
    <n v="4"/>
    <d v="1899-12-30T00:04:48"/>
    <x v="2"/>
    <x v="8"/>
    <x v="5"/>
    <x v="0"/>
    <x v="10"/>
  </r>
  <r>
    <x v="0"/>
    <n v="12"/>
    <x v="2"/>
    <x v="4"/>
    <x v="0"/>
    <n v="2"/>
    <n v="10000000"/>
    <n v="5"/>
    <d v="1899-12-30T00:04:48"/>
    <x v="0"/>
    <x v="3"/>
    <x v="7"/>
    <x v="3"/>
    <x v="13"/>
  </r>
  <r>
    <x v="0"/>
    <n v="13"/>
    <x v="3"/>
    <x v="0"/>
    <x v="1"/>
    <n v="1"/>
    <n v="19000000"/>
    <n v="4"/>
    <d v="1899-12-30T00:04:48"/>
    <x v="1"/>
    <x v="7"/>
    <x v="3"/>
    <x v="1"/>
    <x v="2"/>
  </r>
  <r>
    <x v="0"/>
    <n v="8"/>
    <x v="3"/>
    <x v="4"/>
    <x v="1"/>
    <n v="3"/>
    <n v="15000000"/>
    <n v="3"/>
    <d v="1899-12-30T00:04:48"/>
    <x v="0"/>
    <x v="0"/>
    <x v="4"/>
    <x v="0"/>
    <x v="5"/>
  </r>
  <r>
    <x v="0"/>
    <n v="17"/>
    <x v="4"/>
    <x v="0"/>
    <x v="2"/>
    <n v="2"/>
    <n v="12000000"/>
    <n v="3"/>
    <d v="1899-12-30T00:04:48"/>
    <x v="0"/>
    <x v="2"/>
    <x v="4"/>
    <x v="3"/>
    <x v="13"/>
  </r>
  <r>
    <x v="0"/>
    <n v="12"/>
    <x v="4"/>
    <x v="1"/>
    <x v="2"/>
    <n v="3"/>
    <n v="15000000"/>
    <n v="1"/>
    <d v="1899-12-30T00:04:48"/>
    <x v="0"/>
    <x v="4"/>
    <x v="6"/>
    <x v="1"/>
    <x v="6"/>
  </r>
  <r>
    <x v="0"/>
    <n v="16"/>
    <x v="10"/>
    <x v="5"/>
    <x v="1"/>
    <n v="5"/>
    <n v="25000000"/>
    <n v="2"/>
    <d v="1899-12-30T00:04:48"/>
    <x v="0"/>
    <x v="0"/>
    <x v="1"/>
    <x v="2"/>
    <x v="11"/>
  </r>
  <r>
    <x v="0"/>
    <n v="13"/>
    <x v="5"/>
    <x v="4"/>
    <x v="2"/>
    <n v="2"/>
    <n v="12000000"/>
    <n v="1"/>
    <d v="1899-12-30T00:04:48"/>
    <x v="0"/>
    <x v="7"/>
    <x v="2"/>
    <x v="1"/>
    <x v="1"/>
  </r>
  <r>
    <x v="0"/>
    <n v="1"/>
    <x v="8"/>
    <x v="4"/>
    <x v="1"/>
    <n v="4"/>
    <n v="20000000"/>
    <n v="4"/>
    <d v="1899-12-30T00:04:48"/>
    <x v="2"/>
    <x v="8"/>
    <x v="5"/>
    <x v="0"/>
    <x v="10"/>
  </r>
  <r>
    <x v="1"/>
    <n v="12"/>
    <x v="9"/>
    <x v="0"/>
    <x v="2"/>
    <n v="0"/>
    <n v="0"/>
    <n v="2"/>
    <d v="1899-12-30T00:04:48"/>
    <x v="3"/>
    <x v="9"/>
    <x v="0"/>
    <x v="2"/>
    <x v="3"/>
  </r>
  <r>
    <x v="1"/>
    <n v="6"/>
    <x v="2"/>
    <x v="0"/>
    <x v="1"/>
    <n v="0"/>
    <n v="0"/>
    <n v="1"/>
    <d v="1899-12-30T00:04:48"/>
    <x v="3"/>
    <x v="9"/>
    <x v="3"/>
    <x v="1"/>
    <x v="14"/>
  </r>
  <r>
    <x v="1"/>
    <n v="17"/>
    <x v="2"/>
    <x v="0"/>
    <x v="2"/>
    <n v="0"/>
    <n v="0"/>
    <n v="4"/>
    <d v="1899-12-30T00:04:48"/>
    <x v="3"/>
    <x v="9"/>
    <x v="0"/>
    <x v="0"/>
    <x v="12"/>
  </r>
  <r>
    <x v="1"/>
    <n v="11"/>
    <x v="4"/>
    <x v="4"/>
    <x v="0"/>
    <n v="0"/>
    <n v="0"/>
    <n v="2"/>
    <d v="1899-12-30T00:04:48"/>
    <x v="3"/>
    <x v="9"/>
    <x v="6"/>
    <x v="0"/>
    <x v="9"/>
  </r>
  <r>
    <x v="1"/>
    <n v="12"/>
    <x v="9"/>
    <x v="0"/>
    <x v="2"/>
    <n v="0"/>
    <n v="0"/>
    <n v="2"/>
    <d v="1899-12-30T00:04:48"/>
    <x v="3"/>
    <x v="9"/>
    <x v="0"/>
    <x v="2"/>
    <x v="3"/>
  </r>
  <r>
    <x v="0"/>
    <n v="18"/>
    <x v="6"/>
    <x v="1"/>
    <x v="2"/>
    <n v="5"/>
    <n v="20000000"/>
    <n v="1"/>
    <d v="1899-12-30T00:05:12"/>
    <x v="0"/>
    <x v="8"/>
    <x v="7"/>
    <x v="2"/>
    <x v="3"/>
  </r>
  <r>
    <x v="0"/>
    <n v="11"/>
    <x v="3"/>
    <x v="0"/>
    <x v="1"/>
    <n v="2"/>
    <n v="38000000"/>
    <n v="2"/>
    <d v="1899-12-30T00:05:12"/>
    <x v="1"/>
    <x v="1"/>
    <x v="5"/>
    <x v="3"/>
    <x v="13"/>
  </r>
  <r>
    <x v="0"/>
    <n v="23"/>
    <x v="3"/>
    <x v="0"/>
    <x v="0"/>
    <n v="1"/>
    <n v="19000000"/>
    <n v="2"/>
    <d v="1899-12-30T00:05:12"/>
    <x v="1"/>
    <x v="7"/>
    <x v="0"/>
    <x v="0"/>
    <x v="5"/>
  </r>
  <r>
    <x v="0"/>
    <n v="28"/>
    <x v="3"/>
    <x v="4"/>
    <x v="2"/>
    <n v="1"/>
    <n v="7000000"/>
    <n v="4"/>
    <d v="1899-12-30T00:05:12"/>
    <x v="0"/>
    <x v="4"/>
    <x v="5"/>
    <x v="0"/>
    <x v="9"/>
  </r>
  <r>
    <x v="0"/>
    <n v="30"/>
    <x v="3"/>
    <x v="0"/>
    <x v="1"/>
    <n v="3"/>
    <n v="12000000"/>
    <n v="1"/>
    <d v="1899-12-30T00:05:12"/>
    <x v="0"/>
    <x v="0"/>
    <x v="6"/>
    <x v="0"/>
    <x v="5"/>
  </r>
  <r>
    <x v="0"/>
    <n v="22"/>
    <x v="4"/>
    <x v="2"/>
    <x v="2"/>
    <n v="4"/>
    <n v="20000000"/>
    <n v="2"/>
    <d v="1899-12-30T00:05:12"/>
    <x v="2"/>
    <x v="0"/>
    <x v="2"/>
    <x v="1"/>
    <x v="2"/>
  </r>
  <r>
    <x v="0"/>
    <n v="1"/>
    <x v="4"/>
    <x v="2"/>
    <x v="0"/>
    <n v="5"/>
    <n v="25000000"/>
    <n v="2"/>
    <d v="1899-12-30T00:05:12"/>
    <x v="0"/>
    <x v="2"/>
    <x v="4"/>
    <x v="2"/>
    <x v="11"/>
  </r>
  <r>
    <x v="0"/>
    <n v="24"/>
    <x v="10"/>
    <x v="5"/>
    <x v="1"/>
    <n v="3"/>
    <n v="11000000"/>
    <n v="4"/>
    <d v="1899-12-30T00:05:12"/>
    <x v="0"/>
    <x v="7"/>
    <x v="3"/>
    <x v="0"/>
    <x v="7"/>
  </r>
  <r>
    <x v="0"/>
    <n v="18"/>
    <x v="6"/>
    <x v="1"/>
    <x v="2"/>
    <n v="5"/>
    <n v="20000000"/>
    <n v="1"/>
    <d v="1899-12-30T00:05:12"/>
    <x v="0"/>
    <x v="8"/>
    <x v="7"/>
    <x v="2"/>
    <x v="3"/>
  </r>
  <r>
    <x v="1"/>
    <n v="3"/>
    <x v="5"/>
    <x v="2"/>
    <x v="1"/>
    <n v="0"/>
    <n v="0"/>
    <n v="1"/>
    <d v="1899-12-30T00:05:12"/>
    <x v="3"/>
    <x v="9"/>
    <x v="1"/>
    <x v="0"/>
    <x v="7"/>
  </r>
  <r>
    <x v="1"/>
    <n v="22"/>
    <x v="2"/>
    <x v="3"/>
    <x v="4"/>
    <n v="0"/>
    <n v="0"/>
    <n v="6"/>
    <d v="1899-12-30T00:05:12"/>
    <x v="3"/>
    <x v="9"/>
    <x v="2"/>
    <x v="0"/>
    <x v="7"/>
  </r>
  <r>
    <x v="1"/>
    <n v="5"/>
    <x v="3"/>
    <x v="3"/>
    <x v="1"/>
    <n v="0"/>
    <n v="0"/>
    <n v="3"/>
    <d v="1899-12-30T00:05:12"/>
    <x v="3"/>
    <x v="9"/>
    <x v="2"/>
    <x v="1"/>
    <x v="15"/>
  </r>
  <r>
    <x v="1"/>
    <n v="20"/>
    <x v="4"/>
    <x v="2"/>
    <x v="3"/>
    <n v="0"/>
    <n v="0"/>
    <n v="3"/>
    <d v="1899-12-30T00:05:12"/>
    <x v="3"/>
    <x v="9"/>
    <x v="0"/>
    <x v="1"/>
    <x v="6"/>
  </r>
  <r>
    <x v="1"/>
    <n v="29"/>
    <x v="4"/>
    <x v="2"/>
    <x v="1"/>
    <n v="0"/>
    <n v="0"/>
    <n v="2"/>
    <d v="1899-12-30T00:05:12"/>
    <x v="3"/>
    <x v="9"/>
    <x v="6"/>
    <x v="3"/>
    <x v="13"/>
  </r>
  <r>
    <x v="1"/>
    <n v="3"/>
    <x v="5"/>
    <x v="2"/>
    <x v="1"/>
    <n v="0"/>
    <n v="0"/>
    <n v="1"/>
    <d v="1899-12-30T00:05:12"/>
    <x v="3"/>
    <x v="9"/>
    <x v="1"/>
    <x v="0"/>
    <x v="7"/>
  </r>
  <r>
    <x v="0"/>
    <n v="1"/>
    <x v="8"/>
    <x v="5"/>
    <x v="2"/>
    <n v="2"/>
    <n v="12000000"/>
    <n v="3"/>
    <d v="1899-12-30T00:05:14"/>
    <x v="0"/>
    <x v="0"/>
    <x v="3"/>
    <x v="1"/>
    <x v="1"/>
  </r>
  <r>
    <x v="0"/>
    <n v="17"/>
    <x v="1"/>
    <x v="5"/>
    <x v="2"/>
    <n v="2"/>
    <n v="12000000"/>
    <n v="4"/>
    <d v="1899-12-30T00:05:14"/>
    <x v="0"/>
    <x v="2"/>
    <x v="5"/>
    <x v="2"/>
    <x v="8"/>
  </r>
  <r>
    <x v="0"/>
    <n v="9"/>
    <x v="2"/>
    <x v="3"/>
    <x v="2"/>
    <n v="5"/>
    <n v="25000000"/>
    <n v="2"/>
    <d v="1899-12-30T00:05:14"/>
    <x v="0"/>
    <x v="3"/>
    <x v="3"/>
    <x v="0"/>
    <x v="10"/>
  </r>
  <r>
    <x v="0"/>
    <n v="29"/>
    <x v="2"/>
    <x v="0"/>
    <x v="3"/>
    <n v="1"/>
    <n v="7000000"/>
    <n v="4"/>
    <d v="1899-12-30T00:05:14"/>
    <x v="0"/>
    <x v="2"/>
    <x v="6"/>
    <x v="2"/>
    <x v="3"/>
  </r>
  <r>
    <x v="0"/>
    <n v="11"/>
    <x v="3"/>
    <x v="2"/>
    <x v="2"/>
    <n v="2"/>
    <n v="38000000"/>
    <n v="3"/>
    <d v="1899-12-30T00:05:14"/>
    <x v="1"/>
    <x v="4"/>
    <x v="5"/>
    <x v="0"/>
    <x v="5"/>
  </r>
  <r>
    <x v="0"/>
    <n v="17"/>
    <x v="3"/>
    <x v="1"/>
    <x v="0"/>
    <n v="1"/>
    <n v="19000000"/>
    <n v="2"/>
    <d v="1899-12-30T00:05:14"/>
    <x v="1"/>
    <x v="1"/>
    <x v="1"/>
    <x v="1"/>
    <x v="1"/>
  </r>
  <r>
    <x v="0"/>
    <n v="4"/>
    <x v="3"/>
    <x v="0"/>
    <x v="2"/>
    <n v="4"/>
    <n v="15000000"/>
    <n v="5"/>
    <d v="1899-12-30T00:05:14"/>
    <x v="0"/>
    <x v="2"/>
    <x v="4"/>
    <x v="0"/>
    <x v="12"/>
  </r>
  <r>
    <x v="0"/>
    <n v="1"/>
    <x v="3"/>
    <x v="3"/>
    <x v="0"/>
    <n v="3"/>
    <n v="15000000"/>
    <n v="5"/>
    <d v="1899-12-30T00:05:14"/>
    <x v="0"/>
    <x v="2"/>
    <x v="0"/>
    <x v="0"/>
    <x v="7"/>
  </r>
  <r>
    <x v="0"/>
    <n v="11"/>
    <x v="4"/>
    <x v="0"/>
    <x v="2"/>
    <n v="3"/>
    <n v="11000000"/>
    <n v="1"/>
    <d v="1899-12-30T00:05:14"/>
    <x v="0"/>
    <x v="0"/>
    <x v="3"/>
    <x v="1"/>
    <x v="1"/>
  </r>
  <r>
    <x v="0"/>
    <n v="4"/>
    <x v="4"/>
    <x v="0"/>
    <x v="1"/>
    <n v="2"/>
    <n v="12000000"/>
    <n v="1"/>
    <d v="1899-12-30T00:05:14"/>
    <x v="0"/>
    <x v="1"/>
    <x v="5"/>
    <x v="3"/>
    <x v="4"/>
  </r>
  <r>
    <x v="0"/>
    <n v="1"/>
    <x v="8"/>
    <x v="5"/>
    <x v="2"/>
    <n v="2"/>
    <n v="12000000"/>
    <n v="3"/>
    <d v="1899-12-30T00:05:14"/>
    <x v="0"/>
    <x v="0"/>
    <x v="3"/>
    <x v="1"/>
    <x v="1"/>
  </r>
  <r>
    <x v="0"/>
    <n v="17"/>
    <x v="1"/>
    <x v="5"/>
    <x v="2"/>
    <n v="2"/>
    <n v="12000000"/>
    <n v="4"/>
    <d v="1899-12-30T00:05:14"/>
    <x v="0"/>
    <x v="2"/>
    <x v="5"/>
    <x v="2"/>
    <x v="8"/>
  </r>
  <r>
    <x v="1"/>
    <n v="11"/>
    <x v="1"/>
    <x v="0"/>
    <x v="0"/>
    <n v="0"/>
    <n v="0"/>
    <n v="1"/>
    <d v="1899-12-30T00:05:14"/>
    <x v="3"/>
    <x v="9"/>
    <x v="0"/>
    <x v="1"/>
    <x v="14"/>
  </r>
  <r>
    <x v="1"/>
    <n v="12"/>
    <x v="1"/>
    <x v="4"/>
    <x v="2"/>
    <n v="0"/>
    <n v="0"/>
    <n v="1"/>
    <d v="1899-12-30T00:05:14"/>
    <x v="3"/>
    <x v="9"/>
    <x v="2"/>
    <x v="1"/>
    <x v="1"/>
  </r>
  <r>
    <x v="1"/>
    <n v="25"/>
    <x v="3"/>
    <x v="4"/>
    <x v="1"/>
    <n v="0"/>
    <n v="0"/>
    <n v="1"/>
    <d v="1899-12-30T00:05:14"/>
    <x v="3"/>
    <x v="9"/>
    <x v="7"/>
    <x v="0"/>
    <x v="5"/>
  </r>
  <r>
    <x v="0"/>
    <n v="8"/>
    <x v="5"/>
    <x v="2"/>
    <x v="0"/>
    <n v="3"/>
    <n v="15000000"/>
    <n v="5"/>
    <d v="1899-12-30T00:05:15"/>
    <x v="0"/>
    <x v="7"/>
    <x v="1"/>
    <x v="0"/>
    <x v="7"/>
  </r>
  <r>
    <x v="0"/>
    <n v="12"/>
    <x v="9"/>
    <x v="2"/>
    <x v="0"/>
    <n v="5"/>
    <n v="25000000"/>
    <n v="1"/>
    <d v="1899-12-30T00:05:15"/>
    <x v="0"/>
    <x v="8"/>
    <x v="5"/>
    <x v="1"/>
    <x v="6"/>
  </r>
  <r>
    <x v="0"/>
    <n v="30"/>
    <x v="2"/>
    <x v="2"/>
    <x v="2"/>
    <n v="4"/>
    <n v="20000000"/>
    <n v="3"/>
    <d v="1899-12-30T00:05:15"/>
    <x v="0"/>
    <x v="0"/>
    <x v="4"/>
    <x v="2"/>
    <x v="3"/>
  </r>
  <r>
    <x v="0"/>
    <n v="18"/>
    <x v="4"/>
    <x v="4"/>
    <x v="0"/>
    <n v="4"/>
    <n v="11000000"/>
    <n v="1"/>
    <d v="1899-12-30T00:05:15"/>
    <x v="2"/>
    <x v="4"/>
    <x v="6"/>
    <x v="1"/>
    <x v="6"/>
  </r>
  <r>
    <x v="0"/>
    <n v="3"/>
    <x v="4"/>
    <x v="1"/>
    <x v="2"/>
    <n v="2"/>
    <n v="12000000"/>
    <n v="4"/>
    <d v="1899-12-30T00:05:15"/>
    <x v="0"/>
    <x v="3"/>
    <x v="4"/>
    <x v="0"/>
    <x v="9"/>
  </r>
  <r>
    <x v="0"/>
    <n v="7"/>
    <x v="4"/>
    <x v="1"/>
    <x v="2"/>
    <n v="3"/>
    <n v="15000000"/>
    <n v="5"/>
    <d v="1899-12-30T00:05:15"/>
    <x v="0"/>
    <x v="7"/>
    <x v="3"/>
    <x v="1"/>
    <x v="2"/>
  </r>
  <r>
    <x v="0"/>
    <n v="19"/>
    <x v="4"/>
    <x v="4"/>
    <x v="1"/>
    <n v="3"/>
    <n v="15000000"/>
    <n v="3"/>
    <d v="1899-12-30T00:05:15"/>
    <x v="0"/>
    <x v="2"/>
    <x v="2"/>
    <x v="0"/>
    <x v="5"/>
  </r>
  <r>
    <x v="0"/>
    <n v="13"/>
    <x v="10"/>
    <x v="0"/>
    <x v="3"/>
    <n v="2"/>
    <n v="38000000"/>
    <n v="2"/>
    <d v="1899-12-30T00:05:15"/>
    <x v="1"/>
    <x v="4"/>
    <x v="0"/>
    <x v="3"/>
    <x v="13"/>
  </r>
  <r>
    <x v="0"/>
    <n v="14"/>
    <x v="10"/>
    <x v="1"/>
    <x v="0"/>
    <n v="2"/>
    <n v="12000000"/>
    <n v="2"/>
    <d v="1899-12-30T00:05:15"/>
    <x v="0"/>
    <x v="1"/>
    <x v="5"/>
    <x v="1"/>
    <x v="2"/>
  </r>
  <r>
    <x v="0"/>
    <n v="8"/>
    <x v="5"/>
    <x v="2"/>
    <x v="0"/>
    <n v="3"/>
    <n v="15000000"/>
    <n v="5"/>
    <d v="1899-12-30T00:05:15"/>
    <x v="0"/>
    <x v="7"/>
    <x v="1"/>
    <x v="0"/>
    <x v="7"/>
  </r>
  <r>
    <x v="0"/>
    <n v="12"/>
    <x v="9"/>
    <x v="2"/>
    <x v="0"/>
    <n v="5"/>
    <n v="25000000"/>
    <n v="1"/>
    <d v="1899-12-30T00:05:15"/>
    <x v="0"/>
    <x v="8"/>
    <x v="5"/>
    <x v="1"/>
    <x v="6"/>
  </r>
  <r>
    <x v="1"/>
    <n v="29"/>
    <x v="8"/>
    <x v="1"/>
    <x v="0"/>
    <n v="0"/>
    <n v="0"/>
    <n v="2"/>
    <d v="1899-12-30T00:05:15"/>
    <x v="3"/>
    <x v="9"/>
    <x v="3"/>
    <x v="2"/>
    <x v="8"/>
  </r>
  <r>
    <x v="1"/>
    <n v="5"/>
    <x v="3"/>
    <x v="2"/>
    <x v="0"/>
    <n v="0"/>
    <n v="0"/>
    <n v="5"/>
    <d v="1899-12-30T00:05:15"/>
    <x v="3"/>
    <x v="9"/>
    <x v="6"/>
    <x v="0"/>
    <x v="5"/>
  </r>
  <r>
    <x v="1"/>
    <n v="10"/>
    <x v="10"/>
    <x v="0"/>
    <x v="3"/>
    <n v="0"/>
    <n v="0"/>
    <n v="3"/>
    <d v="1899-12-30T00:05:15"/>
    <x v="3"/>
    <x v="9"/>
    <x v="1"/>
    <x v="0"/>
    <x v="0"/>
  </r>
  <r>
    <x v="1"/>
    <n v="5"/>
    <x v="10"/>
    <x v="1"/>
    <x v="2"/>
    <n v="0"/>
    <n v="0"/>
    <n v="5"/>
    <d v="1899-12-30T00:05:15"/>
    <x v="3"/>
    <x v="9"/>
    <x v="7"/>
    <x v="1"/>
    <x v="15"/>
  </r>
  <r>
    <x v="1"/>
    <n v="29"/>
    <x v="8"/>
    <x v="1"/>
    <x v="0"/>
    <n v="0"/>
    <n v="0"/>
    <n v="2"/>
    <d v="1899-12-30T00:05:15"/>
    <x v="3"/>
    <x v="9"/>
    <x v="3"/>
    <x v="2"/>
    <x v="8"/>
  </r>
  <r>
    <x v="0"/>
    <n v="18"/>
    <x v="9"/>
    <x v="0"/>
    <x v="0"/>
    <n v="5"/>
    <n v="25000000"/>
    <n v="5"/>
    <d v="1899-12-30T00:06:15"/>
    <x v="0"/>
    <x v="6"/>
    <x v="3"/>
    <x v="0"/>
    <x v="10"/>
  </r>
  <r>
    <x v="0"/>
    <n v="12"/>
    <x v="1"/>
    <x v="3"/>
    <x v="0"/>
    <n v="3"/>
    <n v="15000000"/>
    <n v="4"/>
    <d v="1899-12-30T00:06:15"/>
    <x v="0"/>
    <x v="5"/>
    <x v="1"/>
    <x v="2"/>
    <x v="3"/>
  </r>
  <r>
    <x v="0"/>
    <n v="30"/>
    <x v="2"/>
    <x v="5"/>
    <x v="2"/>
    <n v="4"/>
    <n v="20000000"/>
    <n v="5"/>
    <d v="1899-12-30T00:06:15"/>
    <x v="2"/>
    <x v="0"/>
    <x v="6"/>
    <x v="3"/>
    <x v="4"/>
  </r>
  <r>
    <x v="0"/>
    <n v="16"/>
    <x v="2"/>
    <x v="5"/>
    <x v="2"/>
    <n v="3"/>
    <n v="12000000"/>
    <n v="2"/>
    <d v="1899-12-30T00:06:15"/>
    <x v="0"/>
    <x v="2"/>
    <x v="4"/>
    <x v="3"/>
    <x v="4"/>
  </r>
  <r>
    <x v="0"/>
    <n v="28"/>
    <x v="2"/>
    <x v="3"/>
    <x v="0"/>
    <n v="2"/>
    <n v="12000000"/>
    <n v="2"/>
    <d v="1899-12-30T00:06:15"/>
    <x v="0"/>
    <x v="3"/>
    <x v="3"/>
    <x v="0"/>
    <x v="7"/>
  </r>
  <r>
    <x v="0"/>
    <n v="7"/>
    <x v="3"/>
    <x v="0"/>
    <x v="0"/>
    <n v="2"/>
    <n v="10000000"/>
    <n v="1"/>
    <d v="1899-12-30T00:06:15"/>
    <x v="0"/>
    <x v="0"/>
    <x v="2"/>
    <x v="2"/>
    <x v="8"/>
  </r>
  <r>
    <x v="0"/>
    <n v="9"/>
    <x v="3"/>
    <x v="0"/>
    <x v="0"/>
    <n v="1"/>
    <n v="7000000"/>
    <n v="4"/>
    <d v="1899-12-30T00:06:15"/>
    <x v="0"/>
    <x v="2"/>
    <x v="4"/>
    <x v="1"/>
    <x v="2"/>
  </r>
  <r>
    <x v="0"/>
    <n v="18"/>
    <x v="3"/>
    <x v="3"/>
    <x v="2"/>
    <n v="3"/>
    <n v="15000000"/>
    <n v="1"/>
    <d v="1899-12-30T00:06:15"/>
    <x v="0"/>
    <x v="7"/>
    <x v="5"/>
    <x v="1"/>
    <x v="2"/>
  </r>
  <r>
    <x v="0"/>
    <n v="4"/>
    <x v="4"/>
    <x v="0"/>
    <x v="2"/>
    <n v="2"/>
    <n v="38000000"/>
    <n v="5"/>
    <d v="1899-12-30T00:06:15"/>
    <x v="1"/>
    <x v="2"/>
    <x v="0"/>
    <x v="1"/>
    <x v="2"/>
  </r>
  <r>
    <x v="0"/>
    <n v="23"/>
    <x v="4"/>
    <x v="0"/>
    <x v="2"/>
    <n v="2"/>
    <n v="12000000"/>
    <n v="2"/>
    <d v="1899-12-30T00:06:15"/>
    <x v="0"/>
    <x v="4"/>
    <x v="5"/>
    <x v="1"/>
    <x v="15"/>
  </r>
  <r>
    <x v="0"/>
    <n v="31"/>
    <x v="10"/>
    <x v="2"/>
    <x v="1"/>
    <n v="1"/>
    <n v="19000000"/>
    <n v="3"/>
    <d v="1899-12-30T00:06:15"/>
    <x v="1"/>
    <x v="1"/>
    <x v="2"/>
    <x v="0"/>
    <x v="7"/>
  </r>
  <r>
    <x v="0"/>
    <n v="18"/>
    <x v="9"/>
    <x v="0"/>
    <x v="0"/>
    <n v="5"/>
    <n v="25000000"/>
    <n v="5"/>
    <d v="1899-12-30T00:06:15"/>
    <x v="0"/>
    <x v="6"/>
    <x v="3"/>
    <x v="0"/>
    <x v="10"/>
  </r>
  <r>
    <x v="1"/>
    <n v="15"/>
    <x v="2"/>
    <x v="2"/>
    <x v="2"/>
    <n v="0"/>
    <n v="0"/>
    <n v="1"/>
    <d v="1899-12-30T00:06:15"/>
    <x v="3"/>
    <x v="9"/>
    <x v="5"/>
    <x v="0"/>
    <x v="7"/>
  </r>
  <r>
    <x v="1"/>
    <n v="15"/>
    <x v="10"/>
    <x v="1"/>
    <x v="2"/>
    <n v="0"/>
    <n v="0"/>
    <n v="1"/>
    <d v="1899-12-30T00:06:15"/>
    <x v="3"/>
    <x v="9"/>
    <x v="7"/>
    <x v="0"/>
    <x v="5"/>
  </r>
  <r>
    <x v="0"/>
    <n v="1"/>
    <x v="8"/>
    <x v="0"/>
    <x v="2"/>
    <n v="5"/>
    <n v="25000000"/>
    <n v="1"/>
    <d v="1899-12-30T00:06:18"/>
    <x v="0"/>
    <x v="0"/>
    <x v="7"/>
    <x v="0"/>
    <x v="9"/>
  </r>
  <r>
    <x v="0"/>
    <n v="7"/>
    <x v="11"/>
    <x v="3"/>
    <x v="2"/>
    <n v="1"/>
    <n v="19000000"/>
    <n v="6"/>
    <d v="1899-12-30T00:06:18"/>
    <x v="1"/>
    <x v="2"/>
    <x v="0"/>
    <x v="0"/>
    <x v="0"/>
  </r>
  <r>
    <x v="0"/>
    <n v="27"/>
    <x v="2"/>
    <x v="2"/>
    <x v="1"/>
    <n v="2"/>
    <n v="38000000"/>
    <n v="3"/>
    <d v="1899-12-30T00:06:18"/>
    <x v="1"/>
    <x v="7"/>
    <x v="3"/>
    <x v="1"/>
    <x v="2"/>
  </r>
  <r>
    <x v="0"/>
    <n v="12"/>
    <x v="2"/>
    <x v="0"/>
    <x v="1"/>
    <n v="1"/>
    <n v="7000000"/>
    <n v="1"/>
    <d v="1899-12-30T00:06:18"/>
    <x v="0"/>
    <x v="7"/>
    <x v="7"/>
    <x v="1"/>
    <x v="15"/>
  </r>
  <r>
    <x v="0"/>
    <n v="11"/>
    <x v="3"/>
    <x v="0"/>
    <x v="1"/>
    <n v="2"/>
    <n v="12000000"/>
    <n v="3"/>
    <d v="1899-12-30T00:06:18"/>
    <x v="0"/>
    <x v="6"/>
    <x v="3"/>
    <x v="3"/>
    <x v="4"/>
  </r>
  <r>
    <x v="0"/>
    <n v="29"/>
    <x v="3"/>
    <x v="0"/>
    <x v="2"/>
    <n v="3"/>
    <n v="12000000"/>
    <n v="5"/>
    <d v="1899-12-30T00:06:18"/>
    <x v="0"/>
    <x v="8"/>
    <x v="3"/>
    <x v="3"/>
    <x v="4"/>
  </r>
  <r>
    <x v="0"/>
    <n v="31"/>
    <x v="3"/>
    <x v="3"/>
    <x v="2"/>
    <n v="3"/>
    <n v="15000000"/>
    <n v="1"/>
    <d v="1899-12-30T00:06:18"/>
    <x v="0"/>
    <x v="3"/>
    <x v="7"/>
    <x v="1"/>
    <x v="2"/>
  </r>
  <r>
    <x v="0"/>
    <n v="22"/>
    <x v="4"/>
    <x v="2"/>
    <x v="1"/>
    <n v="2"/>
    <n v="12000000"/>
    <n v="6"/>
    <d v="1899-12-30T00:06:18"/>
    <x v="0"/>
    <x v="0"/>
    <x v="3"/>
    <x v="2"/>
    <x v="11"/>
  </r>
  <r>
    <x v="0"/>
    <n v="1"/>
    <x v="4"/>
    <x v="4"/>
    <x v="2"/>
    <n v="3"/>
    <n v="15000000"/>
    <n v="3"/>
    <d v="1899-12-30T00:06:18"/>
    <x v="0"/>
    <x v="2"/>
    <x v="5"/>
    <x v="1"/>
    <x v="6"/>
  </r>
  <r>
    <x v="0"/>
    <n v="25"/>
    <x v="10"/>
    <x v="2"/>
    <x v="1"/>
    <n v="4"/>
    <n v="20000000"/>
    <n v="4"/>
    <d v="1899-12-30T00:06:18"/>
    <x v="2"/>
    <x v="7"/>
    <x v="2"/>
    <x v="0"/>
    <x v="7"/>
  </r>
  <r>
    <x v="0"/>
    <n v="1"/>
    <x v="8"/>
    <x v="0"/>
    <x v="2"/>
    <n v="5"/>
    <n v="25000000"/>
    <n v="1"/>
    <d v="1899-12-30T00:06:18"/>
    <x v="0"/>
    <x v="0"/>
    <x v="7"/>
    <x v="0"/>
    <x v="9"/>
  </r>
  <r>
    <x v="0"/>
    <n v="7"/>
    <x v="11"/>
    <x v="3"/>
    <x v="2"/>
    <n v="1"/>
    <n v="19000000"/>
    <n v="6"/>
    <d v="1899-12-30T00:06:18"/>
    <x v="1"/>
    <x v="2"/>
    <x v="0"/>
    <x v="0"/>
    <x v="0"/>
  </r>
  <r>
    <x v="1"/>
    <n v="7"/>
    <x v="3"/>
    <x v="2"/>
    <x v="1"/>
    <n v="0"/>
    <n v="0"/>
    <n v="1"/>
    <d v="1899-12-30T00:06:18"/>
    <x v="3"/>
    <x v="9"/>
    <x v="2"/>
    <x v="0"/>
    <x v="10"/>
  </r>
  <r>
    <x v="1"/>
    <n v="16"/>
    <x v="4"/>
    <x v="0"/>
    <x v="0"/>
    <n v="0"/>
    <n v="0"/>
    <n v="1"/>
    <d v="1899-12-30T00:06:18"/>
    <x v="3"/>
    <x v="9"/>
    <x v="6"/>
    <x v="2"/>
    <x v="8"/>
  </r>
  <r>
    <x v="1"/>
    <n v="11"/>
    <x v="10"/>
    <x v="2"/>
    <x v="1"/>
    <n v="0"/>
    <n v="0"/>
    <n v="2"/>
    <d v="1899-12-30T00:06:18"/>
    <x v="3"/>
    <x v="9"/>
    <x v="4"/>
    <x v="1"/>
    <x v="1"/>
  </r>
  <r>
    <x v="0"/>
    <n v="17"/>
    <x v="6"/>
    <x v="3"/>
    <x v="2"/>
    <n v="4"/>
    <n v="15000000"/>
    <n v="2"/>
    <d v="1899-12-30T00:06:20"/>
    <x v="0"/>
    <x v="8"/>
    <x v="2"/>
    <x v="2"/>
    <x v="11"/>
  </r>
  <r>
    <x v="0"/>
    <n v="27"/>
    <x v="3"/>
    <x v="2"/>
    <x v="2"/>
    <n v="1"/>
    <n v="19000000"/>
    <n v="2"/>
    <d v="1899-12-30T00:06:20"/>
    <x v="1"/>
    <x v="0"/>
    <x v="3"/>
    <x v="1"/>
    <x v="1"/>
  </r>
  <r>
    <x v="0"/>
    <n v="22"/>
    <x v="3"/>
    <x v="0"/>
    <x v="1"/>
    <n v="2"/>
    <n v="38000000"/>
    <n v="1"/>
    <d v="1899-12-30T00:06:20"/>
    <x v="1"/>
    <x v="7"/>
    <x v="7"/>
    <x v="3"/>
    <x v="13"/>
  </r>
  <r>
    <x v="0"/>
    <n v="31"/>
    <x v="3"/>
    <x v="2"/>
    <x v="1"/>
    <n v="4"/>
    <n v="20000000"/>
    <n v="1"/>
    <d v="1899-12-30T00:06:20"/>
    <x v="2"/>
    <x v="6"/>
    <x v="5"/>
    <x v="0"/>
    <x v="9"/>
  </r>
  <r>
    <x v="0"/>
    <n v="10"/>
    <x v="3"/>
    <x v="0"/>
    <x v="1"/>
    <n v="5"/>
    <n v="25000000"/>
    <n v="3"/>
    <d v="1899-12-30T00:06:20"/>
    <x v="0"/>
    <x v="2"/>
    <x v="2"/>
    <x v="1"/>
    <x v="1"/>
  </r>
  <r>
    <x v="0"/>
    <n v="29"/>
    <x v="3"/>
    <x v="0"/>
    <x v="1"/>
    <n v="2"/>
    <n v="10000000"/>
    <n v="1"/>
    <d v="1899-12-30T00:06:20"/>
    <x v="0"/>
    <x v="2"/>
    <x v="7"/>
    <x v="1"/>
    <x v="1"/>
  </r>
  <r>
    <x v="0"/>
    <n v="22"/>
    <x v="4"/>
    <x v="2"/>
    <x v="1"/>
    <n v="3"/>
    <n v="15000000"/>
    <n v="5"/>
    <d v="1899-12-30T00:06:20"/>
    <x v="0"/>
    <x v="0"/>
    <x v="6"/>
    <x v="0"/>
    <x v="0"/>
  </r>
  <r>
    <x v="0"/>
    <n v="17"/>
    <x v="10"/>
    <x v="5"/>
    <x v="3"/>
    <n v="3"/>
    <n v="12000000"/>
    <n v="1"/>
    <d v="1899-12-30T00:06:20"/>
    <x v="0"/>
    <x v="7"/>
    <x v="6"/>
    <x v="0"/>
    <x v="10"/>
  </r>
  <r>
    <x v="0"/>
    <n v="17"/>
    <x v="6"/>
    <x v="3"/>
    <x v="2"/>
    <n v="4"/>
    <n v="15000000"/>
    <n v="2"/>
    <d v="1899-12-30T00:06:20"/>
    <x v="0"/>
    <x v="8"/>
    <x v="2"/>
    <x v="2"/>
    <x v="11"/>
  </r>
  <r>
    <x v="1"/>
    <n v="13"/>
    <x v="2"/>
    <x v="2"/>
    <x v="1"/>
    <n v="0"/>
    <n v="0"/>
    <n v="1"/>
    <d v="1899-12-30T00:06:20"/>
    <x v="3"/>
    <x v="9"/>
    <x v="0"/>
    <x v="3"/>
    <x v="4"/>
  </r>
  <r>
    <x v="1"/>
    <n v="5"/>
    <x v="3"/>
    <x v="4"/>
    <x v="2"/>
    <n v="0"/>
    <n v="0"/>
    <n v="5"/>
    <d v="1899-12-30T00:06:20"/>
    <x v="3"/>
    <x v="9"/>
    <x v="4"/>
    <x v="1"/>
    <x v="1"/>
  </r>
  <r>
    <x v="1"/>
    <n v="19"/>
    <x v="4"/>
    <x v="2"/>
    <x v="0"/>
    <n v="0"/>
    <n v="0"/>
    <n v="2"/>
    <d v="1899-12-30T00:06:20"/>
    <x v="3"/>
    <x v="9"/>
    <x v="2"/>
    <x v="1"/>
    <x v="1"/>
  </r>
  <r>
    <x v="1"/>
    <n v="28"/>
    <x v="4"/>
    <x v="2"/>
    <x v="1"/>
    <n v="0"/>
    <n v="0"/>
    <n v="4"/>
    <d v="1899-12-30T00:06:20"/>
    <x v="3"/>
    <x v="9"/>
    <x v="5"/>
    <x v="3"/>
    <x v="4"/>
  </r>
  <r>
    <x v="1"/>
    <n v="10"/>
    <x v="10"/>
    <x v="4"/>
    <x v="2"/>
    <n v="0"/>
    <n v="0"/>
    <n v="5"/>
    <d v="1899-12-30T00:06:20"/>
    <x v="3"/>
    <x v="9"/>
    <x v="6"/>
    <x v="0"/>
    <x v="9"/>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0"/>
    <n v="27"/>
    <x v="1"/>
    <x v="3"/>
    <x v="1"/>
    <n v="3"/>
    <n v="15000000"/>
    <n v="4"/>
    <d v="1899-12-30T00:06:30"/>
    <x v="0"/>
    <x v="4"/>
    <x v="5"/>
    <x v="0"/>
    <x v="10"/>
  </r>
  <r>
    <x v="0"/>
    <n v="16"/>
    <x v="1"/>
    <x v="5"/>
    <x v="1"/>
    <n v="5"/>
    <n v="20000000"/>
    <n v="3"/>
    <d v="1899-12-30T00:06:30"/>
    <x v="0"/>
    <x v="6"/>
    <x v="7"/>
    <x v="0"/>
    <x v="5"/>
  </r>
  <r>
    <x v="0"/>
    <n v="24"/>
    <x v="2"/>
    <x v="0"/>
    <x v="0"/>
    <n v="3"/>
    <n v="15000000"/>
    <n v="5"/>
    <d v="1899-12-30T00:06:30"/>
    <x v="0"/>
    <x v="0"/>
    <x v="2"/>
    <x v="1"/>
    <x v="6"/>
  </r>
  <r>
    <x v="0"/>
    <n v="30"/>
    <x v="2"/>
    <x v="4"/>
    <x v="2"/>
    <n v="2"/>
    <n v="12000000"/>
    <n v="4"/>
    <d v="1899-12-30T00:06:30"/>
    <x v="0"/>
    <x v="2"/>
    <x v="2"/>
    <x v="0"/>
    <x v="5"/>
  </r>
  <r>
    <x v="0"/>
    <n v="11"/>
    <x v="2"/>
    <x v="0"/>
    <x v="1"/>
    <n v="5"/>
    <n v="21000000"/>
    <n v="1"/>
    <d v="1899-12-30T00:06:30"/>
    <x v="0"/>
    <x v="2"/>
    <x v="7"/>
    <x v="2"/>
    <x v="11"/>
  </r>
  <r>
    <x v="0"/>
    <n v="8"/>
    <x v="3"/>
    <x v="1"/>
    <x v="1"/>
    <n v="1"/>
    <n v="19000000"/>
    <n v="3"/>
    <d v="1899-12-30T00:06:30"/>
    <x v="1"/>
    <x v="2"/>
    <x v="3"/>
    <x v="1"/>
    <x v="2"/>
  </r>
  <r>
    <x v="0"/>
    <n v="26"/>
    <x v="3"/>
    <x v="0"/>
    <x v="0"/>
    <n v="2"/>
    <n v="38000000"/>
    <n v="4"/>
    <d v="1899-12-30T00:06:30"/>
    <x v="1"/>
    <x v="0"/>
    <x v="3"/>
    <x v="3"/>
    <x v="13"/>
  </r>
  <r>
    <x v="0"/>
    <n v="10"/>
    <x v="3"/>
    <x v="0"/>
    <x v="1"/>
    <n v="4"/>
    <n v="11000000"/>
    <n v="5"/>
    <d v="1899-12-30T00:06:30"/>
    <x v="2"/>
    <x v="3"/>
    <x v="5"/>
    <x v="3"/>
    <x v="4"/>
  </r>
  <r>
    <x v="0"/>
    <n v="31"/>
    <x v="3"/>
    <x v="3"/>
    <x v="2"/>
    <n v="5"/>
    <n v="21000000"/>
    <n v="5"/>
    <d v="1899-12-30T00:06:30"/>
    <x v="0"/>
    <x v="4"/>
    <x v="0"/>
    <x v="1"/>
    <x v="1"/>
  </r>
  <r>
    <x v="0"/>
    <n v="11"/>
    <x v="3"/>
    <x v="2"/>
    <x v="0"/>
    <n v="5"/>
    <n v="25000000"/>
    <n v="2"/>
    <d v="1899-12-30T00:06:30"/>
    <x v="0"/>
    <x v="4"/>
    <x v="3"/>
    <x v="0"/>
    <x v="7"/>
  </r>
  <r>
    <x v="0"/>
    <n v="5"/>
    <x v="3"/>
    <x v="1"/>
    <x v="1"/>
    <n v="4"/>
    <n v="20000000"/>
    <n v="4"/>
    <d v="1899-12-30T00:06:30"/>
    <x v="0"/>
    <x v="8"/>
    <x v="0"/>
    <x v="0"/>
    <x v="10"/>
  </r>
  <r>
    <x v="0"/>
    <n v="28"/>
    <x v="3"/>
    <x v="4"/>
    <x v="0"/>
    <n v="1"/>
    <n v="7000000"/>
    <n v="5"/>
    <d v="1899-12-30T00:06:30"/>
    <x v="0"/>
    <x v="0"/>
    <x v="5"/>
    <x v="2"/>
    <x v="8"/>
  </r>
  <r>
    <x v="0"/>
    <n v="4"/>
    <x v="4"/>
    <x v="1"/>
    <x v="1"/>
    <n v="2"/>
    <n v="38000000"/>
    <n v="4"/>
    <d v="1899-12-30T00:06:30"/>
    <x v="1"/>
    <x v="8"/>
    <x v="0"/>
    <x v="1"/>
    <x v="2"/>
  </r>
  <r>
    <x v="0"/>
    <n v="15"/>
    <x v="4"/>
    <x v="1"/>
    <x v="3"/>
    <n v="1"/>
    <n v="19000000"/>
    <n v="7"/>
    <d v="1899-12-30T00:06:30"/>
    <x v="1"/>
    <x v="5"/>
    <x v="7"/>
    <x v="2"/>
    <x v="8"/>
  </r>
  <r>
    <x v="0"/>
    <n v="22"/>
    <x v="4"/>
    <x v="4"/>
    <x v="2"/>
    <n v="4"/>
    <n v="20000000"/>
    <n v="3"/>
    <d v="1899-12-30T00:06:30"/>
    <x v="2"/>
    <x v="7"/>
    <x v="6"/>
    <x v="1"/>
    <x v="6"/>
  </r>
  <r>
    <x v="0"/>
    <n v="3"/>
    <x v="4"/>
    <x v="1"/>
    <x v="2"/>
    <n v="2"/>
    <n v="12000000"/>
    <n v="2"/>
    <d v="1899-12-30T00:06:30"/>
    <x v="0"/>
    <x v="0"/>
    <x v="1"/>
    <x v="0"/>
    <x v="10"/>
  </r>
  <r>
    <x v="0"/>
    <n v="15"/>
    <x v="4"/>
    <x v="0"/>
    <x v="1"/>
    <n v="2"/>
    <n v="12000000"/>
    <n v="3"/>
    <d v="1899-12-30T00:06:30"/>
    <x v="0"/>
    <x v="3"/>
    <x v="2"/>
    <x v="0"/>
    <x v="7"/>
  </r>
  <r>
    <x v="0"/>
    <n v="3"/>
    <x v="4"/>
    <x v="0"/>
    <x v="0"/>
    <n v="2"/>
    <n v="12000000"/>
    <n v="3"/>
    <d v="1899-12-30T00:06:30"/>
    <x v="0"/>
    <x v="2"/>
    <x v="3"/>
    <x v="1"/>
    <x v="2"/>
  </r>
  <r>
    <x v="0"/>
    <n v="11"/>
    <x v="4"/>
    <x v="4"/>
    <x v="3"/>
    <n v="3"/>
    <n v="15000000"/>
    <n v="3"/>
    <d v="1899-12-30T00:06:30"/>
    <x v="0"/>
    <x v="8"/>
    <x v="3"/>
    <x v="2"/>
    <x v="8"/>
  </r>
  <r>
    <x v="0"/>
    <n v="22"/>
    <x v="4"/>
    <x v="5"/>
    <x v="2"/>
    <n v="3"/>
    <n v="15000000"/>
    <n v="4"/>
    <d v="1899-12-30T00:06:30"/>
    <x v="0"/>
    <x v="0"/>
    <x v="3"/>
    <x v="0"/>
    <x v="9"/>
  </r>
  <r>
    <x v="0"/>
    <n v="20"/>
    <x v="4"/>
    <x v="0"/>
    <x v="2"/>
    <n v="3"/>
    <n v="15000000"/>
    <n v="6"/>
    <d v="1899-12-30T00:06:30"/>
    <x v="0"/>
    <x v="3"/>
    <x v="0"/>
    <x v="3"/>
    <x v="13"/>
  </r>
  <r>
    <x v="0"/>
    <n v="30"/>
    <x v="4"/>
    <x v="5"/>
    <x v="2"/>
    <n v="1"/>
    <n v="7000000"/>
    <n v="3"/>
    <d v="1899-12-30T00:06:30"/>
    <x v="0"/>
    <x v="0"/>
    <x v="6"/>
    <x v="1"/>
    <x v="2"/>
  </r>
  <r>
    <x v="0"/>
    <n v="2"/>
    <x v="10"/>
    <x v="1"/>
    <x v="2"/>
    <n v="3"/>
    <n v="12000000"/>
    <n v="3"/>
    <d v="1899-12-30T00:06:30"/>
    <x v="0"/>
    <x v="4"/>
    <x v="2"/>
    <x v="1"/>
    <x v="2"/>
  </r>
  <r>
    <x v="0"/>
    <n v="17"/>
    <x v="10"/>
    <x v="0"/>
    <x v="2"/>
    <n v="3"/>
    <n v="11000000"/>
    <n v="4"/>
    <d v="1899-12-30T00:06:30"/>
    <x v="0"/>
    <x v="5"/>
    <x v="5"/>
    <x v="0"/>
    <x v="5"/>
  </r>
  <r>
    <x v="0"/>
    <n v="24"/>
    <x v="10"/>
    <x v="2"/>
    <x v="0"/>
    <n v="5"/>
    <n v="25000000"/>
    <n v="6"/>
    <d v="1899-12-30T00:06:30"/>
    <x v="0"/>
    <x v="3"/>
    <x v="7"/>
    <x v="0"/>
    <x v="9"/>
  </r>
  <r>
    <x v="0"/>
    <n v="28"/>
    <x v="10"/>
    <x v="5"/>
    <x v="2"/>
    <n v="4"/>
    <n v="20000000"/>
    <n v="2"/>
    <d v="1899-12-30T00:06:30"/>
    <x v="0"/>
    <x v="4"/>
    <x v="7"/>
    <x v="1"/>
    <x v="2"/>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1"/>
    <n v="19"/>
    <x v="7"/>
    <x v="0"/>
    <x v="1"/>
    <n v="0"/>
    <n v="0"/>
    <n v="3"/>
    <d v="1899-12-30T00:06:30"/>
    <x v="3"/>
    <x v="9"/>
    <x v="1"/>
    <x v="3"/>
    <x v="4"/>
  </r>
  <r>
    <x v="1"/>
    <n v="3"/>
    <x v="11"/>
    <x v="0"/>
    <x v="1"/>
    <n v="0"/>
    <n v="0"/>
    <n v="1"/>
    <d v="1899-12-30T00:06:30"/>
    <x v="3"/>
    <x v="9"/>
    <x v="6"/>
    <x v="1"/>
    <x v="2"/>
  </r>
  <r>
    <x v="1"/>
    <n v="23"/>
    <x v="2"/>
    <x v="3"/>
    <x v="1"/>
    <n v="0"/>
    <n v="0"/>
    <n v="3"/>
    <d v="1899-12-30T00:06:30"/>
    <x v="3"/>
    <x v="9"/>
    <x v="7"/>
    <x v="0"/>
    <x v="5"/>
  </r>
  <r>
    <x v="1"/>
    <n v="5"/>
    <x v="3"/>
    <x v="0"/>
    <x v="0"/>
    <n v="0"/>
    <n v="0"/>
    <n v="1"/>
    <d v="1899-12-30T00:06:30"/>
    <x v="3"/>
    <x v="9"/>
    <x v="2"/>
    <x v="0"/>
    <x v="9"/>
  </r>
  <r>
    <x v="1"/>
    <n v="10"/>
    <x v="3"/>
    <x v="4"/>
    <x v="1"/>
    <n v="0"/>
    <n v="0"/>
    <n v="6"/>
    <d v="1899-12-30T00:06:30"/>
    <x v="3"/>
    <x v="9"/>
    <x v="5"/>
    <x v="2"/>
    <x v="11"/>
  </r>
  <r>
    <x v="1"/>
    <n v="24"/>
    <x v="3"/>
    <x v="4"/>
    <x v="2"/>
    <n v="0"/>
    <n v="0"/>
    <n v="3"/>
    <d v="1899-12-30T00:06:30"/>
    <x v="3"/>
    <x v="9"/>
    <x v="1"/>
    <x v="3"/>
    <x v="13"/>
  </r>
  <r>
    <x v="1"/>
    <n v="29"/>
    <x v="10"/>
    <x v="3"/>
    <x v="2"/>
    <n v="0"/>
    <n v="0"/>
    <n v="3"/>
    <d v="1899-12-30T00:06:30"/>
    <x v="3"/>
    <x v="9"/>
    <x v="5"/>
    <x v="1"/>
    <x v="1"/>
  </r>
  <r>
    <x v="1"/>
    <n v="30"/>
    <x v="10"/>
    <x v="1"/>
    <x v="4"/>
    <n v="0"/>
    <n v="0"/>
    <n v="1"/>
    <d v="1899-12-30T00:06:30"/>
    <x v="3"/>
    <x v="9"/>
    <x v="1"/>
    <x v="0"/>
    <x v="0"/>
  </r>
  <r>
    <x v="1"/>
    <n v="21"/>
    <x v="10"/>
    <x v="0"/>
    <x v="1"/>
    <n v="0"/>
    <n v="0"/>
    <n v="2"/>
    <d v="1899-12-30T00:06:30"/>
    <x v="3"/>
    <x v="9"/>
    <x v="6"/>
    <x v="1"/>
    <x v="1"/>
  </r>
  <r>
    <x v="1"/>
    <n v="19"/>
    <x v="7"/>
    <x v="0"/>
    <x v="1"/>
    <n v="0"/>
    <n v="0"/>
    <n v="3"/>
    <d v="1899-12-30T00:06:30"/>
    <x v="3"/>
    <x v="9"/>
    <x v="1"/>
    <x v="3"/>
    <x v="4"/>
  </r>
  <r>
    <x v="1"/>
    <n v="3"/>
    <x v="11"/>
    <x v="0"/>
    <x v="1"/>
    <n v="0"/>
    <n v="0"/>
    <n v="1"/>
    <d v="1899-12-30T00:06:30"/>
    <x v="3"/>
    <x v="9"/>
    <x v="6"/>
    <x v="1"/>
    <x v="2"/>
  </r>
  <r>
    <x v="0"/>
    <n v="19"/>
    <x v="6"/>
    <x v="1"/>
    <x v="3"/>
    <n v="2"/>
    <n v="12000000"/>
    <n v="3"/>
    <d v="1899-12-30T00:07:10"/>
    <x v="0"/>
    <x v="1"/>
    <x v="6"/>
    <x v="1"/>
    <x v="6"/>
  </r>
  <r>
    <x v="0"/>
    <n v="22"/>
    <x v="2"/>
    <x v="5"/>
    <x v="0"/>
    <n v="4"/>
    <n v="15000000"/>
    <n v="2"/>
    <d v="1899-12-30T00:07:10"/>
    <x v="0"/>
    <x v="3"/>
    <x v="5"/>
    <x v="2"/>
    <x v="8"/>
  </r>
  <r>
    <x v="0"/>
    <n v="25"/>
    <x v="3"/>
    <x v="0"/>
    <x v="2"/>
    <n v="1"/>
    <n v="19000000"/>
    <n v="4"/>
    <d v="1899-12-30T00:07:10"/>
    <x v="1"/>
    <x v="8"/>
    <x v="2"/>
    <x v="3"/>
    <x v="4"/>
  </r>
  <r>
    <x v="0"/>
    <n v="31"/>
    <x v="3"/>
    <x v="0"/>
    <x v="0"/>
    <n v="3"/>
    <n v="11000000"/>
    <n v="1"/>
    <d v="1899-12-30T00:07:10"/>
    <x v="0"/>
    <x v="4"/>
    <x v="3"/>
    <x v="1"/>
    <x v="1"/>
  </r>
  <r>
    <x v="0"/>
    <n v="29"/>
    <x v="3"/>
    <x v="4"/>
    <x v="1"/>
    <n v="2"/>
    <n v="12000000"/>
    <n v="3"/>
    <d v="1899-12-30T00:07:10"/>
    <x v="0"/>
    <x v="4"/>
    <x v="4"/>
    <x v="1"/>
    <x v="1"/>
  </r>
  <r>
    <x v="0"/>
    <n v="2"/>
    <x v="4"/>
    <x v="4"/>
    <x v="4"/>
    <n v="2"/>
    <n v="38000000"/>
    <n v="1"/>
    <d v="1899-12-30T00:07:10"/>
    <x v="1"/>
    <x v="0"/>
    <x v="2"/>
    <x v="2"/>
    <x v="8"/>
  </r>
  <r>
    <x v="0"/>
    <n v="22"/>
    <x v="4"/>
    <x v="5"/>
    <x v="1"/>
    <n v="5"/>
    <n v="25000000"/>
    <n v="3"/>
    <d v="1899-12-30T00:07:10"/>
    <x v="0"/>
    <x v="7"/>
    <x v="6"/>
    <x v="1"/>
    <x v="6"/>
  </r>
  <r>
    <x v="0"/>
    <n v="29"/>
    <x v="10"/>
    <x v="0"/>
    <x v="1"/>
    <n v="1"/>
    <n v="7000000"/>
    <n v="1"/>
    <d v="1899-12-30T00:07:10"/>
    <x v="0"/>
    <x v="3"/>
    <x v="2"/>
    <x v="0"/>
    <x v="9"/>
  </r>
  <r>
    <x v="0"/>
    <n v="19"/>
    <x v="6"/>
    <x v="1"/>
    <x v="3"/>
    <n v="2"/>
    <n v="12000000"/>
    <n v="3"/>
    <d v="1899-12-30T00:07:10"/>
    <x v="0"/>
    <x v="1"/>
    <x v="6"/>
    <x v="1"/>
    <x v="6"/>
  </r>
  <r>
    <x v="1"/>
    <n v="28"/>
    <x v="2"/>
    <x v="3"/>
    <x v="2"/>
    <n v="0"/>
    <n v="0"/>
    <n v="1"/>
    <d v="1899-12-30T00:07:10"/>
    <x v="3"/>
    <x v="9"/>
    <x v="7"/>
    <x v="0"/>
    <x v="12"/>
  </r>
  <r>
    <x v="1"/>
    <n v="5"/>
    <x v="3"/>
    <x v="3"/>
    <x v="2"/>
    <n v="0"/>
    <n v="0"/>
    <n v="2"/>
    <d v="1899-12-30T00:07:10"/>
    <x v="3"/>
    <x v="9"/>
    <x v="0"/>
    <x v="0"/>
    <x v="7"/>
  </r>
  <r>
    <x v="1"/>
    <n v="29"/>
    <x v="3"/>
    <x v="2"/>
    <x v="3"/>
    <n v="0"/>
    <n v="0"/>
    <n v="5"/>
    <d v="1899-12-30T00:07:10"/>
    <x v="3"/>
    <x v="9"/>
    <x v="1"/>
    <x v="3"/>
    <x v="4"/>
  </r>
  <r>
    <x v="1"/>
    <n v="30"/>
    <x v="4"/>
    <x v="2"/>
    <x v="2"/>
    <n v="0"/>
    <n v="0"/>
    <n v="1"/>
    <d v="1899-12-30T00:07:10"/>
    <x v="3"/>
    <x v="9"/>
    <x v="3"/>
    <x v="0"/>
    <x v="12"/>
  </r>
  <r>
    <x v="1"/>
    <n v="15"/>
    <x v="4"/>
    <x v="4"/>
    <x v="2"/>
    <n v="0"/>
    <n v="0"/>
    <n v="4"/>
    <d v="1899-12-30T00:07:10"/>
    <x v="3"/>
    <x v="9"/>
    <x v="7"/>
    <x v="0"/>
    <x v="12"/>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0"/>
    <n v="30"/>
    <x v="2"/>
    <x v="2"/>
    <x v="0"/>
    <n v="1"/>
    <n v="7000000"/>
    <n v="1"/>
    <d v="1899-12-30T00:07:14"/>
    <x v="0"/>
    <x v="3"/>
    <x v="2"/>
    <x v="2"/>
    <x v="8"/>
  </r>
  <r>
    <x v="0"/>
    <n v="20"/>
    <x v="2"/>
    <x v="2"/>
    <x v="0"/>
    <n v="2"/>
    <n v="12000000"/>
    <n v="2"/>
    <d v="1899-12-30T00:07:14"/>
    <x v="0"/>
    <x v="0"/>
    <x v="5"/>
    <x v="0"/>
    <x v="5"/>
  </r>
  <r>
    <x v="0"/>
    <n v="22"/>
    <x v="3"/>
    <x v="0"/>
    <x v="0"/>
    <n v="2"/>
    <n v="12000000"/>
    <n v="2"/>
    <d v="1899-12-30T00:07:14"/>
    <x v="0"/>
    <x v="2"/>
    <x v="1"/>
    <x v="1"/>
    <x v="6"/>
  </r>
  <r>
    <x v="0"/>
    <n v="17"/>
    <x v="4"/>
    <x v="3"/>
    <x v="3"/>
    <n v="3"/>
    <n v="15000000"/>
    <n v="2"/>
    <d v="1899-12-30T00:07:14"/>
    <x v="0"/>
    <x v="1"/>
    <x v="1"/>
    <x v="0"/>
    <x v="12"/>
  </r>
  <r>
    <x v="0"/>
    <n v="20"/>
    <x v="4"/>
    <x v="3"/>
    <x v="2"/>
    <n v="3"/>
    <n v="11000000"/>
    <n v="2"/>
    <d v="1899-12-30T00:07:14"/>
    <x v="0"/>
    <x v="4"/>
    <x v="2"/>
    <x v="1"/>
    <x v="1"/>
  </r>
  <r>
    <x v="0"/>
    <n v="22"/>
    <x v="4"/>
    <x v="0"/>
    <x v="4"/>
    <n v="5"/>
    <n v="25000000"/>
    <n v="4"/>
    <d v="1899-12-30T00:07:14"/>
    <x v="0"/>
    <x v="1"/>
    <x v="0"/>
    <x v="1"/>
    <x v="6"/>
  </r>
  <r>
    <x v="0"/>
    <n v="3"/>
    <x v="4"/>
    <x v="2"/>
    <x v="0"/>
    <n v="4"/>
    <n v="15000000"/>
    <n v="3"/>
    <d v="1899-12-30T00:07:14"/>
    <x v="0"/>
    <x v="8"/>
    <x v="7"/>
    <x v="0"/>
    <x v="5"/>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1"/>
    <n v="13"/>
    <x v="7"/>
    <x v="4"/>
    <x v="2"/>
    <n v="0"/>
    <n v="0"/>
    <n v="2"/>
    <d v="1899-12-30T00:07:14"/>
    <x v="3"/>
    <x v="9"/>
    <x v="6"/>
    <x v="2"/>
    <x v="11"/>
  </r>
  <r>
    <x v="1"/>
    <n v="11"/>
    <x v="4"/>
    <x v="2"/>
    <x v="1"/>
    <n v="0"/>
    <n v="0"/>
    <n v="2"/>
    <d v="1899-12-30T00:07:14"/>
    <x v="3"/>
    <x v="9"/>
    <x v="3"/>
    <x v="3"/>
    <x v="4"/>
  </r>
  <r>
    <x v="1"/>
    <n v="13"/>
    <x v="7"/>
    <x v="4"/>
    <x v="2"/>
    <n v="0"/>
    <n v="0"/>
    <n v="2"/>
    <d v="1899-12-30T00:07:14"/>
    <x v="3"/>
    <x v="9"/>
    <x v="6"/>
    <x v="2"/>
    <x v="11"/>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0"/>
    <n v="30"/>
    <x v="2"/>
    <x v="2"/>
    <x v="2"/>
    <n v="1"/>
    <n v="7000000"/>
    <n v="2"/>
    <d v="1899-12-30T00:07:30"/>
    <x v="0"/>
    <x v="2"/>
    <x v="5"/>
    <x v="0"/>
    <x v="10"/>
  </r>
  <r>
    <x v="0"/>
    <n v="27"/>
    <x v="2"/>
    <x v="0"/>
    <x v="1"/>
    <n v="1"/>
    <n v="7000000"/>
    <n v="1"/>
    <d v="1899-12-30T00:07:30"/>
    <x v="0"/>
    <x v="6"/>
    <x v="7"/>
    <x v="3"/>
    <x v="13"/>
  </r>
  <r>
    <x v="0"/>
    <n v="15"/>
    <x v="3"/>
    <x v="2"/>
    <x v="0"/>
    <n v="1"/>
    <n v="19000000"/>
    <n v="2"/>
    <d v="1899-12-30T00:07:30"/>
    <x v="1"/>
    <x v="0"/>
    <x v="2"/>
    <x v="2"/>
    <x v="11"/>
  </r>
  <r>
    <x v="0"/>
    <n v="5"/>
    <x v="3"/>
    <x v="0"/>
    <x v="2"/>
    <n v="4"/>
    <n v="15000000"/>
    <n v="6"/>
    <d v="1899-12-30T00:07:30"/>
    <x v="0"/>
    <x v="6"/>
    <x v="2"/>
    <x v="3"/>
    <x v="4"/>
  </r>
  <r>
    <x v="0"/>
    <n v="6"/>
    <x v="3"/>
    <x v="4"/>
    <x v="1"/>
    <n v="5"/>
    <n v="20000000"/>
    <n v="6"/>
    <d v="1899-12-30T00:07:30"/>
    <x v="0"/>
    <x v="2"/>
    <x v="2"/>
    <x v="0"/>
    <x v="9"/>
  </r>
  <r>
    <x v="0"/>
    <n v="12"/>
    <x v="3"/>
    <x v="5"/>
    <x v="0"/>
    <n v="2"/>
    <n v="12000000"/>
    <n v="2"/>
    <d v="1899-12-30T00:07:30"/>
    <x v="0"/>
    <x v="0"/>
    <x v="4"/>
    <x v="2"/>
    <x v="8"/>
  </r>
  <r>
    <x v="0"/>
    <n v="28"/>
    <x v="3"/>
    <x v="1"/>
    <x v="1"/>
    <n v="2"/>
    <n v="12000000"/>
    <n v="2"/>
    <d v="1899-12-30T00:07:30"/>
    <x v="0"/>
    <x v="0"/>
    <x v="0"/>
    <x v="0"/>
    <x v="0"/>
  </r>
  <r>
    <x v="0"/>
    <n v="8"/>
    <x v="3"/>
    <x v="0"/>
    <x v="1"/>
    <n v="2"/>
    <n v="12000000"/>
    <n v="3"/>
    <d v="1899-12-30T00:07:30"/>
    <x v="0"/>
    <x v="2"/>
    <x v="3"/>
    <x v="1"/>
    <x v="15"/>
  </r>
  <r>
    <x v="0"/>
    <n v="7"/>
    <x v="3"/>
    <x v="3"/>
    <x v="2"/>
    <n v="2"/>
    <n v="12000000"/>
    <n v="3"/>
    <d v="1899-12-30T00:07:30"/>
    <x v="0"/>
    <x v="7"/>
    <x v="4"/>
    <x v="0"/>
    <x v="10"/>
  </r>
  <r>
    <x v="0"/>
    <n v="9"/>
    <x v="3"/>
    <x v="4"/>
    <x v="2"/>
    <n v="3"/>
    <n v="15000000"/>
    <n v="1"/>
    <d v="1899-12-30T00:07:30"/>
    <x v="0"/>
    <x v="2"/>
    <x v="6"/>
    <x v="3"/>
    <x v="4"/>
  </r>
  <r>
    <x v="0"/>
    <n v="16"/>
    <x v="4"/>
    <x v="1"/>
    <x v="1"/>
    <n v="1"/>
    <n v="19000000"/>
    <n v="1"/>
    <d v="1899-12-30T00:07:30"/>
    <x v="1"/>
    <x v="0"/>
    <x v="3"/>
    <x v="1"/>
    <x v="2"/>
  </r>
  <r>
    <x v="0"/>
    <n v="22"/>
    <x v="4"/>
    <x v="1"/>
    <x v="1"/>
    <n v="3"/>
    <n v="11000000"/>
    <n v="3"/>
    <d v="1899-12-30T00:07:30"/>
    <x v="0"/>
    <x v="0"/>
    <x v="2"/>
    <x v="2"/>
    <x v="11"/>
  </r>
  <r>
    <x v="0"/>
    <n v="5"/>
    <x v="4"/>
    <x v="0"/>
    <x v="2"/>
    <n v="3"/>
    <n v="15000000"/>
    <n v="2"/>
    <d v="1899-12-30T00:07:30"/>
    <x v="0"/>
    <x v="8"/>
    <x v="4"/>
    <x v="3"/>
    <x v="13"/>
  </r>
  <r>
    <x v="0"/>
    <n v="29"/>
    <x v="4"/>
    <x v="3"/>
    <x v="2"/>
    <n v="3"/>
    <n v="15000000"/>
    <n v="4"/>
    <d v="1899-12-30T00:07:30"/>
    <x v="0"/>
    <x v="0"/>
    <x v="1"/>
    <x v="0"/>
    <x v="10"/>
  </r>
  <r>
    <x v="0"/>
    <n v="12"/>
    <x v="4"/>
    <x v="0"/>
    <x v="3"/>
    <n v="4"/>
    <n v="15000000"/>
    <n v="2"/>
    <d v="1899-12-30T00:07:30"/>
    <x v="0"/>
    <x v="0"/>
    <x v="6"/>
    <x v="0"/>
    <x v="5"/>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1"/>
    <n v="7"/>
    <x v="11"/>
    <x v="1"/>
    <x v="0"/>
    <n v="0"/>
    <n v="0"/>
    <n v="3"/>
    <d v="1899-12-30T00:07:30"/>
    <x v="3"/>
    <x v="9"/>
    <x v="7"/>
    <x v="2"/>
    <x v="11"/>
  </r>
  <r>
    <x v="1"/>
    <n v="12"/>
    <x v="1"/>
    <x v="4"/>
    <x v="1"/>
    <n v="0"/>
    <n v="0"/>
    <n v="2"/>
    <d v="1899-12-30T00:07:30"/>
    <x v="3"/>
    <x v="9"/>
    <x v="2"/>
    <x v="1"/>
    <x v="2"/>
  </r>
  <r>
    <x v="1"/>
    <n v="1"/>
    <x v="2"/>
    <x v="2"/>
    <x v="2"/>
    <n v="0"/>
    <n v="0"/>
    <n v="4"/>
    <d v="1899-12-30T00:07:30"/>
    <x v="3"/>
    <x v="9"/>
    <x v="2"/>
    <x v="0"/>
    <x v="10"/>
  </r>
  <r>
    <x v="1"/>
    <n v="29"/>
    <x v="2"/>
    <x v="3"/>
    <x v="2"/>
    <n v="0"/>
    <n v="0"/>
    <n v="2"/>
    <d v="1899-12-30T00:07:30"/>
    <x v="3"/>
    <x v="9"/>
    <x v="4"/>
    <x v="1"/>
    <x v="6"/>
  </r>
  <r>
    <x v="1"/>
    <n v="26"/>
    <x v="3"/>
    <x v="3"/>
    <x v="0"/>
    <n v="0"/>
    <n v="0"/>
    <n v="3"/>
    <d v="1899-12-30T00:07:30"/>
    <x v="3"/>
    <x v="9"/>
    <x v="2"/>
    <x v="0"/>
    <x v="5"/>
  </r>
  <r>
    <x v="1"/>
    <n v="30"/>
    <x v="10"/>
    <x v="4"/>
    <x v="0"/>
    <n v="0"/>
    <n v="0"/>
    <n v="7"/>
    <d v="1899-12-30T00:07:30"/>
    <x v="3"/>
    <x v="9"/>
    <x v="5"/>
    <x v="1"/>
    <x v="6"/>
  </r>
  <r>
    <x v="1"/>
    <n v="7"/>
    <x v="11"/>
    <x v="1"/>
    <x v="0"/>
    <n v="0"/>
    <n v="0"/>
    <n v="3"/>
    <d v="1899-12-30T00:07:30"/>
    <x v="3"/>
    <x v="9"/>
    <x v="7"/>
    <x v="2"/>
    <x v="11"/>
  </r>
  <r>
    <x v="0"/>
    <n v="16"/>
    <x v="6"/>
    <x v="3"/>
    <x v="1"/>
    <n v="3"/>
    <n v="11000000"/>
    <n v="3"/>
    <d v="1899-12-30T00:08:00"/>
    <x v="0"/>
    <x v="1"/>
    <x v="2"/>
    <x v="0"/>
    <x v="5"/>
  </r>
  <r>
    <x v="0"/>
    <n v="13"/>
    <x v="2"/>
    <x v="5"/>
    <x v="1"/>
    <n v="2"/>
    <n v="10000000"/>
    <n v="2"/>
    <d v="1899-12-30T00:08:00"/>
    <x v="0"/>
    <x v="0"/>
    <x v="3"/>
    <x v="0"/>
    <x v="5"/>
  </r>
  <r>
    <x v="0"/>
    <n v="16"/>
    <x v="2"/>
    <x v="0"/>
    <x v="2"/>
    <n v="2"/>
    <n v="12000000"/>
    <n v="2"/>
    <d v="1899-12-30T00:08:00"/>
    <x v="0"/>
    <x v="4"/>
    <x v="7"/>
    <x v="1"/>
    <x v="1"/>
  </r>
  <r>
    <x v="0"/>
    <n v="26"/>
    <x v="3"/>
    <x v="2"/>
    <x v="2"/>
    <n v="2"/>
    <n v="38000000"/>
    <n v="5"/>
    <d v="1899-12-30T00:08:00"/>
    <x v="1"/>
    <x v="2"/>
    <x v="6"/>
    <x v="1"/>
    <x v="2"/>
  </r>
  <r>
    <x v="0"/>
    <n v="9"/>
    <x v="3"/>
    <x v="1"/>
    <x v="2"/>
    <n v="4"/>
    <n v="20000000"/>
    <n v="1"/>
    <d v="1899-12-30T00:08:00"/>
    <x v="2"/>
    <x v="2"/>
    <x v="5"/>
    <x v="1"/>
    <x v="14"/>
  </r>
  <r>
    <x v="0"/>
    <n v="28"/>
    <x v="3"/>
    <x v="1"/>
    <x v="2"/>
    <n v="1"/>
    <n v="7000000"/>
    <n v="2"/>
    <d v="1899-12-30T00:08:00"/>
    <x v="0"/>
    <x v="2"/>
    <x v="6"/>
    <x v="1"/>
    <x v="6"/>
  </r>
  <r>
    <x v="0"/>
    <n v="30"/>
    <x v="3"/>
    <x v="2"/>
    <x v="0"/>
    <n v="3"/>
    <n v="15000000"/>
    <n v="4"/>
    <d v="1899-12-30T00:08:00"/>
    <x v="0"/>
    <x v="1"/>
    <x v="3"/>
    <x v="0"/>
    <x v="10"/>
  </r>
  <r>
    <x v="0"/>
    <n v="5"/>
    <x v="4"/>
    <x v="1"/>
    <x v="0"/>
    <n v="5"/>
    <n v="25000000"/>
    <n v="2"/>
    <d v="1899-12-30T00:08:00"/>
    <x v="0"/>
    <x v="0"/>
    <x v="1"/>
    <x v="3"/>
    <x v="4"/>
  </r>
  <r>
    <x v="0"/>
    <n v="16"/>
    <x v="6"/>
    <x v="3"/>
    <x v="1"/>
    <n v="3"/>
    <n v="11000000"/>
    <n v="3"/>
    <d v="1899-12-30T00:08:00"/>
    <x v="0"/>
    <x v="1"/>
    <x v="2"/>
    <x v="0"/>
    <x v="5"/>
  </r>
  <r>
    <x v="1"/>
    <n v="12"/>
    <x v="2"/>
    <x v="2"/>
    <x v="2"/>
    <n v="0"/>
    <n v="0"/>
    <n v="3"/>
    <d v="1899-12-30T00:08:00"/>
    <x v="3"/>
    <x v="9"/>
    <x v="2"/>
    <x v="3"/>
    <x v="13"/>
  </r>
  <r>
    <x v="1"/>
    <n v="1"/>
    <x v="3"/>
    <x v="4"/>
    <x v="2"/>
    <n v="0"/>
    <n v="0"/>
    <n v="1"/>
    <d v="1899-12-30T00:08:00"/>
    <x v="3"/>
    <x v="9"/>
    <x v="2"/>
    <x v="3"/>
    <x v="13"/>
  </r>
  <r>
    <x v="1"/>
    <n v="5"/>
    <x v="3"/>
    <x v="4"/>
    <x v="3"/>
    <n v="0"/>
    <n v="0"/>
    <n v="4"/>
    <d v="1899-12-30T00:08:00"/>
    <x v="3"/>
    <x v="9"/>
    <x v="5"/>
    <x v="2"/>
    <x v="11"/>
  </r>
  <r>
    <x v="1"/>
    <n v="27"/>
    <x v="4"/>
    <x v="0"/>
    <x v="0"/>
    <n v="0"/>
    <n v="0"/>
    <n v="1"/>
    <d v="1899-12-30T00:08:00"/>
    <x v="3"/>
    <x v="9"/>
    <x v="2"/>
    <x v="1"/>
    <x v="6"/>
  </r>
  <r>
    <x v="1"/>
    <n v="16"/>
    <x v="4"/>
    <x v="0"/>
    <x v="0"/>
    <n v="0"/>
    <n v="0"/>
    <n v="1"/>
    <d v="1899-12-30T00:08:00"/>
    <x v="3"/>
    <x v="9"/>
    <x v="4"/>
    <x v="0"/>
    <x v="0"/>
  </r>
  <r>
    <x v="0"/>
    <n v="11"/>
    <x v="6"/>
    <x v="2"/>
    <x v="2"/>
    <n v="4"/>
    <n v="20000000"/>
    <n v="1"/>
    <d v="1899-12-30T00:08:10"/>
    <x v="0"/>
    <x v="7"/>
    <x v="0"/>
    <x v="0"/>
    <x v="9"/>
  </r>
  <r>
    <x v="0"/>
    <n v="1"/>
    <x v="8"/>
    <x v="3"/>
    <x v="1"/>
    <n v="2"/>
    <n v="12000000"/>
    <n v="5"/>
    <d v="1899-12-30T00:08:10"/>
    <x v="0"/>
    <x v="3"/>
    <x v="4"/>
    <x v="3"/>
    <x v="4"/>
  </r>
  <r>
    <x v="0"/>
    <n v="10"/>
    <x v="2"/>
    <x v="3"/>
    <x v="2"/>
    <n v="2"/>
    <n v="38000000"/>
    <n v="2"/>
    <d v="1899-12-30T00:08:10"/>
    <x v="4"/>
    <x v="5"/>
    <x v="6"/>
    <x v="0"/>
    <x v="10"/>
  </r>
  <r>
    <x v="0"/>
    <n v="11"/>
    <x v="2"/>
    <x v="0"/>
    <x v="1"/>
    <n v="2"/>
    <n v="12000000"/>
    <n v="4"/>
    <d v="1899-12-30T00:08:10"/>
    <x v="0"/>
    <x v="4"/>
    <x v="2"/>
    <x v="1"/>
    <x v="2"/>
  </r>
  <r>
    <x v="0"/>
    <n v="12"/>
    <x v="2"/>
    <x v="3"/>
    <x v="0"/>
    <n v="3"/>
    <n v="15000000"/>
    <n v="4"/>
    <d v="1899-12-30T00:08:10"/>
    <x v="0"/>
    <x v="1"/>
    <x v="2"/>
    <x v="1"/>
    <x v="2"/>
  </r>
  <r>
    <x v="0"/>
    <n v="27"/>
    <x v="3"/>
    <x v="2"/>
    <x v="3"/>
    <n v="1"/>
    <n v="19000000"/>
    <n v="1"/>
    <d v="1899-12-30T00:08:10"/>
    <x v="1"/>
    <x v="0"/>
    <x v="3"/>
    <x v="0"/>
    <x v="5"/>
  </r>
  <r>
    <x v="0"/>
    <n v="30"/>
    <x v="3"/>
    <x v="3"/>
    <x v="2"/>
    <n v="4"/>
    <n v="11000000"/>
    <n v="3"/>
    <d v="1899-12-30T00:08:10"/>
    <x v="2"/>
    <x v="4"/>
    <x v="5"/>
    <x v="1"/>
    <x v="1"/>
  </r>
  <r>
    <x v="0"/>
    <n v="27"/>
    <x v="3"/>
    <x v="1"/>
    <x v="0"/>
    <n v="5"/>
    <n v="25000000"/>
    <n v="2"/>
    <d v="1899-12-30T00:08:10"/>
    <x v="0"/>
    <x v="4"/>
    <x v="4"/>
    <x v="1"/>
    <x v="6"/>
  </r>
  <r>
    <x v="0"/>
    <n v="9"/>
    <x v="3"/>
    <x v="0"/>
    <x v="2"/>
    <n v="3"/>
    <n v="15000000"/>
    <n v="4"/>
    <d v="1899-12-30T00:08:10"/>
    <x v="0"/>
    <x v="7"/>
    <x v="3"/>
    <x v="3"/>
    <x v="13"/>
  </r>
  <r>
    <x v="0"/>
    <n v="22"/>
    <x v="4"/>
    <x v="5"/>
    <x v="2"/>
    <n v="3"/>
    <n v="15000000"/>
    <n v="1"/>
    <d v="1899-12-30T00:08:10"/>
    <x v="0"/>
    <x v="2"/>
    <x v="6"/>
    <x v="3"/>
    <x v="4"/>
  </r>
  <r>
    <x v="0"/>
    <n v="23"/>
    <x v="10"/>
    <x v="3"/>
    <x v="2"/>
    <n v="5"/>
    <n v="21000000"/>
    <n v="1"/>
    <d v="1899-12-30T00:08:10"/>
    <x v="0"/>
    <x v="8"/>
    <x v="1"/>
    <x v="0"/>
    <x v="5"/>
  </r>
  <r>
    <x v="0"/>
    <n v="11"/>
    <x v="6"/>
    <x v="2"/>
    <x v="2"/>
    <n v="4"/>
    <n v="20000000"/>
    <n v="1"/>
    <d v="1899-12-30T00:08:10"/>
    <x v="0"/>
    <x v="7"/>
    <x v="0"/>
    <x v="0"/>
    <x v="9"/>
  </r>
  <r>
    <x v="0"/>
    <n v="1"/>
    <x v="8"/>
    <x v="3"/>
    <x v="1"/>
    <n v="2"/>
    <n v="12000000"/>
    <n v="5"/>
    <d v="1899-12-30T00:08:10"/>
    <x v="0"/>
    <x v="3"/>
    <x v="4"/>
    <x v="3"/>
    <x v="4"/>
  </r>
  <r>
    <x v="1"/>
    <n v="18"/>
    <x v="7"/>
    <x v="0"/>
    <x v="2"/>
    <n v="0"/>
    <n v="0"/>
    <n v="1"/>
    <d v="1899-12-30T00:08:10"/>
    <x v="3"/>
    <x v="9"/>
    <x v="0"/>
    <x v="1"/>
    <x v="2"/>
  </r>
  <r>
    <x v="1"/>
    <n v="2"/>
    <x v="11"/>
    <x v="0"/>
    <x v="1"/>
    <n v="0"/>
    <n v="0"/>
    <n v="4"/>
    <d v="1899-12-30T00:08:10"/>
    <x v="3"/>
    <x v="9"/>
    <x v="7"/>
    <x v="2"/>
    <x v="8"/>
  </r>
  <r>
    <x v="1"/>
    <n v="18"/>
    <x v="7"/>
    <x v="0"/>
    <x v="2"/>
    <n v="0"/>
    <n v="0"/>
    <n v="1"/>
    <d v="1899-12-30T00:08:10"/>
    <x v="3"/>
    <x v="9"/>
    <x v="0"/>
    <x v="1"/>
    <x v="2"/>
  </r>
  <r>
    <x v="1"/>
    <n v="2"/>
    <x v="11"/>
    <x v="0"/>
    <x v="1"/>
    <n v="0"/>
    <n v="0"/>
    <n v="4"/>
    <d v="1899-12-30T00:08:10"/>
    <x v="3"/>
    <x v="9"/>
    <x v="7"/>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0"/>
    <n v="30"/>
    <x v="2"/>
    <x v="2"/>
    <x v="2"/>
    <n v="1"/>
    <n v="19000000"/>
    <n v="5"/>
    <d v="1899-12-30T00:08:12"/>
    <x v="1"/>
    <x v="7"/>
    <x v="4"/>
    <x v="0"/>
    <x v="10"/>
  </r>
  <r>
    <x v="0"/>
    <n v="19"/>
    <x v="2"/>
    <x v="2"/>
    <x v="4"/>
    <n v="5"/>
    <n v="20000000"/>
    <n v="5"/>
    <d v="1899-12-30T00:08:12"/>
    <x v="0"/>
    <x v="4"/>
    <x v="3"/>
    <x v="0"/>
    <x v="7"/>
  </r>
  <r>
    <x v="0"/>
    <n v="12"/>
    <x v="2"/>
    <x v="0"/>
    <x v="2"/>
    <n v="3"/>
    <n v="11000000"/>
    <n v="5"/>
    <d v="1899-12-30T00:08:12"/>
    <x v="0"/>
    <x v="8"/>
    <x v="1"/>
    <x v="3"/>
    <x v="13"/>
  </r>
  <r>
    <x v="0"/>
    <n v="21"/>
    <x v="3"/>
    <x v="0"/>
    <x v="1"/>
    <n v="2"/>
    <n v="12000000"/>
    <n v="1"/>
    <d v="1899-12-30T00:08:12"/>
    <x v="0"/>
    <x v="5"/>
    <x v="0"/>
    <x v="1"/>
    <x v="14"/>
  </r>
  <r>
    <x v="0"/>
    <n v="17"/>
    <x v="4"/>
    <x v="3"/>
    <x v="2"/>
    <n v="2"/>
    <n v="12000000"/>
    <n v="4"/>
    <d v="1899-12-30T00:08:12"/>
    <x v="0"/>
    <x v="8"/>
    <x v="0"/>
    <x v="3"/>
    <x v="4"/>
  </r>
  <r>
    <x v="0"/>
    <n v="15"/>
    <x v="10"/>
    <x v="1"/>
    <x v="4"/>
    <n v="4"/>
    <n v="20000000"/>
    <n v="2"/>
    <d v="1899-12-30T00:08:12"/>
    <x v="2"/>
    <x v="2"/>
    <x v="5"/>
    <x v="1"/>
    <x v="6"/>
  </r>
  <r>
    <x v="0"/>
    <n v="1"/>
    <x v="10"/>
    <x v="3"/>
    <x v="2"/>
    <n v="3"/>
    <n v="12000000"/>
    <n v="4"/>
    <d v="1899-12-30T00:08:12"/>
    <x v="0"/>
    <x v="0"/>
    <x v="5"/>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1"/>
    <n v="12"/>
    <x v="7"/>
    <x v="4"/>
    <x v="1"/>
    <n v="0"/>
    <n v="0"/>
    <n v="3"/>
    <d v="1899-12-30T00:08:12"/>
    <x v="3"/>
    <x v="9"/>
    <x v="7"/>
    <x v="2"/>
    <x v="8"/>
  </r>
  <r>
    <x v="1"/>
    <n v="25"/>
    <x v="4"/>
    <x v="0"/>
    <x v="2"/>
    <n v="0"/>
    <n v="0"/>
    <n v="1"/>
    <d v="1899-12-30T00:08:12"/>
    <x v="3"/>
    <x v="9"/>
    <x v="6"/>
    <x v="3"/>
    <x v="13"/>
  </r>
  <r>
    <x v="1"/>
    <n v="12"/>
    <x v="7"/>
    <x v="4"/>
    <x v="1"/>
    <n v="0"/>
    <n v="0"/>
    <n v="3"/>
    <d v="1899-12-30T00:08:12"/>
    <x v="3"/>
    <x v="9"/>
    <x v="7"/>
    <x v="2"/>
    <x v="8"/>
  </r>
  <r>
    <x v="0"/>
    <n v="12"/>
    <x v="1"/>
    <x v="0"/>
    <x v="2"/>
    <n v="3"/>
    <n v="15000000"/>
    <n v="1"/>
    <d v="1899-12-30T00:08:20"/>
    <x v="0"/>
    <x v="3"/>
    <x v="4"/>
    <x v="1"/>
    <x v="1"/>
  </r>
  <r>
    <x v="0"/>
    <n v="30"/>
    <x v="2"/>
    <x v="1"/>
    <x v="2"/>
    <n v="2"/>
    <n v="12000000"/>
    <n v="2"/>
    <d v="1899-12-30T00:08:20"/>
    <x v="0"/>
    <x v="8"/>
    <x v="2"/>
    <x v="2"/>
    <x v="8"/>
  </r>
  <r>
    <x v="0"/>
    <n v="6"/>
    <x v="2"/>
    <x v="2"/>
    <x v="2"/>
    <n v="5"/>
    <n v="20000000"/>
    <n v="2"/>
    <d v="1899-12-30T00:08:20"/>
    <x v="0"/>
    <x v="4"/>
    <x v="5"/>
    <x v="0"/>
    <x v="7"/>
  </r>
  <r>
    <x v="0"/>
    <n v="21"/>
    <x v="3"/>
    <x v="1"/>
    <x v="1"/>
    <n v="1"/>
    <n v="7000000"/>
    <n v="2"/>
    <d v="1899-12-30T00:08:20"/>
    <x v="0"/>
    <x v="0"/>
    <x v="2"/>
    <x v="1"/>
    <x v="15"/>
  </r>
  <r>
    <x v="0"/>
    <n v="22"/>
    <x v="3"/>
    <x v="4"/>
    <x v="1"/>
    <n v="3"/>
    <n v="15000000"/>
    <n v="5"/>
    <d v="1899-12-30T00:08:20"/>
    <x v="0"/>
    <x v="4"/>
    <x v="6"/>
    <x v="0"/>
    <x v="12"/>
  </r>
  <r>
    <x v="0"/>
    <n v="12"/>
    <x v="3"/>
    <x v="1"/>
    <x v="2"/>
    <n v="4"/>
    <n v="15000000"/>
    <n v="4"/>
    <d v="1899-12-30T00:08:20"/>
    <x v="0"/>
    <x v="7"/>
    <x v="3"/>
    <x v="1"/>
    <x v="6"/>
  </r>
  <r>
    <x v="0"/>
    <n v="23"/>
    <x v="4"/>
    <x v="1"/>
    <x v="1"/>
    <n v="2"/>
    <n v="12000000"/>
    <n v="1"/>
    <d v="1899-12-30T00:08:20"/>
    <x v="0"/>
    <x v="3"/>
    <x v="1"/>
    <x v="0"/>
    <x v="5"/>
  </r>
  <r>
    <x v="0"/>
    <n v="29"/>
    <x v="4"/>
    <x v="3"/>
    <x v="0"/>
    <n v="2"/>
    <n v="12000000"/>
    <n v="2"/>
    <d v="1899-12-30T00:08:20"/>
    <x v="0"/>
    <x v="4"/>
    <x v="6"/>
    <x v="0"/>
    <x v="7"/>
  </r>
  <r>
    <x v="0"/>
    <n v="21"/>
    <x v="10"/>
    <x v="0"/>
    <x v="2"/>
    <n v="1"/>
    <n v="19000000"/>
    <n v="2"/>
    <d v="1899-12-30T00:08:20"/>
    <x v="1"/>
    <x v="7"/>
    <x v="2"/>
    <x v="0"/>
    <x v="12"/>
  </r>
  <r>
    <x v="0"/>
    <n v="24"/>
    <x v="10"/>
    <x v="0"/>
    <x v="1"/>
    <n v="3"/>
    <n v="15000000"/>
    <n v="1"/>
    <d v="1899-12-30T00:08:20"/>
    <x v="0"/>
    <x v="1"/>
    <x v="3"/>
    <x v="1"/>
    <x v="1"/>
  </r>
  <r>
    <x v="1"/>
    <n v="20"/>
    <x v="2"/>
    <x v="0"/>
    <x v="2"/>
    <n v="0"/>
    <n v="0"/>
    <n v="1"/>
    <d v="1899-12-30T00:08:20"/>
    <x v="3"/>
    <x v="9"/>
    <x v="6"/>
    <x v="1"/>
    <x v="6"/>
  </r>
  <r>
    <x v="1"/>
    <n v="8"/>
    <x v="3"/>
    <x v="3"/>
    <x v="2"/>
    <n v="0"/>
    <n v="0"/>
    <n v="5"/>
    <d v="1899-12-30T00:08:20"/>
    <x v="3"/>
    <x v="9"/>
    <x v="0"/>
    <x v="2"/>
    <x v="8"/>
  </r>
  <r>
    <x v="1"/>
    <n v="31"/>
    <x v="10"/>
    <x v="0"/>
    <x v="2"/>
    <n v="0"/>
    <n v="0"/>
    <n v="1"/>
    <d v="1899-12-30T00:08:20"/>
    <x v="3"/>
    <x v="9"/>
    <x v="7"/>
    <x v="3"/>
    <x v="4"/>
  </r>
  <r>
    <x v="0"/>
    <n v="30"/>
    <x v="1"/>
    <x v="1"/>
    <x v="0"/>
    <n v="2"/>
    <n v="38000000"/>
    <n v="2"/>
    <d v="1899-12-30T00:08:40"/>
    <x v="1"/>
    <x v="7"/>
    <x v="0"/>
    <x v="1"/>
    <x v="2"/>
  </r>
  <r>
    <x v="0"/>
    <n v="28"/>
    <x v="2"/>
    <x v="0"/>
    <x v="2"/>
    <n v="2"/>
    <n v="12000000"/>
    <n v="2"/>
    <d v="1899-12-30T00:08:40"/>
    <x v="0"/>
    <x v="2"/>
    <x v="2"/>
    <x v="3"/>
    <x v="13"/>
  </r>
  <r>
    <x v="0"/>
    <n v="28"/>
    <x v="2"/>
    <x v="3"/>
    <x v="1"/>
    <n v="3"/>
    <n v="15000000"/>
    <n v="2"/>
    <d v="1899-12-30T00:08:40"/>
    <x v="0"/>
    <x v="0"/>
    <x v="2"/>
    <x v="3"/>
    <x v="13"/>
  </r>
  <r>
    <x v="0"/>
    <n v="30"/>
    <x v="2"/>
    <x v="5"/>
    <x v="1"/>
    <n v="3"/>
    <n v="15000000"/>
    <n v="4"/>
    <d v="1899-12-30T00:08:40"/>
    <x v="0"/>
    <x v="7"/>
    <x v="3"/>
    <x v="1"/>
    <x v="1"/>
  </r>
  <r>
    <x v="0"/>
    <n v="30"/>
    <x v="2"/>
    <x v="2"/>
    <x v="0"/>
    <n v="2"/>
    <n v="12000000"/>
    <n v="2"/>
    <d v="1899-12-30T00:08:40"/>
    <x v="0"/>
    <x v="7"/>
    <x v="5"/>
    <x v="1"/>
    <x v="1"/>
  </r>
  <r>
    <x v="0"/>
    <n v="6"/>
    <x v="2"/>
    <x v="5"/>
    <x v="1"/>
    <n v="3"/>
    <n v="15000000"/>
    <n v="4"/>
    <d v="1899-12-30T00:08:40"/>
    <x v="0"/>
    <x v="4"/>
    <x v="6"/>
    <x v="1"/>
    <x v="1"/>
  </r>
  <r>
    <x v="0"/>
    <n v="27"/>
    <x v="3"/>
    <x v="0"/>
    <x v="1"/>
    <n v="4"/>
    <n v="20000000"/>
    <n v="5"/>
    <d v="1899-12-30T00:08:40"/>
    <x v="2"/>
    <x v="7"/>
    <x v="7"/>
    <x v="1"/>
    <x v="6"/>
  </r>
  <r>
    <x v="0"/>
    <n v="11"/>
    <x v="3"/>
    <x v="4"/>
    <x v="0"/>
    <n v="1"/>
    <n v="7000000"/>
    <n v="1"/>
    <d v="1899-12-30T00:08:40"/>
    <x v="0"/>
    <x v="0"/>
    <x v="2"/>
    <x v="2"/>
    <x v="8"/>
  </r>
  <r>
    <x v="0"/>
    <n v="29"/>
    <x v="3"/>
    <x v="3"/>
    <x v="2"/>
    <n v="2"/>
    <n v="12000000"/>
    <n v="2"/>
    <d v="1899-12-30T00:08:40"/>
    <x v="0"/>
    <x v="3"/>
    <x v="2"/>
    <x v="0"/>
    <x v="5"/>
  </r>
  <r>
    <x v="0"/>
    <n v="7"/>
    <x v="3"/>
    <x v="3"/>
    <x v="0"/>
    <n v="2"/>
    <n v="12000000"/>
    <n v="7"/>
    <d v="1899-12-30T00:08:40"/>
    <x v="0"/>
    <x v="0"/>
    <x v="0"/>
    <x v="2"/>
    <x v="11"/>
  </r>
  <r>
    <x v="0"/>
    <n v="8"/>
    <x v="3"/>
    <x v="0"/>
    <x v="2"/>
    <n v="3"/>
    <n v="15000000"/>
    <n v="2"/>
    <d v="1899-12-30T00:08:40"/>
    <x v="0"/>
    <x v="1"/>
    <x v="5"/>
    <x v="1"/>
    <x v="14"/>
  </r>
  <r>
    <x v="0"/>
    <n v="11"/>
    <x v="3"/>
    <x v="1"/>
    <x v="4"/>
    <n v="4"/>
    <n v="20000000"/>
    <n v="5"/>
    <d v="1899-12-30T00:08:40"/>
    <x v="0"/>
    <x v="4"/>
    <x v="7"/>
    <x v="2"/>
    <x v="8"/>
  </r>
  <r>
    <x v="0"/>
    <n v="22"/>
    <x v="4"/>
    <x v="1"/>
    <x v="0"/>
    <n v="1"/>
    <n v="19000000"/>
    <n v="1"/>
    <d v="1899-12-30T00:08:40"/>
    <x v="1"/>
    <x v="2"/>
    <x v="4"/>
    <x v="1"/>
    <x v="1"/>
  </r>
  <r>
    <x v="0"/>
    <n v="6"/>
    <x v="4"/>
    <x v="0"/>
    <x v="2"/>
    <n v="4"/>
    <n v="20000000"/>
    <n v="1"/>
    <d v="1899-12-30T00:08:40"/>
    <x v="2"/>
    <x v="8"/>
    <x v="2"/>
    <x v="0"/>
    <x v="12"/>
  </r>
  <r>
    <x v="0"/>
    <n v="1"/>
    <x v="4"/>
    <x v="2"/>
    <x v="0"/>
    <n v="2"/>
    <n v="12000000"/>
    <n v="1"/>
    <d v="1899-12-30T00:08:40"/>
    <x v="0"/>
    <x v="2"/>
    <x v="2"/>
    <x v="0"/>
    <x v="7"/>
  </r>
  <r>
    <x v="0"/>
    <n v="14"/>
    <x v="4"/>
    <x v="3"/>
    <x v="2"/>
    <n v="5"/>
    <n v="25000000"/>
    <n v="1"/>
    <d v="1899-12-30T00:08:40"/>
    <x v="0"/>
    <x v="6"/>
    <x v="2"/>
    <x v="1"/>
    <x v="2"/>
  </r>
  <r>
    <x v="0"/>
    <n v="10"/>
    <x v="4"/>
    <x v="0"/>
    <x v="1"/>
    <n v="1"/>
    <n v="7000000"/>
    <n v="2"/>
    <d v="1899-12-30T00:08:40"/>
    <x v="0"/>
    <x v="8"/>
    <x v="6"/>
    <x v="0"/>
    <x v="12"/>
  </r>
  <r>
    <x v="0"/>
    <n v="13"/>
    <x v="10"/>
    <x v="2"/>
    <x v="2"/>
    <n v="1"/>
    <n v="19000000"/>
    <n v="2"/>
    <d v="1899-12-30T00:08:40"/>
    <x v="1"/>
    <x v="0"/>
    <x v="7"/>
    <x v="0"/>
    <x v="5"/>
  </r>
  <r>
    <x v="0"/>
    <n v="16"/>
    <x v="10"/>
    <x v="0"/>
    <x v="0"/>
    <n v="5"/>
    <n v="20000000"/>
    <n v="4"/>
    <d v="1899-12-30T00:08:40"/>
    <x v="0"/>
    <x v="7"/>
    <x v="3"/>
    <x v="1"/>
    <x v="6"/>
  </r>
  <r>
    <x v="0"/>
    <n v="17"/>
    <x v="10"/>
    <x v="2"/>
    <x v="2"/>
    <n v="5"/>
    <n v="21000000"/>
    <n v="6"/>
    <d v="1899-12-30T00:08:40"/>
    <x v="0"/>
    <x v="2"/>
    <x v="3"/>
    <x v="3"/>
    <x v="4"/>
  </r>
  <r>
    <x v="0"/>
    <n v="30"/>
    <x v="1"/>
    <x v="1"/>
    <x v="0"/>
    <n v="2"/>
    <n v="38000000"/>
    <n v="2"/>
    <d v="1899-12-30T00:08:40"/>
    <x v="1"/>
    <x v="7"/>
    <x v="0"/>
    <x v="1"/>
    <x v="2"/>
  </r>
  <r>
    <x v="1"/>
    <n v="5"/>
    <x v="5"/>
    <x v="0"/>
    <x v="3"/>
    <n v="0"/>
    <n v="0"/>
    <n v="4"/>
    <d v="1899-12-30T00:08:40"/>
    <x v="3"/>
    <x v="9"/>
    <x v="6"/>
    <x v="1"/>
    <x v="1"/>
  </r>
  <r>
    <x v="1"/>
    <n v="10"/>
    <x v="11"/>
    <x v="3"/>
    <x v="1"/>
    <n v="0"/>
    <n v="0"/>
    <n v="3"/>
    <d v="1899-12-30T00:08:40"/>
    <x v="3"/>
    <x v="9"/>
    <x v="7"/>
    <x v="3"/>
    <x v="4"/>
  </r>
  <r>
    <x v="1"/>
    <n v="12"/>
    <x v="1"/>
    <x v="3"/>
    <x v="3"/>
    <n v="0"/>
    <n v="0"/>
    <n v="1"/>
    <d v="1899-12-30T00:08:40"/>
    <x v="3"/>
    <x v="9"/>
    <x v="2"/>
    <x v="0"/>
    <x v="12"/>
  </r>
  <r>
    <x v="1"/>
    <n v="30"/>
    <x v="2"/>
    <x v="3"/>
    <x v="1"/>
    <n v="0"/>
    <n v="0"/>
    <n v="2"/>
    <d v="1899-12-30T00:08:40"/>
    <x v="3"/>
    <x v="9"/>
    <x v="7"/>
    <x v="0"/>
    <x v="5"/>
  </r>
  <r>
    <x v="1"/>
    <n v="30"/>
    <x v="10"/>
    <x v="0"/>
    <x v="2"/>
    <n v="0"/>
    <n v="0"/>
    <n v="5"/>
    <d v="1899-12-30T00:08:40"/>
    <x v="3"/>
    <x v="9"/>
    <x v="2"/>
    <x v="2"/>
    <x v="8"/>
  </r>
  <r>
    <x v="1"/>
    <n v="30"/>
    <x v="10"/>
    <x v="4"/>
    <x v="0"/>
    <n v="0"/>
    <n v="0"/>
    <n v="3"/>
    <d v="1899-12-30T00:08:40"/>
    <x v="3"/>
    <x v="9"/>
    <x v="4"/>
    <x v="3"/>
    <x v="13"/>
  </r>
  <r>
    <x v="1"/>
    <n v="5"/>
    <x v="5"/>
    <x v="0"/>
    <x v="3"/>
    <n v="0"/>
    <n v="0"/>
    <n v="4"/>
    <d v="1899-12-30T00:08:40"/>
    <x v="3"/>
    <x v="9"/>
    <x v="6"/>
    <x v="1"/>
    <x v="1"/>
  </r>
  <r>
    <x v="1"/>
    <n v="10"/>
    <x v="11"/>
    <x v="3"/>
    <x v="1"/>
    <n v="0"/>
    <n v="0"/>
    <n v="3"/>
    <d v="1899-12-30T00:08:40"/>
    <x v="3"/>
    <x v="9"/>
    <x v="7"/>
    <x v="3"/>
    <x v="4"/>
  </r>
  <r>
    <x v="0"/>
    <n v="26"/>
    <x v="1"/>
    <x v="1"/>
    <x v="2"/>
    <n v="3"/>
    <n v="15000000"/>
    <n v="2"/>
    <d v="1899-12-30T00:09:00"/>
    <x v="0"/>
    <x v="3"/>
    <x v="0"/>
    <x v="0"/>
    <x v="10"/>
  </r>
  <r>
    <x v="0"/>
    <n v="27"/>
    <x v="2"/>
    <x v="2"/>
    <x v="1"/>
    <n v="3"/>
    <n v="15000000"/>
    <n v="4"/>
    <d v="1899-12-30T00:09:00"/>
    <x v="0"/>
    <x v="7"/>
    <x v="4"/>
    <x v="1"/>
    <x v="2"/>
  </r>
  <r>
    <x v="0"/>
    <n v="30"/>
    <x v="2"/>
    <x v="5"/>
    <x v="3"/>
    <n v="3"/>
    <n v="15000000"/>
    <n v="2"/>
    <d v="1899-12-30T00:09:00"/>
    <x v="0"/>
    <x v="0"/>
    <x v="5"/>
    <x v="2"/>
    <x v="11"/>
  </r>
  <r>
    <x v="0"/>
    <n v="5"/>
    <x v="3"/>
    <x v="2"/>
    <x v="2"/>
    <n v="1"/>
    <n v="7000000"/>
    <n v="4"/>
    <d v="1899-12-30T00:09:00"/>
    <x v="0"/>
    <x v="2"/>
    <x v="2"/>
    <x v="0"/>
    <x v="12"/>
  </r>
  <r>
    <x v="0"/>
    <n v="28"/>
    <x v="3"/>
    <x v="0"/>
    <x v="2"/>
    <n v="5"/>
    <n v="20000000"/>
    <n v="2"/>
    <d v="1899-12-30T00:09:00"/>
    <x v="0"/>
    <x v="7"/>
    <x v="1"/>
    <x v="1"/>
    <x v="6"/>
  </r>
  <r>
    <x v="0"/>
    <n v="7"/>
    <x v="3"/>
    <x v="0"/>
    <x v="2"/>
    <n v="2"/>
    <n v="12000000"/>
    <n v="2"/>
    <d v="1899-12-30T00:09:00"/>
    <x v="0"/>
    <x v="0"/>
    <x v="6"/>
    <x v="0"/>
    <x v="10"/>
  </r>
  <r>
    <x v="0"/>
    <n v="20"/>
    <x v="4"/>
    <x v="0"/>
    <x v="2"/>
    <n v="4"/>
    <n v="20000000"/>
    <n v="2"/>
    <d v="1899-12-30T00:09:00"/>
    <x v="2"/>
    <x v="4"/>
    <x v="7"/>
    <x v="1"/>
    <x v="2"/>
  </r>
  <r>
    <x v="0"/>
    <n v="15"/>
    <x v="4"/>
    <x v="5"/>
    <x v="1"/>
    <n v="2"/>
    <n v="12000000"/>
    <n v="3"/>
    <d v="1899-12-30T00:09:00"/>
    <x v="0"/>
    <x v="8"/>
    <x v="3"/>
    <x v="0"/>
    <x v="12"/>
  </r>
  <r>
    <x v="0"/>
    <n v="18"/>
    <x v="4"/>
    <x v="0"/>
    <x v="1"/>
    <n v="2"/>
    <n v="12000000"/>
    <n v="1"/>
    <d v="1899-12-30T00:09:00"/>
    <x v="0"/>
    <x v="7"/>
    <x v="4"/>
    <x v="1"/>
    <x v="6"/>
  </r>
  <r>
    <x v="0"/>
    <n v="3"/>
    <x v="4"/>
    <x v="3"/>
    <x v="0"/>
    <n v="4"/>
    <n v="20000000"/>
    <n v="1"/>
    <d v="1899-12-30T00:09:00"/>
    <x v="0"/>
    <x v="4"/>
    <x v="5"/>
    <x v="0"/>
    <x v="7"/>
  </r>
  <r>
    <x v="1"/>
    <n v="11"/>
    <x v="7"/>
    <x v="0"/>
    <x v="0"/>
    <n v="0"/>
    <n v="0"/>
    <n v="1"/>
    <d v="1899-12-30T00:09:00"/>
    <x v="3"/>
    <x v="9"/>
    <x v="2"/>
    <x v="1"/>
    <x v="6"/>
  </r>
  <r>
    <x v="1"/>
    <n v="30"/>
    <x v="10"/>
    <x v="3"/>
    <x v="0"/>
    <n v="0"/>
    <n v="0"/>
    <n v="3"/>
    <d v="1899-12-30T00:09:00"/>
    <x v="3"/>
    <x v="9"/>
    <x v="2"/>
    <x v="3"/>
    <x v="13"/>
  </r>
  <r>
    <x v="1"/>
    <n v="27"/>
    <x v="10"/>
    <x v="4"/>
    <x v="2"/>
    <n v="0"/>
    <n v="0"/>
    <n v="1"/>
    <d v="1899-12-30T00:09:00"/>
    <x v="3"/>
    <x v="9"/>
    <x v="6"/>
    <x v="2"/>
    <x v="3"/>
  </r>
  <r>
    <x v="1"/>
    <n v="11"/>
    <x v="7"/>
    <x v="0"/>
    <x v="0"/>
    <n v="0"/>
    <n v="0"/>
    <n v="1"/>
    <d v="1899-12-30T00:09:00"/>
    <x v="3"/>
    <x v="9"/>
    <x v="2"/>
    <x v="1"/>
    <x v="6"/>
  </r>
  <r>
    <x v="0"/>
    <n v="31"/>
    <x v="8"/>
    <x v="4"/>
    <x v="2"/>
    <n v="2"/>
    <n v="12000000"/>
    <n v="4"/>
    <d v="1899-12-30T00:09:12"/>
    <x v="0"/>
    <x v="7"/>
    <x v="2"/>
    <x v="1"/>
    <x v="1"/>
  </r>
  <r>
    <x v="0"/>
    <n v="7"/>
    <x v="2"/>
    <x v="0"/>
    <x v="3"/>
    <n v="4"/>
    <n v="11000000"/>
    <n v="5"/>
    <d v="1899-12-30T00:09:12"/>
    <x v="2"/>
    <x v="4"/>
    <x v="3"/>
    <x v="1"/>
    <x v="6"/>
  </r>
  <r>
    <x v="0"/>
    <n v="21"/>
    <x v="3"/>
    <x v="0"/>
    <x v="4"/>
    <n v="4"/>
    <n v="20000000"/>
    <n v="2"/>
    <d v="1899-12-30T00:09:12"/>
    <x v="0"/>
    <x v="3"/>
    <x v="2"/>
    <x v="1"/>
    <x v="6"/>
  </r>
  <r>
    <x v="0"/>
    <n v="8"/>
    <x v="3"/>
    <x v="0"/>
    <x v="4"/>
    <n v="3"/>
    <n v="15000000"/>
    <n v="1"/>
    <d v="1899-12-30T00:09:12"/>
    <x v="0"/>
    <x v="8"/>
    <x v="4"/>
    <x v="0"/>
    <x v="7"/>
  </r>
  <r>
    <x v="0"/>
    <n v="8"/>
    <x v="3"/>
    <x v="3"/>
    <x v="2"/>
    <n v="2"/>
    <n v="12000000"/>
    <n v="4"/>
    <d v="1899-12-30T00:09:12"/>
    <x v="0"/>
    <x v="4"/>
    <x v="1"/>
    <x v="2"/>
    <x v="8"/>
  </r>
  <r>
    <x v="0"/>
    <n v="22"/>
    <x v="4"/>
    <x v="1"/>
    <x v="0"/>
    <n v="1"/>
    <n v="7000000"/>
    <n v="1"/>
    <d v="1899-12-30T00:09:12"/>
    <x v="0"/>
    <x v="2"/>
    <x v="7"/>
    <x v="3"/>
    <x v="13"/>
  </r>
  <r>
    <x v="0"/>
    <n v="25"/>
    <x v="4"/>
    <x v="0"/>
    <x v="2"/>
    <n v="3"/>
    <n v="15000000"/>
    <n v="3"/>
    <d v="1899-12-30T00:09:12"/>
    <x v="0"/>
    <x v="0"/>
    <x v="2"/>
    <x v="0"/>
    <x v="5"/>
  </r>
  <r>
    <x v="0"/>
    <n v="7"/>
    <x v="4"/>
    <x v="0"/>
    <x v="2"/>
    <n v="5"/>
    <n v="25000000"/>
    <n v="3"/>
    <d v="1899-12-30T00:09:12"/>
    <x v="0"/>
    <x v="1"/>
    <x v="0"/>
    <x v="0"/>
    <x v="9"/>
  </r>
  <r>
    <x v="0"/>
    <n v="1"/>
    <x v="10"/>
    <x v="1"/>
    <x v="3"/>
    <n v="5"/>
    <n v="25000000"/>
    <n v="3"/>
    <d v="1899-12-30T00:09:12"/>
    <x v="0"/>
    <x v="4"/>
    <x v="2"/>
    <x v="2"/>
    <x v="11"/>
  </r>
  <r>
    <x v="0"/>
    <n v="17"/>
    <x v="10"/>
    <x v="0"/>
    <x v="2"/>
    <n v="2"/>
    <n v="12000000"/>
    <n v="2"/>
    <d v="1899-12-30T00:09:12"/>
    <x v="0"/>
    <x v="7"/>
    <x v="5"/>
    <x v="1"/>
    <x v="6"/>
  </r>
  <r>
    <x v="0"/>
    <n v="31"/>
    <x v="8"/>
    <x v="4"/>
    <x v="2"/>
    <n v="2"/>
    <n v="12000000"/>
    <n v="4"/>
    <d v="1899-12-30T00:09:12"/>
    <x v="0"/>
    <x v="7"/>
    <x v="2"/>
    <x v="1"/>
    <x v="1"/>
  </r>
  <r>
    <x v="1"/>
    <n v="12"/>
    <x v="1"/>
    <x v="3"/>
    <x v="1"/>
    <n v="0"/>
    <n v="0"/>
    <n v="3"/>
    <d v="1899-12-30T00:09:12"/>
    <x v="3"/>
    <x v="9"/>
    <x v="6"/>
    <x v="3"/>
    <x v="13"/>
  </r>
  <r>
    <x v="1"/>
    <n v="17"/>
    <x v="4"/>
    <x v="1"/>
    <x v="1"/>
    <n v="0"/>
    <n v="0"/>
    <n v="1"/>
    <d v="1899-12-30T00:09:12"/>
    <x v="3"/>
    <x v="9"/>
    <x v="6"/>
    <x v="2"/>
    <x v="8"/>
  </r>
  <r>
    <x v="1"/>
    <n v="14"/>
    <x v="10"/>
    <x v="1"/>
    <x v="2"/>
    <n v="0"/>
    <n v="0"/>
    <n v="4"/>
    <d v="1899-12-30T00:09:12"/>
    <x v="3"/>
    <x v="9"/>
    <x v="7"/>
    <x v="1"/>
    <x v="2"/>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0"/>
    <n v="30"/>
    <x v="2"/>
    <x v="2"/>
    <x v="1"/>
    <n v="2"/>
    <n v="12000000"/>
    <n v="4"/>
    <d v="1899-12-30T00:09:15"/>
    <x v="0"/>
    <x v="0"/>
    <x v="3"/>
    <x v="0"/>
    <x v="12"/>
  </r>
  <r>
    <x v="0"/>
    <n v="25"/>
    <x v="3"/>
    <x v="0"/>
    <x v="0"/>
    <n v="1"/>
    <n v="19000000"/>
    <n v="3"/>
    <d v="1899-12-30T00:09:15"/>
    <x v="1"/>
    <x v="1"/>
    <x v="2"/>
    <x v="1"/>
    <x v="1"/>
  </r>
  <r>
    <x v="0"/>
    <n v="10"/>
    <x v="3"/>
    <x v="0"/>
    <x v="0"/>
    <n v="4"/>
    <n v="11000000"/>
    <n v="5"/>
    <d v="1899-12-30T00:09:15"/>
    <x v="2"/>
    <x v="2"/>
    <x v="6"/>
    <x v="1"/>
    <x v="1"/>
  </r>
  <r>
    <x v="0"/>
    <n v="28"/>
    <x v="3"/>
    <x v="4"/>
    <x v="2"/>
    <n v="1"/>
    <n v="7000000"/>
    <n v="1"/>
    <d v="1899-12-30T00:09:15"/>
    <x v="0"/>
    <x v="7"/>
    <x v="4"/>
    <x v="0"/>
    <x v="12"/>
  </r>
  <r>
    <x v="0"/>
    <n v="13"/>
    <x v="4"/>
    <x v="3"/>
    <x v="1"/>
    <n v="4"/>
    <n v="20000000"/>
    <n v="5"/>
    <d v="1899-12-30T00:09:15"/>
    <x v="0"/>
    <x v="1"/>
    <x v="2"/>
    <x v="1"/>
    <x v="2"/>
  </r>
  <r>
    <x v="0"/>
    <n v="3"/>
    <x v="4"/>
    <x v="0"/>
    <x v="2"/>
    <n v="3"/>
    <n v="15000000"/>
    <n v="2"/>
    <d v="1899-12-30T00:09:15"/>
    <x v="0"/>
    <x v="7"/>
    <x v="1"/>
    <x v="2"/>
    <x v="8"/>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1"/>
    <n v="13"/>
    <x v="5"/>
    <x v="0"/>
    <x v="3"/>
    <n v="0"/>
    <n v="0"/>
    <n v="2"/>
    <d v="1899-12-30T00:09:15"/>
    <x v="3"/>
    <x v="9"/>
    <x v="5"/>
    <x v="3"/>
    <x v="13"/>
  </r>
  <r>
    <x v="1"/>
    <n v="29"/>
    <x v="2"/>
    <x v="1"/>
    <x v="1"/>
    <n v="0"/>
    <n v="0"/>
    <n v="2"/>
    <d v="1899-12-30T00:09:15"/>
    <x v="3"/>
    <x v="9"/>
    <x v="5"/>
    <x v="1"/>
    <x v="1"/>
  </r>
  <r>
    <x v="1"/>
    <n v="30"/>
    <x v="10"/>
    <x v="1"/>
    <x v="2"/>
    <n v="0"/>
    <n v="0"/>
    <n v="4"/>
    <d v="1899-12-30T00:09:15"/>
    <x v="3"/>
    <x v="9"/>
    <x v="2"/>
    <x v="2"/>
    <x v="11"/>
  </r>
  <r>
    <x v="1"/>
    <n v="13"/>
    <x v="5"/>
    <x v="0"/>
    <x v="3"/>
    <n v="0"/>
    <n v="0"/>
    <n v="2"/>
    <d v="1899-12-30T00:09:15"/>
    <x v="3"/>
    <x v="9"/>
    <x v="5"/>
    <x v="3"/>
    <x v="13"/>
  </r>
  <r>
    <x v="0"/>
    <n v="12"/>
    <x v="5"/>
    <x v="2"/>
    <x v="2"/>
    <n v="2"/>
    <n v="12000000"/>
    <n v="3"/>
    <d v="1899-12-30T00:09:36"/>
    <x v="0"/>
    <x v="0"/>
    <x v="2"/>
    <x v="2"/>
    <x v="8"/>
  </r>
  <r>
    <x v="0"/>
    <n v="1"/>
    <x v="11"/>
    <x v="1"/>
    <x v="2"/>
    <n v="5"/>
    <n v="25000000"/>
    <n v="1"/>
    <d v="1899-12-30T00:09:36"/>
    <x v="0"/>
    <x v="2"/>
    <x v="5"/>
    <x v="1"/>
    <x v="2"/>
  </r>
  <r>
    <x v="0"/>
    <n v="11"/>
    <x v="2"/>
    <x v="4"/>
    <x v="4"/>
    <n v="1"/>
    <n v="7000000"/>
    <n v="2"/>
    <d v="1899-12-30T00:09:36"/>
    <x v="0"/>
    <x v="7"/>
    <x v="7"/>
    <x v="3"/>
    <x v="13"/>
  </r>
  <r>
    <x v="0"/>
    <n v="12"/>
    <x v="3"/>
    <x v="0"/>
    <x v="2"/>
    <n v="2"/>
    <n v="38000000"/>
    <n v="3"/>
    <d v="1899-12-30T00:09:36"/>
    <x v="1"/>
    <x v="7"/>
    <x v="6"/>
    <x v="1"/>
    <x v="6"/>
  </r>
  <r>
    <x v="0"/>
    <n v="28"/>
    <x v="3"/>
    <x v="4"/>
    <x v="0"/>
    <n v="3"/>
    <n v="15000000"/>
    <n v="1"/>
    <d v="1899-12-30T00:09:36"/>
    <x v="0"/>
    <x v="1"/>
    <x v="3"/>
    <x v="0"/>
    <x v="5"/>
  </r>
  <r>
    <x v="0"/>
    <n v="8"/>
    <x v="3"/>
    <x v="2"/>
    <x v="3"/>
    <n v="2"/>
    <n v="12000000"/>
    <n v="4"/>
    <d v="1899-12-30T00:09:36"/>
    <x v="0"/>
    <x v="2"/>
    <x v="7"/>
    <x v="1"/>
    <x v="2"/>
  </r>
  <r>
    <x v="0"/>
    <n v="11"/>
    <x v="4"/>
    <x v="1"/>
    <x v="0"/>
    <n v="2"/>
    <n v="12000000"/>
    <n v="1"/>
    <d v="1899-12-30T00:09:36"/>
    <x v="0"/>
    <x v="4"/>
    <x v="5"/>
    <x v="1"/>
    <x v="1"/>
  </r>
  <r>
    <x v="0"/>
    <n v="22"/>
    <x v="4"/>
    <x v="2"/>
    <x v="0"/>
    <n v="4"/>
    <n v="20000000"/>
    <n v="4"/>
    <d v="1899-12-30T00:09:36"/>
    <x v="0"/>
    <x v="0"/>
    <x v="4"/>
    <x v="0"/>
    <x v="5"/>
  </r>
  <r>
    <x v="0"/>
    <n v="12"/>
    <x v="5"/>
    <x v="2"/>
    <x v="2"/>
    <n v="2"/>
    <n v="12000000"/>
    <n v="3"/>
    <d v="1899-12-30T00:09:36"/>
    <x v="0"/>
    <x v="0"/>
    <x v="2"/>
    <x v="2"/>
    <x v="8"/>
  </r>
  <r>
    <x v="0"/>
    <n v="1"/>
    <x v="11"/>
    <x v="1"/>
    <x v="2"/>
    <n v="5"/>
    <n v="25000000"/>
    <n v="1"/>
    <d v="1899-12-30T00:09:36"/>
    <x v="0"/>
    <x v="2"/>
    <x v="5"/>
    <x v="1"/>
    <x v="2"/>
  </r>
  <r>
    <x v="1"/>
    <n v="27"/>
    <x v="2"/>
    <x v="0"/>
    <x v="0"/>
    <n v="0"/>
    <n v="0"/>
    <n v="1"/>
    <d v="1899-12-30T00:09:36"/>
    <x v="3"/>
    <x v="9"/>
    <x v="3"/>
    <x v="2"/>
    <x v="11"/>
  </r>
  <r>
    <x v="1"/>
    <n v="3"/>
    <x v="3"/>
    <x v="0"/>
    <x v="2"/>
    <n v="0"/>
    <n v="0"/>
    <n v="1"/>
    <d v="1899-12-30T00:09:36"/>
    <x v="3"/>
    <x v="9"/>
    <x v="2"/>
    <x v="0"/>
    <x v="9"/>
  </r>
  <r>
    <x v="1"/>
    <n v="11"/>
    <x v="4"/>
    <x v="0"/>
    <x v="0"/>
    <n v="0"/>
    <n v="0"/>
    <n v="3"/>
    <d v="1899-12-30T00:09:36"/>
    <x v="3"/>
    <x v="9"/>
    <x v="4"/>
    <x v="0"/>
    <x v="5"/>
  </r>
  <r>
    <x v="1"/>
    <n v="10"/>
    <x v="4"/>
    <x v="2"/>
    <x v="1"/>
    <n v="0"/>
    <n v="0"/>
    <n v="5"/>
    <d v="1899-12-30T00:09:36"/>
    <x v="3"/>
    <x v="9"/>
    <x v="7"/>
    <x v="0"/>
    <x v="10"/>
  </r>
  <r>
    <x v="0"/>
    <n v="12"/>
    <x v="9"/>
    <x v="1"/>
    <x v="2"/>
    <n v="3"/>
    <n v="15000000"/>
    <n v="3"/>
    <d v="1899-12-30T00:10:10"/>
    <x v="0"/>
    <x v="8"/>
    <x v="6"/>
    <x v="2"/>
    <x v="11"/>
  </r>
  <r>
    <x v="0"/>
    <n v="13"/>
    <x v="1"/>
    <x v="0"/>
    <x v="2"/>
    <n v="3"/>
    <n v="15000000"/>
    <n v="1"/>
    <d v="1899-12-30T00:10:10"/>
    <x v="0"/>
    <x v="5"/>
    <x v="3"/>
    <x v="1"/>
    <x v="2"/>
  </r>
  <r>
    <x v="0"/>
    <n v="11"/>
    <x v="1"/>
    <x v="4"/>
    <x v="0"/>
    <n v="1"/>
    <n v="7000000"/>
    <n v="3"/>
    <d v="1899-12-30T00:10:10"/>
    <x v="0"/>
    <x v="7"/>
    <x v="0"/>
    <x v="0"/>
    <x v="5"/>
  </r>
  <r>
    <x v="0"/>
    <n v="7"/>
    <x v="2"/>
    <x v="2"/>
    <x v="2"/>
    <n v="2"/>
    <n v="12000000"/>
    <n v="4"/>
    <d v="1899-12-30T00:10:10"/>
    <x v="0"/>
    <x v="4"/>
    <x v="4"/>
    <x v="0"/>
    <x v="9"/>
  </r>
  <r>
    <x v="0"/>
    <n v="9"/>
    <x v="2"/>
    <x v="1"/>
    <x v="1"/>
    <n v="3"/>
    <n v="15000000"/>
    <n v="4"/>
    <d v="1899-12-30T00:10:10"/>
    <x v="0"/>
    <x v="0"/>
    <x v="3"/>
    <x v="2"/>
    <x v="8"/>
  </r>
  <r>
    <x v="0"/>
    <n v="24"/>
    <x v="2"/>
    <x v="1"/>
    <x v="3"/>
    <n v="2"/>
    <n v="12000000"/>
    <n v="2"/>
    <d v="1899-12-30T00:10:10"/>
    <x v="0"/>
    <x v="4"/>
    <x v="7"/>
    <x v="1"/>
    <x v="6"/>
  </r>
  <r>
    <x v="0"/>
    <n v="28"/>
    <x v="3"/>
    <x v="3"/>
    <x v="2"/>
    <n v="4"/>
    <n v="20000000"/>
    <n v="1"/>
    <d v="1899-12-30T00:10:10"/>
    <x v="0"/>
    <x v="0"/>
    <x v="2"/>
    <x v="0"/>
    <x v="9"/>
  </r>
  <r>
    <x v="0"/>
    <n v="25"/>
    <x v="3"/>
    <x v="1"/>
    <x v="4"/>
    <n v="5"/>
    <n v="20000000"/>
    <n v="5"/>
    <d v="1899-12-30T00:10:10"/>
    <x v="0"/>
    <x v="3"/>
    <x v="5"/>
    <x v="1"/>
    <x v="2"/>
  </r>
  <r>
    <x v="0"/>
    <n v="29"/>
    <x v="3"/>
    <x v="1"/>
    <x v="1"/>
    <n v="2"/>
    <n v="12000000"/>
    <n v="2"/>
    <d v="1899-12-30T00:10:10"/>
    <x v="0"/>
    <x v="5"/>
    <x v="7"/>
    <x v="1"/>
    <x v="1"/>
  </r>
  <r>
    <x v="0"/>
    <n v="25"/>
    <x v="10"/>
    <x v="0"/>
    <x v="1"/>
    <n v="4"/>
    <n v="20000000"/>
    <n v="1"/>
    <d v="1899-12-30T00:10:10"/>
    <x v="2"/>
    <x v="6"/>
    <x v="5"/>
    <x v="3"/>
    <x v="13"/>
  </r>
  <r>
    <x v="0"/>
    <n v="12"/>
    <x v="9"/>
    <x v="1"/>
    <x v="2"/>
    <n v="3"/>
    <n v="15000000"/>
    <n v="3"/>
    <d v="1899-12-30T00:10:10"/>
    <x v="0"/>
    <x v="8"/>
    <x v="6"/>
    <x v="2"/>
    <x v="11"/>
  </r>
  <r>
    <x v="0"/>
    <n v="13"/>
    <x v="1"/>
    <x v="0"/>
    <x v="2"/>
    <n v="3"/>
    <n v="15000000"/>
    <n v="1"/>
    <d v="1899-12-30T00:10:10"/>
    <x v="0"/>
    <x v="5"/>
    <x v="3"/>
    <x v="1"/>
    <x v="2"/>
  </r>
  <r>
    <x v="1"/>
    <n v="21"/>
    <x v="2"/>
    <x v="0"/>
    <x v="2"/>
    <n v="0"/>
    <n v="0"/>
    <n v="2"/>
    <d v="1899-12-30T00:10:10"/>
    <x v="3"/>
    <x v="9"/>
    <x v="3"/>
    <x v="0"/>
    <x v="12"/>
  </r>
  <r>
    <x v="1"/>
    <n v="25"/>
    <x v="4"/>
    <x v="1"/>
    <x v="2"/>
    <n v="0"/>
    <n v="0"/>
    <n v="2"/>
    <d v="1899-12-30T00:10:10"/>
    <x v="3"/>
    <x v="9"/>
    <x v="1"/>
    <x v="1"/>
    <x v="6"/>
  </r>
  <r>
    <x v="1"/>
    <n v="11"/>
    <x v="4"/>
    <x v="2"/>
    <x v="4"/>
    <n v="0"/>
    <n v="0"/>
    <n v="2"/>
    <d v="1899-12-30T00:10:10"/>
    <x v="3"/>
    <x v="9"/>
    <x v="6"/>
    <x v="0"/>
    <x v="5"/>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0"/>
    <n v="30"/>
    <x v="2"/>
    <x v="1"/>
    <x v="2"/>
    <n v="2"/>
    <n v="10000000"/>
    <n v="1"/>
    <d v="1899-12-30T00:11:20"/>
    <x v="0"/>
    <x v="7"/>
    <x v="0"/>
    <x v="0"/>
    <x v="0"/>
  </r>
  <r>
    <x v="0"/>
    <n v="14"/>
    <x v="3"/>
    <x v="0"/>
    <x v="1"/>
    <n v="1"/>
    <n v="19000000"/>
    <n v="2"/>
    <d v="1899-12-30T00:11:20"/>
    <x v="1"/>
    <x v="2"/>
    <x v="6"/>
    <x v="3"/>
    <x v="4"/>
  </r>
  <r>
    <x v="0"/>
    <n v="19"/>
    <x v="3"/>
    <x v="1"/>
    <x v="1"/>
    <n v="1"/>
    <n v="7000000"/>
    <n v="4"/>
    <d v="1899-12-30T00:11:20"/>
    <x v="0"/>
    <x v="1"/>
    <x v="3"/>
    <x v="1"/>
    <x v="14"/>
  </r>
  <r>
    <x v="0"/>
    <n v="3"/>
    <x v="3"/>
    <x v="0"/>
    <x v="3"/>
    <n v="3"/>
    <n v="12000000"/>
    <n v="2"/>
    <d v="1899-12-30T00:11:20"/>
    <x v="0"/>
    <x v="4"/>
    <x v="7"/>
    <x v="1"/>
    <x v="1"/>
  </r>
  <r>
    <x v="0"/>
    <n v="3"/>
    <x v="4"/>
    <x v="2"/>
    <x v="1"/>
    <n v="2"/>
    <n v="38000000"/>
    <n v="2"/>
    <d v="1899-12-30T00:11:20"/>
    <x v="1"/>
    <x v="8"/>
    <x v="3"/>
    <x v="1"/>
    <x v="2"/>
  </r>
  <r>
    <x v="0"/>
    <n v="12"/>
    <x v="4"/>
    <x v="4"/>
    <x v="2"/>
    <n v="3"/>
    <n v="15000000"/>
    <n v="1"/>
    <d v="1899-12-30T00:11:20"/>
    <x v="0"/>
    <x v="2"/>
    <x v="7"/>
    <x v="0"/>
    <x v="7"/>
  </r>
  <r>
    <x v="0"/>
    <n v="22"/>
    <x v="4"/>
    <x v="0"/>
    <x v="4"/>
    <n v="2"/>
    <n v="12000000"/>
    <n v="3"/>
    <d v="1899-12-30T00:11:20"/>
    <x v="0"/>
    <x v="0"/>
    <x v="4"/>
    <x v="0"/>
    <x v="10"/>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1"/>
    <n v="5"/>
    <x v="3"/>
    <x v="0"/>
    <x v="2"/>
    <n v="0"/>
    <n v="0"/>
    <n v="3"/>
    <d v="1899-12-30T00:11:20"/>
    <x v="3"/>
    <x v="9"/>
    <x v="2"/>
    <x v="1"/>
    <x v="2"/>
  </r>
  <r>
    <x v="1"/>
    <n v="10"/>
    <x v="10"/>
    <x v="0"/>
    <x v="1"/>
    <n v="0"/>
    <n v="0"/>
    <n v="2"/>
    <d v="1899-12-30T00:11:20"/>
    <x v="3"/>
    <x v="9"/>
    <x v="4"/>
    <x v="3"/>
    <x v="4"/>
  </r>
  <r>
    <x v="1"/>
    <n v="10"/>
    <x v="10"/>
    <x v="4"/>
    <x v="2"/>
    <n v="0"/>
    <n v="0"/>
    <n v="2"/>
    <d v="1899-12-30T00:11:20"/>
    <x v="3"/>
    <x v="9"/>
    <x v="0"/>
    <x v="0"/>
    <x v="7"/>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0"/>
    <n v="11"/>
    <x v="1"/>
    <x v="1"/>
    <x v="1"/>
    <n v="1"/>
    <n v="7000000"/>
    <n v="6"/>
    <d v="1899-12-30T00:12:45"/>
    <x v="0"/>
    <x v="2"/>
    <x v="1"/>
    <x v="1"/>
    <x v="14"/>
  </r>
  <r>
    <x v="0"/>
    <n v="28"/>
    <x v="2"/>
    <x v="2"/>
    <x v="2"/>
    <n v="3"/>
    <n v="11000000"/>
    <n v="2"/>
    <d v="1899-12-30T00:12:45"/>
    <x v="0"/>
    <x v="2"/>
    <x v="1"/>
    <x v="0"/>
    <x v="0"/>
  </r>
  <r>
    <x v="0"/>
    <n v="16"/>
    <x v="2"/>
    <x v="1"/>
    <x v="1"/>
    <n v="5"/>
    <n v="20000000"/>
    <n v="5"/>
    <d v="1899-12-30T00:12:45"/>
    <x v="0"/>
    <x v="0"/>
    <x v="4"/>
    <x v="2"/>
    <x v="11"/>
  </r>
  <r>
    <x v="0"/>
    <n v="30"/>
    <x v="2"/>
    <x v="4"/>
    <x v="0"/>
    <n v="2"/>
    <n v="10000000"/>
    <n v="1"/>
    <d v="1899-12-30T00:12:45"/>
    <x v="0"/>
    <x v="0"/>
    <x v="6"/>
    <x v="3"/>
    <x v="13"/>
  </r>
  <r>
    <x v="0"/>
    <n v="8"/>
    <x v="3"/>
    <x v="1"/>
    <x v="2"/>
    <n v="1"/>
    <n v="19000000"/>
    <n v="4"/>
    <d v="1899-12-30T00:12:45"/>
    <x v="1"/>
    <x v="0"/>
    <x v="5"/>
    <x v="3"/>
    <x v="13"/>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1"/>
    <n v="22"/>
    <x v="2"/>
    <x v="3"/>
    <x v="1"/>
    <n v="0"/>
    <n v="0"/>
    <n v="3"/>
    <d v="1899-12-30T00:12:45"/>
    <x v="3"/>
    <x v="9"/>
    <x v="2"/>
    <x v="1"/>
    <x v="2"/>
  </r>
  <r>
    <x v="1"/>
    <n v="25"/>
    <x v="3"/>
    <x v="3"/>
    <x v="1"/>
    <n v="0"/>
    <n v="0"/>
    <n v="5"/>
    <d v="1899-12-30T00:12:45"/>
    <x v="3"/>
    <x v="9"/>
    <x v="5"/>
    <x v="0"/>
    <x v="0"/>
  </r>
  <r>
    <x v="1"/>
    <n v="16"/>
    <x v="4"/>
    <x v="0"/>
    <x v="2"/>
    <n v="0"/>
    <n v="0"/>
    <n v="3"/>
    <d v="1899-12-30T00:12:45"/>
    <x v="3"/>
    <x v="9"/>
    <x v="3"/>
    <x v="3"/>
    <x v="13"/>
  </r>
  <r>
    <x v="1"/>
    <n v="30"/>
    <x v="4"/>
    <x v="2"/>
    <x v="2"/>
    <n v="0"/>
    <n v="0"/>
    <n v="5"/>
    <d v="1899-12-30T00:12:45"/>
    <x v="3"/>
    <x v="9"/>
    <x v="6"/>
    <x v="1"/>
    <x v="6"/>
  </r>
  <r>
    <x v="1"/>
    <n v="1"/>
    <x v="10"/>
    <x v="1"/>
    <x v="0"/>
    <n v="0"/>
    <n v="0"/>
    <n v="2"/>
    <d v="1899-12-30T00:12:45"/>
    <x v="3"/>
    <x v="9"/>
    <x v="1"/>
    <x v="1"/>
    <x v="1"/>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0"/>
    <n v="21"/>
    <x v="2"/>
    <x v="0"/>
    <x v="1"/>
    <n v="2"/>
    <n v="38000000"/>
    <n v="3"/>
    <d v="1899-12-30T00:12:55"/>
    <x v="1"/>
    <x v="4"/>
    <x v="1"/>
    <x v="1"/>
    <x v="6"/>
  </r>
  <r>
    <x v="0"/>
    <n v="30"/>
    <x v="2"/>
    <x v="3"/>
    <x v="2"/>
    <n v="3"/>
    <n v="15000000"/>
    <n v="5"/>
    <d v="1899-12-30T00:12:55"/>
    <x v="0"/>
    <x v="0"/>
    <x v="7"/>
    <x v="1"/>
    <x v="15"/>
  </r>
  <r>
    <x v="0"/>
    <n v="13"/>
    <x v="3"/>
    <x v="0"/>
    <x v="2"/>
    <n v="2"/>
    <n v="38000000"/>
    <n v="1"/>
    <d v="1899-12-30T00:12:55"/>
    <x v="1"/>
    <x v="6"/>
    <x v="7"/>
    <x v="3"/>
    <x v="13"/>
  </r>
  <r>
    <x v="0"/>
    <n v="2"/>
    <x v="3"/>
    <x v="0"/>
    <x v="1"/>
    <n v="2"/>
    <n v="10000000"/>
    <n v="5"/>
    <d v="1899-12-30T00:12:55"/>
    <x v="0"/>
    <x v="0"/>
    <x v="2"/>
    <x v="0"/>
    <x v="7"/>
  </r>
  <r>
    <x v="0"/>
    <n v="4"/>
    <x v="3"/>
    <x v="1"/>
    <x v="1"/>
    <n v="4"/>
    <n v="20000000"/>
    <n v="2"/>
    <d v="1899-12-30T00:12:55"/>
    <x v="0"/>
    <x v="2"/>
    <x v="2"/>
    <x v="2"/>
    <x v="8"/>
  </r>
  <r>
    <x v="0"/>
    <n v="6"/>
    <x v="3"/>
    <x v="3"/>
    <x v="3"/>
    <n v="2"/>
    <n v="12000000"/>
    <n v="2"/>
    <d v="1899-12-30T00:12:55"/>
    <x v="0"/>
    <x v="7"/>
    <x v="2"/>
    <x v="1"/>
    <x v="1"/>
  </r>
  <r>
    <x v="0"/>
    <n v="23"/>
    <x v="3"/>
    <x v="5"/>
    <x v="0"/>
    <n v="3"/>
    <n v="15000000"/>
    <n v="1"/>
    <d v="1899-12-30T00:12:55"/>
    <x v="0"/>
    <x v="3"/>
    <x v="7"/>
    <x v="0"/>
    <x v="12"/>
  </r>
  <r>
    <x v="0"/>
    <n v="8"/>
    <x v="3"/>
    <x v="3"/>
    <x v="2"/>
    <n v="2"/>
    <n v="12000000"/>
    <n v="2"/>
    <d v="1899-12-30T00:12:55"/>
    <x v="0"/>
    <x v="4"/>
    <x v="4"/>
    <x v="0"/>
    <x v="0"/>
  </r>
  <r>
    <x v="0"/>
    <n v="1"/>
    <x v="3"/>
    <x v="1"/>
    <x v="1"/>
    <n v="2"/>
    <n v="12000000"/>
    <n v="2"/>
    <d v="1899-12-30T00:12:55"/>
    <x v="0"/>
    <x v="0"/>
    <x v="5"/>
    <x v="1"/>
    <x v="1"/>
  </r>
  <r>
    <x v="0"/>
    <n v="20"/>
    <x v="3"/>
    <x v="3"/>
    <x v="1"/>
    <n v="5"/>
    <n v="21000000"/>
    <n v="2"/>
    <d v="1899-12-30T00:12:55"/>
    <x v="0"/>
    <x v="7"/>
    <x v="5"/>
    <x v="0"/>
    <x v="7"/>
  </r>
  <r>
    <x v="0"/>
    <n v="11"/>
    <x v="4"/>
    <x v="2"/>
    <x v="2"/>
    <n v="2"/>
    <n v="12000000"/>
    <n v="1"/>
    <d v="1899-12-30T00:12:55"/>
    <x v="0"/>
    <x v="2"/>
    <x v="0"/>
    <x v="0"/>
    <x v="0"/>
  </r>
  <r>
    <x v="0"/>
    <n v="3"/>
    <x v="4"/>
    <x v="5"/>
    <x v="2"/>
    <n v="5"/>
    <n v="25000000"/>
    <n v="1"/>
    <d v="1899-12-30T00:12:55"/>
    <x v="0"/>
    <x v="1"/>
    <x v="5"/>
    <x v="1"/>
    <x v="6"/>
  </r>
  <r>
    <x v="0"/>
    <n v="30"/>
    <x v="10"/>
    <x v="3"/>
    <x v="1"/>
    <n v="1"/>
    <n v="19000000"/>
    <n v="2"/>
    <d v="1899-12-30T00:12:55"/>
    <x v="1"/>
    <x v="2"/>
    <x v="6"/>
    <x v="1"/>
    <x v="15"/>
  </r>
  <r>
    <x v="0"/>
    <n v="28"/>
    <x v="10"/>
    <x v="3"/>
    <x v="0"/>
    <n v="4"/>
    <n v="20000000"/>
    <n v="1"/>
    <d v="1899-12-30T00:12:55"/>
    <x v="2"/>
    <x v="2"/>
    <x v="3"/>
    <x v="3"/>
    <x v="4"/>
  </r>
  <r>
    <x v="0"/>
    <n v="1"/>
    <x v="10"/>
    <x v="0"/>
    <x v="2"/>
    <n v="5"/>
    <n v="25000000"/>
    <n v="3"/>
    <d v="1899-12-30T00:12:55"/>
    <x v="0"/>
    <x v="1"/>
    <x v="2"/>
    <x v="3"/>
    <x v="4"/>
  </r>
  <r>
    <x v="0"/>
    <n v="30"/>
    <x v="10"/>
    <x v="1"/>
    <x v="2"/>
    <n v="1"/>
    <n v="7000000"/>
    <n v="1"/>
    <d v="1899-12-30T00:12:55"/>
    <x v="0"/>
    <x v="7"/>
    <x v="2"/>
    <x v="0"/>
    <x v="9"/>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1"/>
    <n v="11"/>
    <x v="6"/>
    <x v="2"/>
    <x v="1"/>
    <n v="0"/>
    <n v="0"/>
    <n v="2"/>
    <d v="1899-12-30T00:12:55"/>
    <x v="3"/>
    <x v="9"/>
    <x v="6"/>
    <x v="1"/>
    <x v="6"/>
  </r>
  <r>
    <x v="1"/>
    <n v="12"/>
    <x v="7"/>
    <x v="0"/>
    <x v="1"/>
    <n v="0"/>
    <n v="0"/>
    <n v="2"/>
    <d v="1899-12-30T00:12:55"/>
    <x v="3"/>
    <x v="9"/>
    <x v="6"/>
    <x v="2"/>
    <x v="8"/>
  </r>
  <r>
    <x v="1"/>
    <n v="30"/>
    <x v="2"/>
    <x v="2"/>
    <x v="4"/>
    <n v="0"/>
    <n v="0"/>
    <n v="2"/>
    <d v="1899-12-30T00:12:55"/>
    <x v="3"/>
    <x v="9"/>
    <x v="7"/>
    <x v="0"/>
    <x v="0"/>
  </r>
  <r>
    <x v="1"/>
    <n v="14"/>
    <x v="3"/>
    <x v="5"/>
    <x v="3"/>
    <n v="0"/>
    <n v="0"/>
    <n v="2"/>
    <d v="1899-12-30T00:12:55"/>
    <x v="3"/>
    <x v="9"/>
    <x v="0"/>
    <x v="2"/>
    <x v="8"/>
  </r>
  <r>
    <x v="1"/>
    <n v="18"/>
    <x v="4"/>
    <x v="2"/>
    <x v="1"/>
    <n v="0"/>
    <n v="0"/>
    <n v="2"/>
    <d v="1899-12-30T00:12:55"/>
    <x v="3"/>
    <x v="9"/>
    <x v="2"/>
    <x v="3"/>
    <x v="4"/>
  </r>
  <r>
    <x v="1"/>
    <n v="24"/>
    <x v="4"/>
    <x v="3"/>
    <x v="2"/>
    <n v="0"/>
    <n v="0"/>
    <n v="2"/>
    <d v="1899-12-30T00:12:55"/>
    <x v="3"/>
    <x v="9"/>
    <x v="0"/>
    <x v="1"/>
    <x v="1"/>
  </r>
  <r>
    <x v="1"/>
    <n v="9"/>
    <x v="10"/>
    <x v="0"/>
    <x v="1"/>
    <n v="0"/>
    <n v="0"/>
    <n v="1"/>
    <d v="1899-12-30T00:12:55"/>
    <x v="3"/>
    <x v="9"/>
    <x v="4"/>
    <x v="1"/>
    <x v="6"/>
  </r>
  <r>
    <x v="1"/>
    <n v="11"/>
    <x v="6"/>
    <x v="2"/>
    <x v="1"/>
    <n v="0"/>
    <n v="0"/>
    <n v="2"/>
    <d v="1899-12-30T00:12:55"/>
    <x v="3"/>
    <x v="9"/>
    <x v="6"/>
    <x v="1"/>
    <x v="6"/>
  </r>
  <r>
    <x v="1"/>
    <n v="12"/>
    <x v="7"/>
    <x v="0"/>
    <x v="1"/>
    <n v="0"/>
    <n v="0"/>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F5DFCB-41F6-4184-A895-E8D375F6386C}" name="Top5_Consultant_Sales_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N22" firstHeaderRow="1" firstDataRow="1" firstDataCol="1"/>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13" baseItem="12" numFmtId="3"/>
  </dataFields>
  <formats count="25">
    <format dxfId="46552">
      <pivotArea dataOnly="0" labelOnly="1" outline="0" axis="axisValues" fieldPosition="0"/>
    </format>
    <format dxfId="46551">
      <pivotArea dataOnly="0" labelOnly="1" outline="0" axis="axisValues" fieldPosition="0"/>
    </format>
    <format dxfId="46550">
      <pivotArea dataOnly="0" labelOnly="1" outline="0" axis="axisValues" fieldPosition="0"/>
    </format>
    <format dxfId="46549">
      <pivotArea type="all" dataOnly="0" outline="0" fieldPosition="0"/>
    </format>
    <format dxfId="46548">
      <pivotArea outline="0" collapsedLevelsAreSubtotals="1" fieldPosition="0"/>
    </format>
    <format dxfId="46547">
      <pivotArea dataOnly="0" labelOnly="1" outline="0" axis="axisValues" fieldPosition="0"/>
    </format>
    <format dxfId="46546">
      <pivotArea field="13" type="button" dataOnly="0" labelOnly="1" outline="0" axis="axisRow" fieldPosition="0"/>
    </format>
    <format dxfId="46545">
      <pivotArea outline="0" fieldPosition="0">
        <references count="1">
          <reference field="4294967294" count="1">
            <x v="0"/>
          </reference>
        </references>
      </pivotArea>
    </format>
    <format dxfId="46544">
      <pivotArea grandRow="1" outline="0" collapsedLevelsAreSubtotals="1" fieldPosition="0"/>
    </format>
    <format dxfId="46543">
      <pivotArea dataOnly="0" labelOnly="1" grandRow="1" outline="0" fieldPosition="0"/>
    </format>
    <format dxfId="46542">
      <pivotArea grandRow="1" outline="0" collapsedLevelsAreSubtotals="1" fieldPosition="0"/>
    </format>
    <format dxfId="46541">
      <pivotArea field="13" type="button" dataOnly="0" labelOnly="1" outline="0" axis="axisRow" fieldPosition="0"/>
    </format>
    <format dxfId="46540">
      <pivotArea dataOnly="0" labelOnly="1" outline="0" axis="axisValues" fieldPosition="0"/>
    </format>
    <format dxfId="46539">
      <pivotArea type="all" dataOnly="0" outline="0" fieldPosition="0"/>
    </format>
    <format dxfId="46538">
      <pivotArea outline="0" collapsedLevelsAreSubtotals="1" fieldPosition="0"/>
    </format>
    <format dxfId="46537">
      <pivotArea field="13" type="button" dataOnly="0" labelOnly="1" outline="0" axis="axisRow" fieldPosition="0"/>
    </format>
    <format dxfId="46536">
      <pivotArea dataOnly="0" labelOnly="1" fieldPosition="0">
        <references count="1">
          <reference field="13" count="14">
            <x v="0"/>
            <x v="1"/>
            <x v="2"/>
            <x v="3"/>
            <x v="4"/>
            <x v="5"/>
            <x v="6"/>
            <x v="8"/>
            <x v="9"/>
            <x v="10"/>
            <x v="11"/>
            <x v="12"/>
            <x v="13"/>
            <x v="15"/>
          </reference>
        </references>
      </pivotArea>
    </format>
    <format dxfId="46535">
      <pivotArea dataOnly="0" labelOnly="1" grandRow="1" outline="0" fieldPosition="0"/>
    </format>
    <format dxfId="46534">
      <pivotArea dataOnly="0" labelOnly="1" outline="0" axis="axisValues" fieldPosition="0"/>
    </format>
    <format dxfId="46533">
      <pivotArea type="all" dataOnly="0" outline="0" fieldPosition="0"/>
    </format>
    <format dxfId="46532">
      <pivotArea outline="0" collapsedLevelsAreSubtotals="1" fieldPosition="0"/>
    </format>
    <format dxfId="46531">
      <pivotArea field="13" type="button" dataOnly="0" labelOnly="1" outline="0" axis="axisRow" fieldPosition="0"/>
    </format>
    <format dxfId="46530">
      <pivotArea dataOnly="0" labelOnly="1" fieldPosition="0">
        <references count="1">
          <reference field="13" count="14">
            <x v="0"/>
            <x v="1"/>
            <x v="2"/>
            <x v="3"/>
            <x v="4"/>
            <x v="5"/>
            <x v="6"/>
            <x v="8"/>
            <x v="9"/>
            <x v="10"/>
            <x v="11"/>
            <x v="12"/>
            <x v="13"/>
            <x v="15"/>
          </reference>
        </references>
      </pivotArea>
    </format>
    <format dxfId="46529">
      <pivotArea dataOnly="0" labelOnly="1" grandRow="1" outline="0" fieldPosition="0"/>
    </format>
    <format dxfId="465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829C91-7497-45F5-BF79-CA87E35F463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D5:AE8"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0"/>
  </rowFields>
  <rowItems count="3">
    <i>
      <x/>
    </i>
    <i>
      <x v="1"/>
    </i>
    <i t="grand">
      <x/>
    </i>
  </rowItems>
  <colItems count="1">
    <i/>
  </colItems>
  <dataFields count="1">
    <dataField name="Count of Fees Status" fld="0" subtotal="count" baseField="0" baseItem="0"/>
  </dataFields>
  <formats count="38">
    <format dxfId="46954">
      <pivotArea dataOnly="0" labelOnly="1" outline="0" axis="axisValues" fieldPosition="0"/>
    </format>
    <format dxfId="46953">
      <pivotArea dataOnly="0" labelOnly="1" outline="0" axis="axisValues" fieldPosition="0"/>
    </format>
    <format dxfId="46952">
      <pivotArea dataOnly="0" labelOnly="1" outline="0" axis="axisValues" fieldPosition="0"/>
    </format>
    <format dxfId="46951">
      <pivotArea type="all" dataOnly="0" outline="0" fieldPosition="0"/>
    </format>
    <format dxfId="46950">
      <pivotArea outline="0" collapsedLevelsAreSubtotals="1" fieldPosition="0"/>
    </format>
    <format dxfId="46949">
      <pivotArea dataOnly="0" labelOnly="1" outline="0" axis="axisValues" fieldPosition="0"/>
    </format>
    <format dxfId="46948">
      <pivotArea field="13" type="button" dataOnly="0" labelOnly="1" outline="0"/>
    </format>
    <format dxfId="46947">
      <pivotArea field="2" type="button" dataOnly="0" labelOnly="1" outline="0"/>
    </format>
    <format dxfId="46946">
      <pivotArea grandRow="1" outline="0" collapsedLevelsAreSubtotals="1" fieldPosition="0"/>
    </format>
    <format dxfId="46945">
      <pivotArea dataOnly="0" labelOnly="1" grandRow="1" outline="0" fieldPosition="0"/>
    </format>
    <format dxfId="46944">
      <pivotArea grandRow="1" outline="0" collapsedLevelsAreSubtotals="1" fieldPosition="0"/>
    </format>
    <format dxfId="46943">
      <pivotArea dataOnly="0" labelOnly="1" grandRow="1" outline="0" fieldPosition="0"/>
    </format>
    <format dxfId="46942">
      <pivotArea grandRow="1" outline="0" collapsedLevelsAreSubtotals="1" fieldPosition="0"/>
    </format>
    <format dxfId="46941">
      <pivotArea dataOnly="0" labelOnly="1" grandRow="1" outline="0" fieldPosition="0"/>
    </format>
    <format dxfId="46940">
      <pivotArea field="0" type="button" dataOnly="0" labelOnly="1" outline="0" axis="axisRow" fieldPosition="0"/>
    </format>
    <format dxfId="46939">
      <pivotArea dataOnly="0" labelOnly="1" outline="0" axis="axisValues" fieldPosition="0"/>
    </format>
    <format dxfId="46938">
      <pivotArea field="0" type="button" dataOnly="0" labelOnly="1" outline="0" axis="axisRow" fieldPosition="0"/>
    </format>
    <format dxfId="46937">
      <pivotArea dataOnly="0" labelOnly="1" outline="0" axis="axisValues" fieldPosition="0"/>
    </format>
    <format dxfId="46936">
      <pivotArea field="0" type="button" dataOnly="0" labelOnly="1" outline="0" axis="axisRow" fieldPosition="0"/>
    </format>
    <format dxfId="46935">
      <pivotArea dataOnly="0" labelOnly="1" outline="0" axis="axisValues" fieldPosition="0"/>
    </format>
    <format dxfId="46934">
      <pivotArea type="all" dataOnly="0" outline="0" fieldPosition="0"/>
    </format>
    <format dxfId="46933">
      <pivotArea outline="0" collapsedLevelsAreSubtotals="1" fieldPosition="0"/>
    </format>
    <format dxfId="46932">
      <pivotArea field="0" type="button" dataOnly="0" labelOnly="1" outline="0" axis="axisRow" fieldPosition="0"/>
    </format>
    <format dxfId="46931">
      <pivotArea dataOnly="0" labelOnly="1" fieldPosition="0">
        <references count="1">
          <reference field="0" count="0"/>
        </references>
      </pivotArea>
    </format>
    <format dxfId="46930">
      <pivotArea dataOnly="0" labelOnly="1" grandRow="1" outline="0" fieldPosition="0"/>
    </format>
    <format dxfId="46929">
      <pivotArea dataOnly="0" labelOnly="1" outline="0" axis="axisValues" fieldPosition="0"/>
    </format>
    <format dxfId="46928">
      <pivotArea type="all" dataOnly="0" outline="0" fieldPosition="0"/>
    </format>
    <format dxfId="46927">
      <pivotArea outline="0" collapsedLevelsAreSubtotals="1" fieldPosition="0"/>
    </format>
    <format dxfId="46926">
      <pivotArea field="0" type="button" dataOnly="0" labelOnly="1" outline="0" axis="axisRow" fieldPosition="0"/>
    </format>
    <format dxfId="46925">
      <pivotArea dataOnly="0" labelOnly="1" fieldPosition="0">
        <references count="1">
          <reference field="0" count="0"/>
        </references>
      </pivotArea>
    </format>
    <format dxfId="46924">
      <pivotArea dataOnly="0" labelOnly="1" grandRow="1" outline="0" fieldPosition="0"/>
    </format>
    <format dxfId="46923">
      <pivotArea dataOnly="0" labelOnly="1" outline="0" axis="axisValues" fieldPosition="0"/>
    </format>
    <format dxfId="46922">
      <pivotArea type="all" dataOnly="0" outline="0" fieldPosition="0"/>
    </format>
    <format dxfId="46921">
      <pivotArea outline="0" collapsedLevelsAreSubtotals="1" fieldPosition="0"/>
    </format>
    <format dxfId="46920">
      <pivotArea field="0" type="button" dataOnly="0" labelOnly="1" outline="0" axis="axisRow" fieldPosition="0"/>
    </format>
    <format dxfId="46919">
      <pivotArea dataOnly="0" labelOnly="1" fieldPosition="0">
        <references count="1">
          <reference field="0" count="0"/>
        </references>
      </pivotArea>
    </format>
    <format dxfId="46918">
      <pivotArea dataOnly="0" labelOnly="1" grandRow="1" outline="0" fieldPosition="0"/>
    </format>
    <format dxfId="46917">
      <pivotArea dataOnly="0" labelOnly="1" outline="0" axis="axisValues" fieldPosition="0"/>
    </format>
  </formats>
  <chartFormats count="24">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0" count="1" selected="0">
            <x v="0"/>
          </reference>
        </references>
      </pivotArea>
    </chartFormat>
    <chartFormat chart="12" format="7">
      <pivotArea type="data" outline="0" fieldPosition="0">
        <references count="2">
          <reference field="4294967294" count="1" selected="0">
            <x v="0"/>
          </reference>
          <reference field="0"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0" count="1" selected="0">
            <x v="0"/>
          </reference>
        </references>
      </pivotArea>
    </chartFormat>
    <chartFormat chart="13" format="8">
      <pivotArea type="data" outline="0" fieldPosition="0">
        <references count="2">
          <reference field="4294967294" count="1" selected="0">
            <x v="0"/>
          </reference>
          <reference field="0" count="1" selected="0">
            <x v="1"/>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0" count="1" selected="0">
            <x v="0"/>
          </reference>
        </references>
      </pivotArea>
    </chartFormat>
    <chartFormat chart="17" format="2">
      <pivotArea type="data" outline="0" fieldPosition="0">
        <references count="2">
          <reference field="4294967294" count="1" selected="0">
            <x v="0"/>
          </reference>
          <reference field="0" count="1" selected="0">
            <x v="1"/>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0" count="1" selected="0">
            <x v="0"/>
          </reference>
        </references>
      </pivotArea>
    </chartFormat>
    <chartFormat chart="23" format="2">
      <pivotArea type="data" outline="0" fieldPosition="0">
        <references count="2">
          <reference field="4294967294" count="1" selected="0">
            <x v="0"/>
          </reference>
          <reference field="0" count="1" selected="0">
            <x v="1"/>
          </reference>
        </references>
      </pivotArea>
    </chartFormat>
    <chartFormat chart="24" format="3" series="1">
      <pivotArea type="data" outline="0" fieldPosition="0">
        <references count="1">
          <reference field="4294967294" count="1" selected="0">
            <x v="0"/>
          </reference>
        </references>
      </pivotArea>
    </chartFormat>
    <chartFormat chart="24" format="4">
      <pivotArea type="data" outline="0" fieldPosition="0">
        <references count="2">
          <reference field="4294967294" count="1" selected="0">
            <x v="0"/>
          </reference>
          <reference field="0" count="1" selected="0">
            <x v="0"/>
          </reference>
        </references>
      </pivotArea>
    </chartFormat>
    <chartFormat chart="24" format="5">
      <pivotArea type="data" outline="0" fieldPosition="0">
        <references count="2">
          <reference field="4294967294" count="1" selected="0">
            <x v="0"/>
          </reference>
          <reference field="0" count="1" selected="0">
            <x v="1"/>
          </reference>
        </references>
      </pivotArea>
    </chartFormat>
    <chartFormat chart="25" format="3" series="1">
      <pivotArea type="data" outline="0" fieldPosition="0">
        <references count="1">
          <reference field="4294967294" count="1" selected="0">
            <x v="0"/>
          </reference>
        </references>
      </pivotArea>
    </chartFormat>
    <chartFormat chart="25" format="4">
      <pivotArea type="data" outline="0" fieldPosition="0">
        <references count="2">
          <reference field="4294967294" count="1" selected="0">
            <x v="0"/>
          </reference>
          <reference field="0" count="1" selected="0">
            <x v="0"/>
          </reference>
        </references>
      </pivotArea>
    </chartFormat>
    <chartFormat chart="25" format="5">
      <pivotArea type="data" outline="0" fieldPosition="0">
        <references count="2">
          <reference field="4294967294" count="1" selected="0">
            <x v="0"/>
          </reference>
          <reference field="0" count="1" selected="0">
            <x v="1"/>
          </reference>
        </references>
      </pivotArea>
    </chartFormat>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0" count="1" selected="0">
            <x v="0"/>
          </reference>
        </references>
      </pivotArea>
    </chartFormat>
    <chartFormat chart="26" format="8">
      <pivotArea type="data" outline="0" fieldPosition="0">
        <references count="2">
          <reference field="4294967294" count="1" selected="0">
            <x v="0"/>
          </reference>
          <reference field="0" count="1" selected="0">
            <x v="1"/>
          </reference>
        </references>
      </pivotArea>
    </chartFormat>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0" count="1" selected="0">
            <x v="0"/>
          </reference>
        </references>
      </pivotArea>
    </chartFormat>
    <chartFormat chart="27"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4BEDFEE-08B9-40BD-948B-96C287D0CB6A}" name="Top5_Training_Level'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BN5:BO15"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9" baseItem="0" numFmtId="166"/>
  </dataFields>
  <formats count="43">
    <format dxfId="46997">
      <pivotArea dataOnly="0" labelOnly="1" outline="0" axis="axisValues" fieldPosition="0"/>
    </format>
    <format dxfId="46996">
      <pivotArea dataOnly="0" labelOnly="1" outline="0" axis="axisValues" fieldPosition="0"/>
    </format>
    <format dxfId="46995">
      <pivotArea dataOnly="0" labelOnly="1" outline="0" axis="axisValues" fieldPosition="0"/>
    </format>
    <format dxfId="46994">
      <pivotArea type="all" dataOnly="0" outline="0" fieldPosition="0"/>
    </format>
    <format dxfId="46993">
      <pivotArea outline="0" collapsedLevelsAreSubtotals="1" fieldPosition="0"/>
    </format>
    <format dxfId="46992">
      <pivotArea dataOnly="0" labelOnly="1" outline="0" axis="axisValues" fieldPosition="0"/>
    </format>
    <format dxfId="46991">
      <pivotArea field="13" type="button" dataOnly="0" labelOnly="1" outline="0"/>
    </format>
    <format dxfId="46990">
      <pivotArea field="2" type="button" dataOnly="0" labelOnly="1" outline="0"/>
    </format>
    <format dxfId="46989">
      <pivotArea grandRow="1" outline="0" collapsedLevelsAreSubtotals="1" fieldPosition="0"/>
    </format>
    <format dxfId="46988">
      <pivotArea dataOnly="0" labelOnly="1" grandRow="1" outline="0" fieldPosition="0"/>
    </format>
    <format dxfId="46987">
      <pivotArea grandRow="1" outline="0" collapsedLevelsAreSubtotals="1" fieldPosition="0"/>
    </format>
    <format dxfId="46986">
      <pivotArea dataOnly="0" labelOnly="1" grandRow="1" outline="0" fieldPosition="0"/>
    </format>
    <format dxfId="46985">
      <pivotArea grandRow="1" outline="0" collapsedLevelsAreSubtotals="1" fieldPosition="0"/>
    </format>
    <format dxfId="46984">
      <pivotArea dataOnly="0" labelOnly="1" grandRow="1" outline="0" fieldPosition="0"/>
    </format>
    <format dxfId="46983">
      <pivotArea field="0" type="button" dataOnly="0" labelOnly="1" outline="0" axis="axisPage" fieldPosition="0"/>
    </format>
    <format dxfId="46982">
      <pivotArea dataOnly="0" labelOnly="1" outline="0" axis="axisValues" fieldPosition="0"/>
    </format>
    <format dxfId="46981">
      <pivotArea field="0" type="button" dataOnly="0" labelOnly="1" outline="0" axis="axisPage" fieldPosition="0"/>
    </format>
    <format dxfId="46980">
      <pivotArea dataOnly="0" labelOnly="1" outline="0" axis="axisValues" fieldPosition="0"/>
    </format>
    <format dxfId="46979">
      <pivotArea field="0" type="button" dataOnly="0" labelOnly="1" outline="0" axis="axisPage" fieldPosition="0"/>
    </format>
    <format dxfId="46978">
      <pivotArea dataOnly="0" labelOnly="1" outline="0" axis="axisValues" fieldPosition="0"/>
    </format>
    <format dxfId="46977">
      <pivotArea field="11" type="button" dataOnly="0" labelOnly="1" outline="0"/>
    </format>
    <format dxfId="46976">
      <pivotArea outline="0" fieldPosition="0">
        <references count="1">
          <reference field="4294967294" count="1">
            <x v="0"/>
          </reference>
        </references>
      </pivotArea>
    </format>
    <format dxfId="46975">
      <pivotArea field="9" type="button" dataOnly="0" labelOnly="1" outline="0"/>
    </format>
    <format dxfId="46974">
      <pivotArea dataOnly="0" labelOnly="1" outline="0" fieldPosition="0">
        <references count="1">
          <reference field="0" count="0"/>
        </references>
      </pivotArea>
    </format>
    <format dxfId="46973">
      <pivotArea field="10" type="button" dataOnly="0" labelOnly="1" outline="0" axis="axisRow" fieldPosition="0"/>
    </format>
    <format dxfId="46972">
      <pivotArea type="all" dataOnly="0" outline="0" fieldPosition="0"/>
    </format>
    <format dxfId="46971">
      <pivotArea outline="0" collapsedLevelsAreSubtotals="1" fieldPosition="0"/>
    </format>
    <format dxfId="46970">
      <pivotArea field="10" type="button" dataOnly="0" labelOnly="1" outline="0" axis="axisRow" fieldPosition="0"/>
    </format>
    <format dxfId="46969">
      <pivotArea dataOnly="0" labelOnly="1" fieldPosition="0">
        <references count="1">
          <reference field="10" count="6">
            <x v="0"/>
            <x v="1"/>
            <x v="2"/>
            <x v="4"/>
            <x v="5"/>
            <x v="6"/>
          </reference>
        </references>
      </pivotArea>
    </format>
    <format dxfId="46968">
      <pivotArea dataOnly="0" labelOnly="1" grandRow="1" outline="0" fieldPosition="0"/>
    </format>
    <format dxfId="46967">
      <pivotArea dataOnly="0" labelOnly="1" outline="0" axis="axisValues" fieldPosition="0"/>
    </format>
    <format dxfId="46966">
      <pivotArea type="all" dataOnly="0" outline="0" fieldPosition="0"/>
    </format>
    <format dxfId="46965">
      <pivotArea outline="0" collapsedLevelsAreSubtotals="1" fieldPosition="0"/>
    </format>
    <format dxfId="46964">
      <pivotArea field="10" type="button" dataOnly="0" labelOnly="1" outline="0" axis="axisRow" fieldPosition="0"/>
    </format>
    <format dxfId="46963">
      <pivotArea dataOnly="0" labelOnly="1" fieldPosition="0">
        <references count="1">
          <reference field="10" count="6">
            <x v="0"/>
            <x v="1"/>
            <x v="2"/>
            <x v="4"/>
            <x v="5"/>
            <x v="6"/>
          </reference>
        </references>
      </pivotArea>
    </format>
    <format dxfId="46962">
      <pivotArea dataOnly="0" labelOnly="1" grandRow="1" outline="0" fieldPosition="0"/>
    </format>
    <format dxfId="46961">
      <pivotArea dataOnly="0" labelOnly="1" outline="0" axis="axisValues" fieldPosition="0"/>
    </format>
    <format dxfId="46960">
      <pivotArea type="all" dataOnly="0" outline="0" fieldPosition="0"/>
    </format>
    <format dxfId="46959">
      <pivotArea outline="0" collapsedLevelsAreSubtotals="1" fieldPosition="0"/>
    </format>
    <format dxfId="46958">
      <pivotArea field="10" type="button" dataOnly="0" labelOnly="1" outline="0" axis="axisRow" fieldPosition="0"/>
    </format>
    <format dxfId="46957">
      <pivotArea dataOnly="0" labelOnly="1" fieldPosition="0">
        <references count="1">
          <reference field="10" count="6">
            <x v="0"/>
            <x v="1"/>
            <x v="2"/>
            <x v="4"/>
            <x v="5"/>
            <x v="6"/>
          </reference>
        </references>
      </pivotArea>
    </format>
    <format dxfId="46956">
      <pivotArea dataOnly="0" labelOnly="1" grandRow="1" outline="0" fieldPosition="0"/>
    </format>
    <format dxfId="46955">
      <pivotArea dataOnly="0" labelOnly="1" outline="0" axis="axisValues" fieldPosition="0"/>
    </format>
  </formats>
  <chartFormats count="3">
    <chartFormat chart="24" format="0" series="1">
      <pivotArea type="data" outline="0" fieldPosition="0">
        <references count="1">
          <reference field="4294967294" count="1" selected="0">
            <x v="0"/>
          </reference>
        </references>
      </pivotArea>
    </chartFormat>
    <chartFormat chart="26" format="1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DAC954D-C73B-4BB8-86DA-854A115C8FD1}" name="Av_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9">
  <location ref="CG5:CI9" firstHeaderRow="0"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2"/>
  </rowFields>
  <rowItems count="4">
    <i>
      <x/>
    </i>
    <i>
      <x v="1"/>
    </i>
    <i>
      <x v="2"/>
    </i>
    <i>
      <x v="3"/>
    </i>
  </rowItems>
  <colFields count="1">
    <field x="-2"/>
  </colFields>
  <colItems count="2">
    <i>
      <x/>
    </i>
    <i i="1">
      <x v="1"/>
    </i>
  </colItems>
  <pageFields count="1">
    <pageField fld="0" hier="-1"/>
  </pageFields>
  <dataFields count="2">
    <dataField name="Sum of Paid Fees" fld="6" baseField="12" baseItem="0" numFmtId="166"/>
    <dataField name="Sum of Paid Fees2" fld="6" baseField="0" baseItem="0"/>
  </dataFields>
  <formats count="43">
    <format dxfId="47040">
      <pivotArea dataOnly="0" labelOnly="1" outline="0" axis="axisValues" fieldPosition="0"/>
    </format>
    <format dxfId="47039">
      <pivotArea dataOnly="0" labelOnly="1" outline="0" axis="axisValues" fieldPosition="0"/>
    </format>
    <format dxfId="47038">
      <pivotArea dataOnly="0" labelOnly="1" outline="0" axis="axisValues" fieldPosition="0"/>
    </format>
    <format dxfId="47037">
      <pivotArea type="all" dataOnly="0" outline="0" fieldPosition="0"/>
    </format>
    <format dxfId="47036">
      <pivotArea outline="0" collapsedLevelsAreSubtotals="1" fieldPosition="0"/>
    </format>
    <format dxfId="47035">
      <pivotArea dataOnly="0" labelOnly="1" outline="0" axis="axisValues" fieldPosition="0"/>
    </format>
    <format dxfId="47034">
      <pivotArea field="13" type="button" dataOnly="0" labelOnly="1" outline="0"/>
    </format>
    <format dxfId="47033">
      <pivotArea field="2" type="button" dataOnly="0" labelOnly="1" outline="0"/>
    </format>
    <format dxfId="47032">
      <pivotArea grandRow="1" outline="0" collapsedLevelsAreSubtotals="1" fieldPosition="0"/>
    </format>
    <format dxfId="47031">
      <pivotArea dataOnly="0" labelOnly="1" grandRow="1" outline="0" fieldPosition="0"/>
    </format>
    <format dxfId="47030">
      <pivotArea grandRow="1" outline="0" collapsedLevelsAreSubtotals="1" fieldPosition="0"/>
    </format>
    <format dxfId="47029">
      <pivotArea dataOnly="0" labelOnly="1" grandRow="1" outline="0" fieldPosition="0"/>
    </format>
    <format dxfId="47028">
      <pivotArea grandRow="1" outline="0" collapsedLevelsAreSubtotals="1" fieldPosition="0"/>
    </format>
    <format dxfId="47027">
      <pivotArea dataOnly="0" labelOnly="1" grandRow="1" outline="0" fieldPosition="0"/>
    </format>
    <format dxfId="47026">
      <pivotArea field="0" type="button" dataOnly="0" labelOnly="1" outline="0" axis="axisPage" fieldPosition="0"/>
    </format>
    <format dxfId="47025">
      <pivotArea dataOnly="0" labelOnly="1" outline="0" axis="axisValues" fieldPosition="0"/>
    </format>
    <format dxfId="47024">
      <pivotArea field="0" type="button" dataOnly="0" labelOnly="1" outline="0" axis="axisPage" fieldPosition="0"/>
    </format>
    <format dxfId="47023">
      <pivotArea dataOnly="0" labelOnly="1" outline="0" axis="axisValues" fieldPosition="0"/>
    </format>
    <format dxfId="47022">
      <pivotArea field="0" type="button" dataOnly="0" labelOnly="1" outline="0" axis="axisPage" fieldPosition="0"/>
    </format>
    <format dxfId="47021">
      <pivotArea dataOnly="0" labelOnly="1" outline="0" axis="axisValues" fieldPosition="0"/>
    </format>
    <format dxfId="47020">
      <pivotArea field="11" type="button" dataOnly="0" labelOnly="1" outline="0"/>
    </format>
    <format dxfId="47019">
      <pivotArea field="9" type="button" dataOnly="0" labelOnly="1" outline="0"/>
    </format>
    <format dxfId="47018">
      <pivotArea dataOnly="0" labelOnly="1" outline="0" fieldPosition="0">
        <references count="1">
          <reference field="0" count="0"/>
        </references>
      </pivotArea>
    </format>
    <format dxfId="47017">
      <pivotArea field="10" type="button" dataOnly="0" labelOnly="1" outline="0"/>
    </format>
    <format dxfId="47016">
      <pivotArea field="2" type="button" dataOnly="0" labelOnly="1" outline="0"/>
    </format>
    <format dxfId="47015">
      <pivotArea outline="0" fieldPosition="0">
        <references count="1">
          <reference field="4294967294" count="1">
            <x v="0"/>
          </reference>
        </references>
      </pivotArea>
    </format>
    <format dxfId="47014">
      <pivotArea field="12" type="button" dataOnly="0" labelOnly="1" outline="0" axis="axisRow" fieldPosition="0"/>
    </format>
    <format dxfId="47013">
      <pivotArea dataOnly="0" labelOnly="1" outline="0" fieldPosition="0">
        <references count="1">
          <reference field="4294967294" count="2">
            <x v="0"/>
            <x v="1"/>
          </reference>
        </references>
      </pivotArea>
    </format>
    <format dxfId="47012">
      <pivotArea type="all" dataOnly="0" outline="0" fieldPosition="0"/>
    </format>
    <format dxfId="47011">
      <pivotArea outline="0" collapsedLevelsAreSubtotals="1" fieldPosition="0"/>
    </format>
    <format dxfId="47010">
      <pivotArea field="12" type="button" dataOnly="0" labelOnly="1" outline="0" axis="axisRow" fieldPosition="0"/>
    </format>
    <format dxfId="47009">
      <pivotArea dataOnly="0" labelOnly="1" fieldPosition="0">
        <references count="1">
          <reference field="12" count="0"/>
        </references>
      </pivotArea>
    </format>
    <format dxfId="47008">
      <pivotArea dataOnly="0" labelOnly="1" outline="0" fieldPosition="0">
        <references count="1">
          <reference field="4294967294" count="2">
            <x v="0"/>
            <x v="1"/>
          </reference>
        </references>
      </pivotArea>
    </format>
    <format dxfId="47007">
      <pivotArea type="all" dataOnly="0" outline="0" fieldPosition="0"/>
    </format>
    <format dxfId="47006">
      <pivotArea outline="0" collapsedLevelsAreSubtotals="1" fieldPosition="0"/>
    </format>
    <format dxfId="47005">
      <pivotArea field="12" type="button" dataOnly="0" labelOnly="1" outline="0" axis="axisRow" fieldPosition="0"/>
    </format>
    <format dxfId="47004">
      <pivotArea dataOnly="0" labelOnly="1" fieldPosition="0">
        <references count="1">
          <reference field="12" count="0"/>
        </references>
      </pivotArea>
    </format>
    <format dxfId="47003">
      <pivotArea dataOnly="0" labelOnly="1" outline="0" fieldPosition="0">
        <references count="1">
          <reference field="4294967294" count="2">
            <x v="0"/>
            <x v="1"/>
          </reference>
        </references>
      </pivotArea>
    </format>
    <format dxfId="47002">
      <pivotArea type="all" dataOnly="0" outline="0" fieldPosition="0"/>
    </format>
    <format dxfId="47001">
      <pivotArea outline="0" collapsedLevelsAreSubtotals="1" fieldPosition="0"/>
    </format>
    <format dxfId="47000">
      <pivotArea field="12" type="button" dataOnly="0" labelOnly="1" outline="0" axis="axisRow" fieldPosition="0"/>
    </format>
    <format dxfId="46999">
      <pivotArea dataOnly="0" labelOnly="1" fieldPosition="0">
        <references count="1">
          <reference field="12" count="0"/>
        </references>
      </pivotArea>
    </format>
    <format dxfId="46998">
      <pivotArea dataOnly="0" labelOnly="1" outline="0" fieldPosition="0">
        <references count="1">
          <reference field="4294967294" count="2">
            <x v="0"/>
            <x v="1"/>
          </reference>
        </references>
      </pivotArea>
    </format>
  </formats>
  <chartFormats count="10">
    <chartFormat chart="38" format="12" series="1">
      <pivotArea type="data" outline="0" fieldPosition="0">
        <references count="1">
          <reference field="4294967294" count="1" selected="0">
            <x v="0"/>
          </reference>
        </references>
      </pivotArea>
    </chartFormat>
    <chartFormat chart="38" format="13">
      <pivotArea type="data" outline="0" fieldPosition="0">
        <references count="2">
          <reference field="4294967294" count="1" selected="0">
            <x v="0"/>
          </reference>
          <reference field="12" count="1" selected="0">
            <x v="0"/>
          </reference>
        </references>
      </pivotArea>
    </chartFormat>
    <chartFormat chart="38" format="14">
      <pivotArea type="data" outline="0" fieldPosition="0">
        <references count="2">
          <reference field="4294967294" count="1" selected="0">
            <x v="0"/>
          </reference>
          <reference field="12" count="1" selected="0">
            <x v="1"/>
          </reference>
        </references>
      </pivotArea>
    </chartFormat>
    <chartFormat chart="38" format="15">
      <pivotArea type="data" outline="0" fieldPosition="0">
        <references count="2">
          <reference field="4294967294" count="1" selected="0">
            <x v="0"/>
          </reference>
          <reference field="12" count="1" selected="0">
            <x v="2"/>
          </reference>
        </references>
      </pivotArea>
    </chartFormat>
    <chartFormat chart="38" format="16">
      <pivotArea type="data" outline="0" fieldPosition="0">
        <references count="2">
          <reference field="4294967294" count="1" selected="0">
            <x v="0"/>
          </reference>
          <reference field="12" count="1" selected="0">
            <x v="3"/>
          </reference>
        </references>
      </pivotArea>
    </chartFormat>
    <chartFormat chart="38" format="17" series="1">
      <pivotArea type="data" outline="0" fieldPosition="0">
        <references count="1">
          <reference field="4294967294" count="1" selected="0">
            <x v="1"/>
          </reference>
        </references>
      </pivotArea>
    </chartFormat>
    <chartFormat chart="38" format="18">
      <pivotArea type="data" outline="0" fieldPosition="0">
        <references count="2">
          <reference field="4294967294" count="1" selected="0">
            <x v="1"/>
          </reference>
          <reference field="12" count="1" selected="0">
            <x v="3"/>
          </reference>
        </references>
      </pivotArea>
    </chartFormat>
    <chartFormat chart="38" format="19">
      <pivotArea type="data" outline="0" fieldPosition="0">
        <references count="2">
          <reference field="4294967294" count="1" selected="0">
            <x v="1"/>
          </reference>
          <reference field="12" count="1" selected="0">
            <x v="2"/>
          </reference>
        </references>
      </pivotArea>
    </chartFormat>
    <chartFormat chart="38" format="20">
      <pivotArea type="data" outline="0" fieldPosition="0">
        <references count="2">
          <reference field="4294967294" count="1" selected="0">
            <x v="1"/>
          </reference>
          <reference field="12" count="1" selected="0">
            <x v="1"/>
          </reference>
        </references>
      </pivotArea>
    </chartFormat>
    <chartFormat chart="38" format="21">
      <pivotArea type="data" outline="0" fieldPosition="0">
        <references count="2">
          <reference field="4294967294" count="1" selected="0">
            <x v="1"/>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5125E24-9BF8-4CE3-A494-F6FF00F1A342}" name="Ear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U5:V18" firstHeaderRow="1"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Items count="1">
    <i/>
  </colItems>
  <dataFields count="1">
    <dataField name="Sum of Paid Fees" fld="6" baseField="9" baseItem="0" numFmtId="166"/>
  </dataFields>
  <formats count="31">
    <format dxfId="47069">
      <pivotArea dataOnly="0" labelOnly="1" outline="0" axis="axisValues" fieldPosition="0"/>
    </format>
    <format dxfId="47068">
      <pivotArea dataOnly="0" labelOnly="1" outline="0" axis="axisValues" fieldPosition="0"/>
    </format>
    <format dxfId="47067">
      <pivotArea dataOnly="0" labelOnly="1" outline="0" axis="axisValues" fieldPosition="0"/>
    </format>
    <format dxfId="47066">
      <pivotArea type="all" dataOnly="0" outline="0" fieldPosition="0"/>
    </format>
    <format dxfId="47065">
      <pivotArea outline="0" collapsedLevelsAreSubtotals="1" fieldPosition="0"/>
    </format>
    <format dxfId="47064">
      <pivotArea dataOnly="0" labelOnly="1" outline="0" axis="axisValues" fieldPosition="0"/>
    </format>
    <format dxfId="47063">
      <pivotArea field="13" type="button" dataOnly="0" labelOnly="1" outline="0"/>
    </format>
    <format dxfId="47062">
      <pivotArea field="2" type="button" dataOnly="0" labelOnly="1" outline="0" axis="axisRow" fieldPosition="0"/>
    </format>
    <format dxfId="47061">
      <pivotArea outline="0" fieldPosition="0">
        <references count="1">
          <reference field="4294967294" count="1">
            <x v="0"/>
          </reference>
        </references>
      </pivotArea>
    </format>
    <format dxfId="47060">
      <pivotArea dataOnly="0" labelOnly="1" outline="0" fieldPosition="0">
        <references count="1">
          <reference field="4294967294" count="1">
            <x v="0"/>
          </reference>
        </references>
      </pivotArea>
    </format>
    <format dxfId="47059">
      <pivotArea grandRow="1" outline="0" collapsedLevelsAreSubtotals="1" fieldPosition="0"/>
    </format>
    <format dxfId="47058">
      <pivotArea dataOnly="0" labelOnly="1" grandRow="1" outline="0" fieldPosition="0"/>
    </format>
    <format dxfId="47057">
      <pivotArea field="2" type="button" dataOnly="0" labelOnly="1" outline="0" axis="axisRow" fieldPosition="0"/>
    </format>
    <format dxfId="47056">
      <pivotArea type="all" dataOnly="0" outline="0" fieldPosition="0"/>
    </format>
    <format dxfId="47055">
      <pivotArea outline="0" collapsedLevelsAreSubtotals="1" fieldPosition="0"/>
    </format>
    <format dxfId="47054">
      <pivotArea field="2" type="button" dataOnly="0" labelOnly="1" outline="0" axis="axisRow" fieldPosition="0"/>
    </format>
    <format dxfId="47053">
      <pivotArea dataOnly="0" labelOnly="1" fieldPosition="0">
        <references count="1">
          <reference field="2" count="0"/>
        </references>
      </pivotArea>
    </format>
    <format dxfId="47052">
      <pivotArea dataOnly="0" labelOnly="1" grandRow="1" outline="0" fieldPosition="0"/>
    </format>
    <format dxfId="47051">
      <pivotArea dataOnly="0" labelOnly="1" outline="0" fieldPosition="0">
        <references count="1">
          <reference field="4294967294" count="1">
            <x v="0"/>
          </reference>
        </references>
      </pivotArea>
    </format>
    <format dxfId="47050">
      <pivotArea type="all" dataOnly="0" outline="0" fieldPosition="0"/>
    </format>
    <format dxfId="47049">
      <pivotArea outline="0" collapsedLevelsAreSubtotals="1" fieldPosition="0"/>
    </format>
    <format dxfId="47048">
      <pivotArea field="2" type="button" dataOnly="0" labelOnly="1" outline="0" axis="axisRow" fieldPosition="0"/>
    </format>
    <format dxfId="47047">
      <pivotArea dataOnly="0" labelOnly="1" fieldPosition="0">
        <references count="1">
          <reference field="2" count="0"/>
        </references>
      </pivotArea>
    </format>
    <format dxfId="47046">
      <pivotArea dataOnly="0" labelOnly="1" grandRow="1" outline="0" fieldPosition="0"/>
    </format>
    <format dxfId="47045">
      <pivotArea dataOnly="0" labelOnly="1" outline="0" fieldPosition="0">
        <references count="1">
          <reference field="4294967294" count="1">
            <x v="0"/>
          </reference>
        </references>
      </pivotArea>
    </format>
    <format dxfId="47044">
      <pivotArea field="2" type="button" dataOnly="0" labelOnly="1" outline="0" axis="axisRow" fieldPosition="0"/>
    </format>
    <format dxfId="47043">
      <pivotArea dataOnly="0" labelOnly="1" outline="0" fieldPosition="0">
        <references count="1">
          <reference field="4294967294" count="1">
            <x v="0"/>
          </reference>
        </references>
      </pivotArea>
    </format>
    <format dxfId="47042">
      <pivotArea field="2" type="button" dataOnly="0" labelOnly="1" outline="0" axis="axisRow" fieldPosition="0"/>
    </format>
    <format dxfId="47041">
      <pivotArea dataOnly="0" labelOnly="1" outline="0" fieldPosition="0">
        <references count="1">
          <reference field="4294967294" count="1">
            <x v="0"/>
          </reference>
        </references>
      </pivotArea>
    </format>
    <format dxfId="46517">
      <pivotArea dataOnly="0" labelOnly="1" outline="0" axis="axisValues" fieldPosition="0"/>
    </format>
    <format dxfId="1">
      <pivotArea dataOnly="0" labelOnly="1" outline="0" axis="axisValues" fieldPosition="0"/>
    </format>
  </formats>
  <chartFormats count="1">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3FD3A70-C49C-499E-B7BD-75C693B40DEC}" name="PivotTable2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8">
  <location ref="ED5:ED10" firstHeaderRow="1" firstDataRow="1" firstDataCol="1"/>
  <pivotFields count="14">
    <pivotField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numFmtId="164"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5">
    <i>
      <x/>
    </i>
    <i>
      <x v="1"/>
    </i>
    <i>
      <x v="2"/>
    </i>
    <i>
      <x v="3"/>
    </i>
    <i>
      <x v="4"/>
    </i>
  </rowItems>
  <colItems count="1">
    <i/>
  </colItems>
  <formats count="49">
    <format dxfId="47117">
      <pivotArea dataOnly="0" labelOnly="1" outline="0" axis="axisValues" fieldPosition="0"/>
    </format>
    <format dxfId="47116">
      <pivotArea dataOnly="0" labelOnly="1" outline="0" axis="axisValues" fieldPosition="0"/>
    </format>
    <format dxfId="47115">
      <pivotArea dataOnly="0" labelOnly="1" outline="0" axis="axisValues" fieldPosition="0"/>
    </format>
    <format dxfId="47114">
      <pivotArea type="all" dataOnly="0" outline="0" fieldPosition="0"/>
    </format>
    <format dxfId="47113">
      <pivotArea outline="0" collapsedLevelsAreSubtotals="1" fieldPosition="0"/>
    </format>
    <format dxfId="47112">
      <pivotArea dataOnly="0" labelOnly="1" outline="0" axis="axisValues" fieldPosition="0"/>
    </format>
    <format dxfId="47111">
      <pivotArea field="13" type="button" dataOnly="0" labelOnly="1" outline="0"/>
    </format>
    <format dxfId="47110">
      <pivotArea grandRow="1" outline="0" collapsedLevelsAreSubtotals="1" fieldPosition="0"/>
    </format>
    <format dxfId="47109">
      <pivotArea dataOnly="0" labelOnly="1" grandRow="1" outline="0" fieldPosition="0"/>
    </format>
    <format dxfId="47108">
      <pivotArea grandRow="1" outline="0" collapsedLevelsAreSubtotals="1" fieldPosition="0"/>
    </format>
    <format dxfId="47107">
      <pivotArea dataOnly="0" labelOnly="1" grandRow="1" outline="0" fieldPosition="0"/>
    </format>
    <format dxfId="47106">
      <pivotArea grandRow="1" outline="0" collapsedLevelsAreSubtotals="1" fieldPosition="0"/>
    </format>
    <format dxfId="47105">
      <pivotArea dataOnly="0" labelOnly="1" grandRow="1" outline="0" fieldPosition="0"/>
    </format>
    <format dxfId="47104">
      <pivotArea field="0" type="button" dataOnly="0" labelOnly="1" outline="0"/>
    </format>
    <format dxfId="47103">
      <pivotArea dataOnly="0" labelOnly="1" outline="0" axis="axisValues" fieldPosition="0"/>
    </format>
    <format dxfId="47102">
      <pivotArea field="0" type="button" dataOnly="0" labelOnly="1" outline="0"/>
    </format>
    <format dxfId="47101">
      <pivotArea dataOnly="0" labelOnly="1" outline="0" axis="axisValues" fieldPosition="0"/>
    </format>
    <format dxfId="47100">
      <pivotArea field="0" type="button" dataOnly="0" labelOnly="1" outline="0"/>
    </format>
    <format dxfId="47099">
      <pivotArea field="11" type="button" dataOnly="0" labelOnly="1" outline="0"/>
    </format>
    <format dxfId="47098">
      <pivotArea field="9" type="button" dataOnly="0" labelOnly="1" outline="0"/>
    </format>
    <format dxfId="47097">
      <pivotArea field="10" type="button" dataOnly="0" labelOnly="1" outline="0"/>
    </format>
    <format dxfId="47096">
      <pivotArea field="12" type="button" dataOnly="0" labelOnly="1" outline="0"/>
    </format>
    <format dxfId="47095">
      <pivotArea field="13" type="button" dataOnly="0" labelOnly="1" outline="0"/>
    </format>
    <format dxfId="47094">
      <pivotArea dataOnly="0" labelOnly="1" outline="0" axis="axisValues" fieldPosition="0"/>
    </format>
    <format dxfId="47093">
      <pivotArea field="3" type="button" dataOnly="0" labelOnly="1" outline="0"/>
    </format>
    <format dxfId="47092">
      <pivotArea field="3" type="button" dataOnly="0" labelOnly="1" outline="0"/>
    </format>
    <format dxfId="47091">
      <pivotArea field="3" type="button" dataOnly="0" labelOnly="1" outline="0"/>
    </format>
    <format dxfId="47090">
      <pivotArea dataOnly="0" labelOnly="1" outline="0" axis="axisValues" fieldPosition="0"/>
    </format>
    <format dxfId="47089">
      <pivotArea dataOnly="0" labelOnly="1" outline="0" axis="axisValues" fieldPosition="0"/>
    </format>
    <format dxfId="47088">
      <pivotArea type="origin" dataOnly="0" labelOnly="1" outline="0" fieldPosition="0"/>
    </format>
    <format dxfId="47087">
      <pivotArea field="4" type="button" dataOnly="0" labelOnly="1" outline="0" axis="axisRow" fieldPosition="0"/>
    </format>
    <format dxfId="47086">
      <pivotArea type="topRight" dataOnly="0" labelOnly="1" outline="0" fieldPosition="0"/>
    </format>
    <format dxfId="47085">
      <pivotArea field="2" type="button" dataOnly="0" labelOnly="1" outline="0"/>
    </format>
    <format dxfId="47084">
      <pivotArea dataOnly="0" labelOnly="1" grandCol="1" outline="0" fieldPosition="0"/>
    </format>
    <format dxfId="47083">
      <pivotArea outline="0" collapsedLevelsAreSubtotals="1" fieldPosition="0"/>
    </format>
    <format dxfId="47082">
      <pivotArea field="4" type="button" dataOnly="0" labelOnly="1" outline="0" axis="axisRow" fieldPosition="0"/>
    </format>
    <format dxfId="47081">
      <pivotArea type="all" dataOnly="0" outline="0" fieldPosition="0"/>
    </format>
    <format dxfId="47080">
      <pivotArea field="4" type="button" dataOnly="0" labelOnly="1" outline="0" axis="axisRow" fieldPosition="0"/>
    </format>
    <format dxfId="47079">
      <pivotArea dataOnly="0" labelOnly="1" fieldPosition="0">
        <references count="1">
          <reference field="4" count="0"/>
        </references>
      </pivotArea>
    </format>
    <format dxfId="47078">
      <pivotArea type="all" dataOnly="0" outline="0" fieldPosition="0"/>
    </format>
    <format dxfId="47077">
      <pivotArea field="4" type="button" dataOnly="0" labelOnly="1" outline="0" axis="axisRow" fieldPosition="0"/>
    </format>
    <format dxfId="47076">
      <pivotArea dataOnly="0" labelOnly="1" fieldPosition="0">
        <references count="1">
          <reference field="4" count="0"/>
        </references>
      </pivotArea>
    </format>
    <format dxfId="47075">
      <pivotArea type="all" dataOnly="0" outline="0" fieldPosition="0"/>
    </format>
    <format dxfId="47074">
      <pivotArea field="4" type="button" dataOnly="0" labelOnly="1" outline="0" axis="axisRow" fieldPosition="0"/>
    </format>
    <format dxfId="47073">
      <pivotArea dataOnly="0" labelOnly="1" fieldPosition="0">
        <references count="1">
          <reference field="4" count="0"/>
        </references>
      </pivotArea>
    </format>
    <format dxfId="47072">
      <pivotArea type="all" dataOnly="0" outline="0" fieldPosition="0"/>
    </format>
    <format dxfId="47071">
      <pivotArea field="4" type="button" dataOnly="0" labelOnly="1" outline="0" axis="axisRow" fieldPosition="0"/>
    </format>
    <format dxfId="47070">
      <pivotArea dataOnly="0" labelOnly="1" fieldPosition="0">
        <references count="1">
          <reference field="4" count="0"/>
        </references>
      </pivotArea>
    </format>
    <format dxfId="46526">
      <pivotArea field="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B59B606-3CE6-4F47-9DFE-4A09708C885B}" name="Total_Call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F8"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34">
    <format dxfId="47151">
      <pivotArea type="all" dataOnly="0" outline="0" fieldPosition="0"/>
    </format>
    <format dxfId="47150">
      <pivotArea outline="0" collapsedLevelsAreSubtotals="1" fieldPosition="0"/>
    </format>
    <format dxfId="47149">
      <pivotArea dataOnly="0" labelOnly="1" outline="0" axis="axisValues" fieldPosition="0"/>
    </format>
    <format dxfId="47148">
      <pivotArea field="0" type="button" dataOnly="0" labelOnly="1" outline="0" axis="axisRow" fieldPosition="0"/>
    </format>
    <format dxfId="47147">
      <pivotArea dataOnly="0" labelOnly="1" outline="0" axis="axisValues" fieldPosition="0"/>
    </format>
    <format dxfId="47146">
      <pivotArea grandRow="1" outline="0" collapsedLevelsAreSubtotals="1" fieldPosition="0"/>
    </format>
    <format dxfId="47145">
      <pivotArea dataOnly="0" labelOnly="1" grandRow="1" outline="0" fieldPosition="0"/>
    </format>
    <format dxfId="47144">
      <pivotArea type="all" dataOnly="0" outline="0" fieldPosition="0"/>
    </format>
    <format dxfId="47143">
      <pivotArea outline="0" collapsedLevelsAreSubtotals="1" fieldPosition="0"/>
    </format>
    <format dxfId="47142">
      <pivotArea dataOnly="0" labelOnly="1" outline="0" axis="axisValues" fieldPosition="0"/>
    </format>
    <format dxfId="47141">
      <pivotArea type="all" dataOnly="0" outline="0" fieldPosition="0"/>
    </format>
    <format dxfId="47140">
      <pivotArea outline="0" collapsedLevelsAreSubtotals="1" fieldPosition="0"/>
    </format>
    <format dxfId="47139">
      <pivotArea dataOnly="0" labelOnly="1" outline="0" axis="axisValues" fieldPosition="0"/>
    </format>
    <format dxfId="47138">
      <pivotArea dataOnly="0" labelOnly="1" fieldPosition="0">
        <references count="1">
          <reference field="0" count="0"/>
        </references>
      </pivotArea>
    </format>
    <format dxfId="47137">
      <pivotArea field="0" type="button" dataOnly="0" labelOnly="1" outline="0" axis="axisRow" fieldPosition="0"/>
    </format>
    <format dxfId="47136">
      <pivotArea field="0" type="button" dataOnly="0" labelOnly="1" outline="0" axis="axisRow" fieldPosition="0"/>
    </format>
    <format dxfId="47135">
      <pivotArea dataOnly="0" labelOnly="1" grandRow="1" outline="0" fieldPosition="0"/>
    </format>
    <format dxfId="47134">
      <pivotArea dataOnly="0" labelOnly="1" grandRow="1" outline="0" fieldPosition="0"/>
    </format>
    <format dxfId="47133">
      <pivotArea collapsedLevelsAreSubtotals="1" fieldPosition="0">
        <references count="1">
          <reference field="0" count="0"/>
        </references>
      </pivotArea>
    </format>
    <format dxfId="47132">
      <pivotArea dataOnly="0" labelOnly="1" fieldPosition="0">
        <references count="1">
          <reference field="0" count="0"/>
        </references>
      </pivotArea>
    </format>
    <format dxfId="47131">
      <pivotArea type="all" dataOnly="0" outline="0" fieldPosition="0"/>
    </format>
    <format dxfId="47130">
      <pivotArea outline="0" collapsedLevelsAreSubtotals="1" fieldPosition="0"/>
    </format>
    <format dxfId="47129">
      <pivotArea field="0" type="button" dataOnly="0" labelOnly="1" outline="0" axis="axisRow" fieldPosition="0"/>
    </format>
    <format dxfId="47128">
      <pivotArea dataOnly="0" labelOnly="1" fieldPosition="0">
        <references count="1">
          <reference field="0" count="0"/>
        </references>
      </pivotArea>
    </format>
    <format dxfId="47127">
      <pivotArea dataOnly="0" labelOnly="1" grandRow="1" outline="0" fieldPosition="0"/>
    </format>
    <format dxfId="47126">
      <pivotArea dataOnly="0" labelOnly="1" outline="0" axis="axisValues" fieldPosition="0"/>
    </format>
    <format dxfId="47125">
      <pivotArea dataOnly="0" labelOnly="1" fieldPosition="0">
        <references count="1">
          <reference field="0" count="0"/>
        </references>
      </pivotArea>
    </format>
    <format dxfId="47124">
      <pivotArea dataOnly="0" labelOnly="1" fieldPosition="0">
        <references count="1">
          <reference field="0" count="0"/>
        </references>
      </pivotArea>
    </format>
    <format dxfId="47123">
      <pivotArea type="all" dataOnly="0" outline="0" fieldPosition="0"/>
    </format>
    <format dxfId="47122">
      <pivotArea outline="0" collapsedLevelsAreSubtotals="1" fieldPosition="0"/>
    </format>
    <format dxfId="47121">
      <pivotArea field="0" type="button" dataOnly="0" labelOnly="1" outline="0" axis="axisRow" fieldPosition="0"/>
    </format>
    <format dxfId="47120">
      <pivotArea dataOnly="0" labelOnly="1" fieldPosition="0">
        <references count="1">
          <reference field="0" count="0"/>
        </references>
      </pivotArea>
    </format>
    <format dxfId="47119">
      <pivotArea dataOnly="0" labelOnly="1" grandRow="1" outline="0" fieldPosition="0"/>
    </format>
    <format dxfId="471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6D25A03-1E67-478C-B236-749230FF958D}" name="Pivottable1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3">
  <location ref="CS5:CT21"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Items count="1">
    <i/>
  </colItems>
  <pageFields count="1">
    <pageField fld="0" hier="-1"/>
  </pageFields>
  <dataFields count="1">
    <dataField name="Sum of Paid Fees" fld="6" baseField="12" baseItem="0" numFmtId="166"/>
  </dataFields>
  <formats count="43">
    <format dxfId="47194">
      <pivotArea dataOnly="0" labelOnly="1" outline="0" axis="axisValues" fieldPosition="0"/>
    </format>
    <format dxfId="47193">
      <pivotArea dataOnly="0" labelOnly="1" outline="0" axis="axisValues" fieldPosition="0"/>
    </format>
    <format dxfId="47192">
      <pivotArea dataOnly="0" labelOnly="1" outline="0" axis="axisValues" fieldPosition="0"/>
    </format>
    <format dxfId="47191">
      <pivotArea type="all" dataOnly="0" outline="0" fieldPosition="0"/>
    </format>
    <format dxfId="47190">
      <pivotArea outline="0" collapsedLevelsAreSubtotals="1" fieldPosition="0"/>
    </format>
    <format dxfId="47189">
      <pivotArea dataOnly="0" labelOnly="1" outline="0" axis="axisValues" fieldPosition="0"/>
    </format>
    <format dxfId="47188">
      <pivotArea field="13" type="button" dataOnly="0" labelOnly="1" outline="0" axis="axisRow" fieldPosition="0"/>
    </format>
    <format dxfId="47187">
      <pivotArea field="2" type="button" dataOnly="0" labelOnly="1" outline="0"/>
    </format>
    <format dxfId="47186">
      <pivotArea grandRow="1" outline="0" collapsedLevelsAreSubtotals="1" fieldPosition="0"/>
    </format>
    <format dxfId="47185">
      <pivotArea dataOnly="0" labelOnly="1" grandRow="1" outline="0" fieldPosition="0"/>
    </format>
    <format dxfId="47184">
      <pivotArea grandRow="1" outline="0" collapsedLevelsAreSubtotals="1" fieldPosition="0"/>
    </format>
    <format dxfId="47183">
      <pivotArea dataOnly="0" labelOnly="1" grandRow="1" outline="0" fieldPosition="0"/>
    </format>
    <format dxfId="47182">
      <pivotArea grandRow="1" outline="0" collapsedLevelsAreSubtotals="1" fieldPosition="0"/>
    </format>
    <format dxfId="47181">
      <pivotArea dataOnly="0" labelOnly="1" grandRow="1" outline="0" fieldPosition="0"/>
    </format>
    <format dxfId="47180">
      <pivotArea field="0" type="button" dataOnly="0" labelOnly="1" outline="0" axis="axisPage" fieldPosition="0"/>
    </format>
    <format dxfId="47179">
      <pivotArea dataOnly="0" labelOnly="1" outline="0" axis="axisValues" fieldPosition="0"/>
    </format>
    <format dxfId="47178">
      <pivotArea field="0" type="button" dataOnly="0" labelOnly="1" outline="0" axis="axisPage" fieldPosition="0"/>
    </format>
    <format dxfId="47177">
      <pivotArea dataOnly="0" labelOnly="1" outline="0" axis="axisValues" fieldPosition="0"/>
    </format>
    <format dxfId="47176">
      <pivotArea field="0" type="button" dataOnly="0" labelOnly="1" outline="0" axis="axisPage" fieldPosition="0"/>
    </format>
    <format dxfId="47175">
      <pivotArea dataOnly="0" labelOnly="1" outline="0" axis="axisValues" fieldPosition="0"/>
    </format>
    <format dxfId="47174">
      <pivotArea field="11" type="button" dataOnly="0" labelOnly="1" outline="0"/>
    </format>
    <format dxfId="47173">
      <pivotArea field="9" type="button" dataOnly="0" labelOnly="1" outline="0"/>
    </format>
    <format dxfId="47172">
      <pivotArea dataOnly="0" labelOnly="1" outline="0" fieldPosition="0">
        <references count="1">
          <reference field="0" count="0"/>
        </references>
      </pivotArea>
    </format>
    <format dxfId="47171">
      <pivotArea field="10" type="button" dataOnly="0" labelOnly="1" outline="0"/>
    </format>
    <format dxfId="47170">
      <pivotArea field="2" type="button" dataOnly="0" labelOnly="1" outline="0"/>
    </format>
    <format dxfId="47169">
      <pivotArea outline="0" fieldPosition="0">
        <references count="1">
          <reference field="4294967294" count="1">
            <x v="0"/>
          </reference>
        </references>
      </pivotArea>
    </format>
    <format dxfId="47168">
      <pivotArea field="12" type="button" dataOnly="0" labelOnly="1" outline="0"/>
    </format>
    <format dxfId="47167">
      <pivotArea field="13" type="button" dataOnly="0" labelOnly="1" outline="0" axis="axisRow" fieldPosition="0"/>
    </format>
    <format dxfId="47166">
      <pivotArea type="all" dataOnly="0" outline="0" fieldPosition="0"/>
    </format>
    <format dxfId="47165">
      <pivotArea outline="0" collapsedLevelsAreSubtotals="1" fieldPosition="0"/>
    </format>
    <format dxfId="47164">
      <pivotArea field="13" type="button" dataOnly="0" labelOnly="1" outline="0" axis="axisRow" fieldPosition="0"/>
    </format>
    <format dxfId="47163">
      <pivotArea dataOnly="0" labelOnly="1" fieldPosition="0">
        <references count="1">
          <reference field="13" count="0"/>
        </references>
      </pivotArea>
    </format>
    <format dxfId="47162">
      <pivotArea dataOnly="0" labelOnly="1" outline="0" axis="axisValues" fieldPosition="0"/>
    </format>
    <format dxfId="47161">
      <pivotArea type="all" dataOnly="0" outline="0" fieldPosition="0"/>
    </format>
    <format dxfId="47160">
      <pivotArea outline="0" collapsedLevelsAreSubtotals="1" fieldPosition="0"/>
    </format>
    <format dxfId="47159">
      <pivotArea field="13" type="button" dataOnly="0" labelOnly="1" outline="0" axis="axisRow" fieldPosition="0"/>
    </format>
    <format dxfId="47158">
      <pivotArea dataOnly="0" labelOnly="1" fieldPosition="0">
        <references count="1">
          <reference field="13" count="0"/>
        </references>
      </pivotArea>
    </format>
    <format dxfId="47157">
      <pivotArea dataOnly="0" labelOnly="1" outline="0" axis="axisValues" fieldPosition="0"/>
    </format>
    <format dxfId="47156">
      <pivotArea type="all" dataOnly="0" outline="0" fieldPosition="0"/>
    </format>
    <format dxfId="47155">
      <pivotArea outline="0" collapsedLevelsAreSubtotals="1" fieldPosition="0"/>
    </format>
    <format dxfId="47154">
      <pivotArea field="13" type="button" dataOnly="0" labelOnly="1" outline="0" axis="axisRow" fieldPosition="0"/>
    </format>
    <format dxfId="47153">
      <pivotArea dataOnly="0" labelOnly="1" fieldPosition="0">
        <references count="1">
          <reference field="13" count="0"/>
        </references>
      </pivotArea>
    </format>
    <format dxfId="47152">
      <pivotArea dataOnly="0" labelOnly="1" outline="0" axis="axisValues" fieldPosition="0"/>
    </format>
  </formats>
  <chartFormats count="2">
    <chartFormat chart="38" format="12"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A09545E-0050-4D96-A2F7-94CC6D3384FD}" name="Train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BJ5:BK15"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42">
    <format dxfId="47236">
      <pivotArea dataOnly="0" labelOnly="1" outline="0" axis="axisValues" fieldPosition="0"/>
    </format>
    <format dxfId="47235">
      <pivotArea dataOnly="0" labelOnly="1" outline="0" axis="axisValues" fieldPosition="0"/>
    </format>
    <format dxfId="47234">
      <pivotArea dataOnly="0" labelOnly="1" outline="0" axis="axisValues" fieldPosition="0"/>
    </format>
    <format dxfId="47233">
      <pivotArea type="all" dataOnly="0" outline="0" fieldPosition="0"/>
    </format>
    <format dxfId="47232">
      <pivotArea outline="0" collapsedLevelsAreSubtotals="1" fieldPosition="0"/>
    </format>
    <format dxfId="47231">
      <pivotArea dataOnly="0" labelOnly="1" outline="0" axis="axisValues" fieldPosition="0"/>
    </format>
    <format dxfId="47230">
      <pivotArea field="13" type="button" dataOnly="0" labelOnly="1" outline="0"/>
    </format>
    <format dxfId="47229">
      <pivotArea field="2" type="button" dataOnly="0" labelOnly="1" outline="0"/>
    </format>
    <format dxfId="47228">
      <pivotArea grandRow="1" outline="0" collapsedLevelsAreSubtotals="1" fieldPosition="0"/>
    </format>
    <format dxfId="47227">
      <pivotArea dataOnly="0" labelOnly="1" grandRow="1" outline="0" fieldPosition="0"/>
    </format>
    <format dxfId="47226">
      <pivotArea grandRow="1" outline="0" collapsedLevelsAreSubtotals="1" fieldPosition="0"/>
    </format>
    <format dxfId="47225">
      <pivotArea dataOnly="0" labelOnly="1" grandRow="1" outline="0" fieldPosition="0"/>
    </format>
    <format dxfId="47224">
      <pivotArea grandRow="1" outline="0" collapsedLevelsAreSubtotals="1" fieldPosition="0"/>
    </format>
    <format dxfId="47223">
      <pivotArea dataOnly="0" labelOnly="1" grandRow="1" outline="0" fieldPosition="0"/>
    </format>
    <format dxfId="47222">
      <pivotArea field="0" type="button" dataOnly="0" labelOnly="1" outline="0" axis="axisPage" fieldPosition="0"/>
    </format>
    <format dxfId="47221">
      <pivotArea dataOnly="0" labelOnly="1" outline="0" axis="axisValues" fieldPosition="0"/>
    </format>
    <format dxfId="47220">
      <pivotArea field="0" type="button" dataOnly="0" labelOnly="1" outline="0" axis="axisPage" fieldPosition="0"/>
    </format>
    <format dxfId="47219">
      <pivotArea dataOnly="0" labelOnly="1" outline="0" axis="axisValues" fieldPosition="0"/>
    </format>
    <format dxfId="47218">
      <pivotArea field="0" type="button" dataOnly="0" labelOnly="1" outline="0" axis="axisPage" fieldPosition="0"/>
    </format>
    <format dxfId="47217">
      <pivotArea dataOnly="0" labelOnly="1" outline="0" axis="axisValues" fieldPosition="0"/>
    </format>
    <format dxfId="47216">
      <pivotArea field="11" type="button" dataOnly="0" labelOnly="1" outline="0"/>
    </format>
    <format dxfId="47215">
      <pivotArea field="9" type="button" dataOnly="0" labelOnly="1" outline="0"/>
    </format>
    <format dxfId="47214">
      <pivotArea dataOnly="0" labelOnly="1" outline="0" fieldPosition="0">
        <references count="1">
          <reference field="0" count="0"/>
        </references>
      </pivotArea>
    </format>
    <format dxfId="47213">
      <pivotArea field="10" type="button" dataOnly="0" labelOnly="1" outline="0" axis="axisRow" fieldPosition="0"/>
    </format>
    <format dxfId="47212">
      <pivotArea type="all" dataOnly="0" outline="0" fieldPosition="0"/>
    </format>
    <format dxfId="47211">
      <pivotArea outline="0" collapsedLevelsAreSubtotals="1" fieldPosition="0"/>
    </format>
    <format dxfId="47210">
      <pivotArea field="10" type="button" dataOnly="0" labelOnly="1" outline="0" axis="axisRow" fieldPosition="0"/>
    </format>
    <format dxfId="47209">
      <pivotArea dataOnly="0" labelOnly="1" fieldPosition="0">
        <references count="1">
          <reference field="10" count="9">
            <x v="0"/>
            <x v="1"/>
            <x v="2"/>
            <x v="3"/>
            <x v="4"/>
            <x v="5"/>
            <x v="6"/>
            <x v="7"/>
            <x v="8"/>
          </reference>
        </references>
      </pivotArea>
    </format>
    <format dxfId="47208">
      <pivotArea dataOnly="0" labelOnly="1" grandRow="1" outline="0" fieldPosition="0"/>
    </format>
    <format dxfId="47207">
      <pivotArea dataOnly="0" labelOnly="1" outline="0" axis="axisValues" fieldPosition="0"/>
    </format>
    <format dxfId="47206">
      <pivotArea type="all" dataOnly="0" outline="0" fieldPosition="0"/>
    </format>
    <format dxfId="47205">
      <pivotArea outline="0" collapsedLevelsAreSubtotals="1" fieldPosition="0"/>
    </format>
    <format dxfId="47204">
      <pivotArea field="10" type="button" dataOnly="0" labelOnly="1" outline="0" axis="axisRow" fieldPosition="0"/>
    </format>
    <format dxfId="47203">
      <pivotArea dataOnly="0" labelOnly="1" fieldPosition="0">
        <references count="1">
          <reference field="10" count="9">
            <x v="0"/>
            <x v="1"/>
            <x v="2"/>
            <x v="3"/>
            <x v="4"/>
            <x v="5"/>
            <x v="6"/>
            <x v="7"/>
            <x v="8"/>
          </reference>
        </references>
      </pivotArea>
    </format>
    <format dxfId="47202">
      <pivotArea dataOnly="0" labelOnly="1" grandRow="1" outline="0" fieldPosition="0"/>
    </format>
    <format dxfId="47201">
      <pivotArea dataOnly="0" labelOnly="1" outline="0" axis="axisValues" fieldPosition="0"/>
    </format>
    <format dxfId="47200">
      <pivotArea type="all" dataOnly="0" outline="0" fieldPosition="0"/>
    </format>
    <format dxfId="47199">
      <pivotArea outline="0" collapsedLevelsAreSubtotals="1" fieldPosition="0"/>
    </format>
    <format dxfId="47198">
      <pivotArea field="10" type="button" dataOnly="0" labelOnly="1" outline="0" axis="axisRow" fieldPosition="0"/>
    </format>
    <format dxfId="47197">
      <pivotArea dataOnly="0" labelOnly="1" fieldPosition="0">
        <references count="1">
          <reference field="10" count="9">
            <x v="0"/>
            <x v="1"/>
            <x v="2"/>
            <x v="3"/>
            <x v="4"/>
            <x v="5"/>
            <x v="6"/>
            <x v="7"/>
            <x v="8"/>
          </reference>
        </references>
      </pivotArea>
    </format>
    <format dxfId="47196">
      <pivotArea dataOnly="0" labelOnly="1" grandRow="1" outline="0" fieldPosition="0"/>
    </format>
    <format dxfId="47195">
      <pivotArea dataOnly="0" labelOnly="1" outline="0" axis="axisValues" fieldPosition="0"/>
    </format>
  </formats>
  <chartFormats count="3">
    <chartFormat chart="37" format="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CA4B96B-6D0F-4B97-A3B9-ED93AC9401BD}" name="Adv_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8">
  <location ref="DV5:EB18" firstHeaderRow="1" firstDataRow="2" firstDataCol="1"/>
  <pivotFields count="14">
    <pivotField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4"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4"/>
  </colFields>
  <colItems count="6">
    <i>
      <x/>
    </i>
    <i>
      <x v="1"/>
    </i>
    <i>
      <x v="2"/>
    </i>
    <i>
      <x v="3"/>
    </i>
    <i>
      <x v="4"/>
    </i>
    <i t="grand">
      <x/>
    </i>
  </colItems>
  <dataFields count="1">
    <dataField name="Sum of Paid Fees" fld="6" baseField="0" baseItem="0" numFmtId="166"/>
  </dataFields>
  <formats count="69">
    <format dxfId="47299">
      <pivotArea dataOnly="0" labelOnly="1" outline="0" axis="axisValues" fieldPosition="0"/>
    </format>
    <format dxfId="47298">
      <pivotArea dataOnly="0" labelOnly="1" outline="0" axis="axisValues" fieldPosition="0"/>
    </format>
    <format dxfId="47297">
      <pivotArea dataOnly="0" labelOnly="1" outline="0" axis="axisValues" fieldPosition="0"/>
    </format>
    <format dxfId="47296">
      <pivotArea type="all" dataOnly="0" outline="0" fieldPosition="0"/>
    </format>
    <format dxfId="47295">
      <pivotArea outline="0" collapsedLevelsAreSubtotals="1" fieldPosition="0"/>
    </format>
    <format dxfId="47294">
      <pivotArea dataOnly="0" labelOnly="1" outline="0" axis="axisValues" fieldPosition="0"/>
    </format>
    <format dxfId="47293">
      <pivotArea field="13" type="button" dataOnly="0" labelOnly="1" outline="0"/>
    </format>
    <format dxfId="47292">
      <pivotArea grandRow="1" outline="0" collapsedLevelsAreSubtotals="1" fieldPosition="0"/>
    </format>
    <format dxfId="47291">
      <pivotArea dataOnly="0" labelOnly="1" grandRow="1" outline="0" fieldPosition="0"/>
    </format>
    <format dxfId="47290">
      <pivotArea grandRow="1" outline="0" collapsedLevelsAreSubtotals="1" fieldPosition="0"/>
    </format>
    <format dxfId="47289">
      <pivotArea dataOnly="0" labelOnly="1" grandRow="1" outline="0" fieldPosition="0"/>
    </format>
    <format dxfId="47288">
      <pivotArea grandRow="1" outline="0" collapsedLevelsAreSubtotals="1" fieldPosition="0"/>
    </format>
    <format dxfId="47287">
      <pivotArea dataOnly="0" labelOnly="1" grandRow="1" outline="0" fieldPosition="0"/>
    </format>
    <format dxfId="47286">
      <pivotArea field="0" type="button" dataOnly="0" labelOnly="1" outline="0"/>
    </format>
    <format dxfId="47285">
      <pivotArea dataOnly="0" labelOnly="1" outline="0" axis="axisValues" fieldPosition="0"/>
    </format>
    <format dxfId="47284">
      <pivotArea field="0" type="button" dataOnly="0" labelOnly="1" outline="0"/>
    </format>
    <format dxfId="47283">
      <pivotArea dataOnly="0" labelOnly="1" outline="0" axis="axisValues" fieldPosition="0"/>
    </format>
    <format dxfId="47282">
      <pivotArea field="0" type="button" dataOnly="0" labelOnly="1" outline="0"/>
    </format>
    <format dxfId="47281">
      <pivotArea field="11" type="button" dataOnly="0" labelOnly="1" outline="0"/>
    </format>
    <format dxfId="47280">
      <pivotArea field="9" type="button" dataOnly="0" labelOnly="1" outline="0"/>
    </format>
    <format dxfId="47279">
      <pivotArea field="10" type="button" dataOnly="0" labelOnly="1" outline="0"/>
    </format>
    <format dxfId="47278">
      <pivotArea field="12" type="button" dataOnly="0" labelOnly="1" outline="0"/>
    </format>
    <format dxfId="47277">
      <pivotArea field="13" type="button" dataOnly="0" labelOnly="1" outline="0"/>
    </format>
    <format dxfId="47276">
      <pivotArea dataOnly="0" labelOnly="1" outline="0" axis="axisValues" fieldPosition="0"/>
    </format>
    <format dxfId="47275">
      <pivotArea field="3" type="button" dataOnly="0" labelOnly="1" outline="0"/>
    </format>
    <format dxfId="47274">
      <pivotArea field="3" type="button" dataOnly="0" labelOnly="1" outline="0"/>
    </format>
    <format dxfId="47273">
      <pivotArea field="3" type="button" dataOnly="0" labelOnly="1" outline="0"/>
    </format>
    <format dxfId="47272">
      <pivotArea dataOnly="0" labelOnly="1" outline="0" axis="axisValues" fieldPosition="0"/>
    </format>
    <format dxfId="47271">
      <pivotArea dataOnly="0" labelOnly="1" outline="0" axis="axisValues" fieldPosition="0"/>
    </format>
    <format dxfId="47270">
      <pivotArea type="origin" dataOnly="0" labelOnly="1" outline="0" fieldPosition="0"/>
    </format>
    <format dxfId="47269">
      <pivotArea field="4" type="button" dataOnly="0" labelOnly="1" outline="0" axis="axisCol" fieldPosition="0"/>
    </format>
    <format dxfId="47268">
      <pivotArea type="topRight" dataOnly="0" labelOnly="1" outline="0" fieldPosition="0"/>
    </format>
    <format dxfId="47267">
      <pivotArea field="2" type="button" dataOnly="0" labelOnly="1" outline="0" axis="axisRow" fieldPosition="0"/>
    </format>
    <format dxfId="47266">
      <pivotArea dataOnly="0" labelOnly="1" fieldPosition="0">
        <references count="1">
          <reference field="4" count="0"/>
        </references>
      </pivotArea>
    </format>
    <format dxfId="47265">
      <pivotArea dataOnly="0" labelOnly="1" grandCol="1" outline="0" fieldPosition="0"/>
    </format>
    <format dxfId="47264">
      <pivotArea outline="0" collapsedLevelsAreSubtotals="1" fieldPosition="0"/>
    </format>
    <format dxfId="47263">
      <pivotArea type="origin" dataOnly="0" labelOnly="1" outline="0" fieldPosition="0"/>
    </format>
    <format dxfId="47262">
      <pivotArea field="4" type="button" dataOnly="0" labelOnly="1" outline="0" axis="axisCol" fieldPosition="0"/>
    </format>
    <format dxfId="47261">
      <pivotArea type="topRight" dataOnly="0" labelOnly="1" outline="0" fieldPosition="0"/>
    </format>
    <format dxfId="47260">
      <pivotArea field="2" type="button" dataOnly="0" labelOnly="1" outline="0" axis="axisRow" fieldPosition="0"/>
    </format>
    <format dxfId="47259">
      <pivotArea dataOnly="0" labelOnly="1" fieldPosition="0">
        <references count="1">
          <reference field="4" count="0"/>
        </references>
      </pivotArea>
    </format>
    <format dxfId="47258">
      <pivotArea dataOnly="0" labelOnly="1" grandCol="1" outline="0" fieldPosition="0"/>
    </format>
    <format dxfId="47257">
      <pivotArea type="origin" dataOnly="0" labelOnly="1" outline="0" fieldPosition="0"/>
    </format>
    <format dxfId="47256">
      <pivotArea field="4" type="button" dataOnly="0" labelOnly="1" outline="0" axis="axisCol" fieldPosition="0"/>
    </format>
    <format dxfId="47255">
      <pivotArea type="topRight" dataOnly="0" labelOnly="1" outline="0" fieldPosition="0"/>
    </format>
    <format dxfId="47254">
      <pivotArea field="2" type="button" dataOnly="0" labelOnly="1" outline="0" axis="axisRow" fieldPosition="0"/>
    </format>
    <format dxfId="47253">
      <pivotArea dataOnly="0" labelOnly="1" fieldPosition="0">
        <references count="1">
          <reference field="4" count="0"/>
        </references>
      </pivotArea>
    </format>
    <format dxfId="47252">
      <pivotArea dataOnly="0" labelOnly="1" grandCol="1" outline="0" fieldPosition="0"/>
    </format>
    <format dxfId="47251">
      <pivotArea type="origin" dataOnly="0" labelOnly="1" outline="0" fieldPosition="0"/>
    </format>
    <format dxfId="47250">
      <pivotArea field="4" type="button" dataOnly="0" labelOnly="1" outline="0" axis="axisCol" fieldPosition="0"/>
    </format>
    <format dxfId="47249">
      <pivotArea type="topRight" dataOnly="0" labelOnly="1" outline="0" fieldPosition="0"/>
    </format>
    <format dxfId="47248">
      <pivotArea field="2" type="button" dataOnly="0" labelOnly="1" outline="0" axis="axisRow" fieldPosition="0"/>
    </format>
    <format dxfId="47247">
      <pivotArea dataOnly="0" labelOnly="1" fieldPosition="0">
        <references count="1">
          <reference field="4" count="0"/>
        </references>
      </pivotArea>
    </format>
    <format dxfId="47246">
      <pivotArea dataOnly="0" labelOnly="1" grandCol="1" outline="0" fieldPosition="0"/>
    </format>
    <format dxfId="47245">
      <pivotArea type="all" dataOnly="0" outline="0" fieldPosition="0"/>
    </format>
    <format dxfId="47244">
      <pivotArea outline="0" collapsedLevelsAreSubtotals="1" fieldPosition="0"/>
    </format>
    <format dxfId="47243">
      <pivotArea type="origin" dataOnly="0" labelOnly="1" outline="0" fieldPosition="0"/>
    </format>
    <format dxfId="47242">
      <pivotArea field="4" type="button" dataOnly="0" labelOnly="1" outline="0" axis="axisCol" fieldPosition="0"/>
    </format>
    <format dxfId="47241">
      <pivotArea type="topRight" dataOnly="0" labelOnly="1" outline="0" fieldPosition="0"/>
    </format>
    <format dxfId="47240">
      <pivotArea field="2" type="button" dataOnly="0" labelOnly="1" outline="0" axis="axisRow" fieldPosition="0"/>
    </format>
    <format dxfId="47239">
      <pivotArea dataOnly="0" labelOnly="1" fieldPosition="0">
        <references count="1">
          <reference field="2" count="0"/>
        </references>
      </pivotArea>
    </format>
    <format dxfId="47238">
      <pivotArea dataOnly="0" labelOnly="1" fieldPosition="0">
        <references count="1">
          <reference field="4" count="0"/>
        </references>
      </pivotArea>
    </format>
    <format dxfId="47237">
      <pivotArea dataOnly="0" labelOnly="1" grandCol="1" outline="0" fieldPosition="0"/>
    </format>
    <format dxfId="46525">
      <pivotArea type="origin" dataOnly="0" labelOnly="1" outline="0" fieldPosition="0"/>
    </format>
    <format dxfId="46524">
      <pivotArea field="4" type="button" dataOnly="0" labelOnly="1" outline="0" axis="axisCol" fieldPosition="0"/>
    </format>
    <format dxfId="46523">
      <pivotArea type="topRight" dataOnly="0" labelOnly="1" outline="0" fieldPosition="0"/>
    </format>
    <format dxfId="46522">
      <pivotArea field="2" type="button" dataOnly="0" labelOnly="1" outline="0" axis="axisRow" fieldPosition="0"/>
    </format>
    <format dxfId="46521">
      <pivotArea dataOnly="0" labelOnly="1" fieldPosition="0">
        <references count="1">
          <reference field="4" count="0"/>
        </references>
      </pivotArea>
    </format>
    <format dxfId="46520">
      <pivotArea dataOnly="0" labelOnly="1" grandCol="1" outline="0" fieldPosition="0"/>
    </format>
  </formats>
  <chartFormats count="5">
    <chartFormat chart="57" format="10" series="1">
      <pivotArea type="data" outline="0" fieldPosition="0">
        <references count="2">
          <reference field="4294967294" count="1" selected="0">
            <x v="0"/>
          </reference>
          <reference field="4" count="1" selected="0">
            <x v="0"/>
          </reference>
        </references>
      </pivotArea>
    </chartFormat>
    <chartFormat chart="57" format="11" series="1">
      <pivotArea type="data" outline="0" fieldPosition="0">
        <references count="2">
          <reference field="4294967294" count="1" selected="0">
            <x v="0"/>
          </reference>
          <reference field="4" count="1" selected="0">
            <x v="1"/>
          </reference>
        </references>
      </pivotArea>
    </chartFormat>
    <chartFormat chart="57" format="12" series="1">
      <pivotArea type="data" outline="0" fieldPosition="0">
        <references count="2">
          <reference field="4294967294" count="1" selected="0">
            <x v="0"/>
          </reference>
          <reference field="4" count="1" selected="0">
            <x v="2"/>
          </reference>
        </references>
      </pivotArea>
    </chartFormat>
    <chartFormat chart="57" format="13" series="1">
      <pivotArea type="data" outline="0" fieldPosition="0">
        <references count="2">
          <reference field="4294967294" count="1" selected="0">
            <x v="0"/>
          </reference>
          <reference field="4" count="1" selected="0">
            <x v="3"/>
          </reference>
        </references>
      </pivotArea>
    </chartFormat>
    <chartFormat chart="57"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66BB846-EAFF-4AA3-A7DD-BD07C92C4BA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Q5:AQ6"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Average of Enrolled Courses" fld="5" subtotal="average" baseField="9" baseItem="0" numFmtId="2"/>
  </dataFields>
  <formats count="32">
    <format dxfId="47331">
      <pivotArea dataOnly="0" labelOnly="1" outline="0" axis="axisValues" fieldPosition="0"/>
    </format>
    <format dxfId="47330">
      <pivotArea dataOnly="0" labelOnly="1" outline="0" axis="axisValues" fieldPosition="0"/>
    </format>
    <format dxfId="47329">
      <pivotArea dataOnly="0" labelOnly="1" outline="0" axis="axisValues" fieldPosition="0"/>
    </format>
    <format dxfId="47328">
      <pivotArea type="all" dataOnly="0" outline="0" fieldPosition="0"/>
    </format>
    <format dxfId="47327">
      <pivotArea outline="0" collapsedLevelsAreSubtotals="1" fieldPosition="0"/>
    </format>
    <format dxfId="47326">
      <pivotArea dataOnly="0" labelOnly="1" outline="0" axis="axisValues" fieldPosition="0"/>
    </format>
    <format dxfId="47325">
      <pivotArea field="13" type="button" dataOnly="0" labelOnly="1" outline="0"/>
    </format>
    <format dxfId="47324">
      <pivotArea field="2" type="button" dataOnly="0" labelOnly="1" outline="0"/>
    </format>
    <format dxfId="47323">
      <pivotArea grandRow="1" outline="0" collapsedLevelsAreSubtotals="1" fieldPosition="0"/>
    </format>
    <format dxfId="47322">
      <pivotArea dataOnly="0" labelOnly="1" grandRow="1" outline="0" fieldPosition="0"/>
    </format>
    <format dxfId="47321">
      <pivotArea grandRow="1" outline="0" collapsedLevelsAreSubtotals="1" fieldPosition="0"/>
    </format>
    <format dxfId="47320">
      <pivotArea dataOnly="0" labelOnly="1" grandRow="1" outline="0" fieldPosition="0"/>
    </format>
    <format dxfId="47319">
      <pivotArea grandRow="1" outline="0" collapsedLevelsAreSubtotals="1" fieldPosition="0"/>
    </format>
    <format dxfId="47318">
      <pivotArea dataOnly="0" labelOnly="1" grandRow="1" outline="0" fieldPosition="0"/>
    </format>
    <format dxfId="47317">
      <pivotArea field="0" type="button" dataOnly="0" labelOnly="1" outline="0"/>
    </format>
    <format dxfId="47316">
      <pivotArea dataOnly="0" labelOnly="1" outline="0" axis="axisValues" fieldPosition="0"/>
    </format>
    <format dxfId="47315">
      <pivotArea field="0" type="button" dataOnly="0" labelOnly="1" outline="0"/>
    </format>
    <format dxfId="47314">
      <pivotArea dataOnly="0" labelOnly="1" outline="0" axis="axisValues" fieldPosition="0"/>
    </format>
    <format dxfId="47313">
      <pivotArea field="0" type="button" dataOnly="0" labelOnly="1" outline="0"/>
    </format>
    <format dxfId="47312">
      <pivotArea dataOnly="0" labelOnly="1" outline="0" axis="axisValues" fieldPosition="0"/>
    </format>
    <format dxfId="47311">
      <pivotArea outline="0" collapsedLevelsAreSubtotals="1" fieldPosition="0"/>
    </format>
    <format dxfId="47310">
      <pivotArea outline="0" collapsedLevelsAreSubtotals="1" fieldPosition="0"/>
    </format>
    <format dxfId="47309">
      <pivotArea outline="0" collapsedLevelsAreSubtotals="1" fieldPosition="0"/>
    </format>
    <format dxfId="47308">
      <pivotArea type="all" dataOnly="0" outline="0" fieldPosition="0"/>
    </format>
    <format dxfId="47307">
      <pivotArea outline="0" collapsedLevelsAreSubtotals="1" fieldPosition="0"/>
    </format>
    <format dxfId="47306">
      <pivotArea dataOnly="0" labelOnly="1" outline="0" axis="axisValues" fieldPosition="0"/>
    </format>
    <format dxfId="47305">
      <pivotArea type="all" dataOnly="0" outline="0" fieldPosition="0"/>
    </format>
    <format dxfId="47304">
      <pivotArea outline="0" collapsedLevelsAreSubtotals="1" fieldPosition="0"/>
    </format>
    <format dxfId="47303">
      <pivotArea dataOnly="0" labelOnly="1" outline="0" axis="axisValues" fieldPosition="0"/>
    </format>
    <format dxfId="47302">
      <pivotArea type="all" dataOnly="0" outline="0" fieldPosition="0"/>
    </format>
    <format dxfId="47301">
      <pivotArea outline="0" collapsedLevelsAreSubtotals="1" fieldPosition="0"/>
    </format>
    <format dxfId="473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578903-64D6-41ED-9B87-D3A6FC30BF3D}" name="Dur_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3">
  <location ref="BU5:BV17" firstHeaderRow="1" firstDataRow="1" firstDataCol="1" rowPageCount="1" colPageCount="1"/>
  <pivotFields count="14">
    <pivotField axis="axisPage"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Items count="1">
    <i/>
  </colItems>
  <pageFields count="1">
    <pageField fld="0" hier="-1"/>
  </pageFields>
  <dataFields count="1">
    <dataField name="Average of Average call duration" fld="8" subtotal="average" baseField="2" baseItem="0" numFmtId="45"/>
  </dataFields>
  <formats count="41">
    <format dxfId="46593">
      <pivotArea dataOnly="0" labelOnly="1" outline="0" axis="axisValues" fieldPosition="0"/>
    </format>
    <format dxfId="46592">
      <pivotArea dataOnly="0" labelOnly="1" outline="0" axis="axisValues" fieldPosition="0"/>
    </format>
    <format dxfId="46591">
      <pivotArea dataOnly="0" labelOnly="1" outline="0" axis="axisValues" fieldPosition="0"/>
    </format>
    <format dxfId="46590">
      <pivotArea type="all" dataOnly="0" outline="0" fieldPosition="0"/>
    </format>
    <format dxfId="46589">
      <pivotArea outline="0" collapsedLevelsAreSubtotals="1" fieldPosition="0"/>
    </format>
    <format dxfId="46588">
      <pivotArea dataOnly="0" labelOnly="1" outline="0" axis="axisValues" fieldPosition="0"/>
    </format>
    <format dxfId="46587">
      <pivotArea field="13" type="button" dataOnly="0" labelOnly="1" outline="0"/>
    </format>
    <format dxfId="46586">
      <pivotArea field="2" type="button" dataOnly="0" labelOnly="1" outline="0" axis="axisRow" fieldPosition="0"/>
    </format>
    <format dxfId="46585">
      <pivotArea grandRow="1" outline="0" collapsedLevelsAreSubtotals="1" fieldPosition="0"/>
    </format>
    <format dxfId="46584">
      <pivotArea dataOnly="0" labelOnly="1" grandRow="1" outline="0" fieldPosition="0"/>
    </format>
    <format dxfId="46583">
      <pivotArea grandRow="1" outline="0" collapsedLevelsAreSubtotals="1" fieldPosition="0"/>
    </format>
    <format dxfId="46582">
      <pivotArea dataOnly="0" labelOnly="1" grandRow="1" outline="0" fieldPosition="0"/>
    </format>
    <format dxfId="46581">
      <pivotArea grandRow="1" outline="0" collapsedLevelsAreSubtotals="1" fieldPosition="0"/>
    </format>
    <format dxfId="46580">
      <pivotArea dataOnly="0" labelOnly="1" grandRow="1" outline="0" fieldPosition="0"/>
    </format>
    <format dxfId="46579">
      <pivotArea field="0" type="button" dataOnly="0" labelOnly="1" outline="0" axis="axisPage" fieldPosition="0"/>
    </format>
    <format dxfId="46578">
      <pivotArea dataOnly="0" labelOnly="1" outline="0" axis="axisValues" fieldPosition="0"/>
    </format>
    <format dxfId="46577">
      <pivotArea field="0" type="button" dataOnly="0" labelOnly="1" outline="0" axis="axisPage" fieldPosition="0"/>
    </format>
    <format dxfId="46576">
      <pivotArea dataOnly="0" labelOnly="1" outline="0" axis="axisValues" fieldPosition="0"/>
    </format>
    <format dxfId="46575">
      <pivotArea field="0" type="button" dataOnly="0" labelOnly="1" outline="0" axis="axisPage" fieldPosition="0"/>
    </format>
    <format dxfId="46574">
      <pivotArea dataOnly="0" labelOnly="1" outline="0" axis="axisValues" fieldPosition="0"/>
    </format>
    <format dxfId="46573">
      <pivotArea field="11" type="button" dataOnly="0" labelOnly="1" outline="0"/>
    </format>
    <format dxfId="46572">
      <pivotArea field="9" type="button" dataOnly="0" labelOnly="1" outline="0"/>
    </format>
    <format dxfId="46571">
      <pivotArea dataOnly="0" labelOnly="1" outline="0" fieldPosition="0">
        <references count="1">
          <reference field="0" count="0"/>
        </references>
      </pivotArea>
    </format>
    <format dxfId="46570">
      <pivotArea field="10" type="button" dataOnly="0" labelOnly="1" outline="0"/>
    </format>
    <format dxfId="46569">
      <pivotArea outline="0" fieldPosition="0">
        <references count="1">
          <reference field="4294967294" count="1">
            <x v="0"/>
          </reference>
        </references>
      </pivotArea>
    </format>
    <format dxfId="46568">
      <pivotArea field="2" type="button" dataOnly="0" labelOnly="1" outline="0" axis="axisRow" fieldPosition="0"/>
    </format>
    <format dxfId="46567">
      <pivotArea type="all" dataOnly="0" outline="0" fieldPosition="0"/>
    </format>
    <format dxfId="46566">
      <pivotArea outline="0" collapsedLevelsAreSubtotals="1" fieldPosition="0"/>
    </format>
    <format dxfId="46565">
      <pivotArea field="2" type="button" dataOnly="0" labelOnly="1" outline="0" axis="axisRow" fieldPosition="0"/>
    </format>
    <format dxfId="46564">
      <pivotArea dataOnly="0" labelOnly="1" fieldPosition="0">
        <references count="1">
          <reference field="2" count="0"/>
        </references>
      </pivotArea>
    </format>
    <format dxfId="46563">
      <pivotArea dataOnly="0" labelOnly="1" outline="0" axis="axisValues" fieldPosition="0"/>
    </format>
    <format dxfId="46562">
      <pivotArea type="all" dataOnly="0" outline="0" fieldPosition="0"/>
    </format>
    <format dxfId="46561">
      <pivotArea outline="0" collapsedLevelsAreSubtotals="1" fieldPosition="0"/>
    </format>
    <format dxfId="46560">
      <pivotArea field="2" type="button" dataOnly="0" labelOnly="1" outline="0" axis="axisRow" fieldPosition="0"/>
    </format>
    <format dxfId="46559">
      <pivotArea dataOnly="0" labelOnly="1" fieldPosition="0">
        <references count="1">
          <reference field="2" count="0"/>
        </references>
      </pivotArea>
    </format>
    <format dxfId="46558">
      <pivotArea dataOnly="0" labelOnly="1" outline="0" axis="axisValues" fieldPosition="0"/>
    </format>
    <format dxfId="46557">
      <pivotArea type="all" dataOnly="0" outline="0" fieldPosition="0"/>
    </format>
    <format dxfId="46556">
      <pivotArea outline="0" collapsedLevelsAreSubtotals="1" fieldPosition="0"/>
    </format>
    <format dxfId="46555">
      <pivotArea field="2" type="button" dataOnly="0" labelOnly="1" outline="0" axis="axisRow" fieldPosition="0"/>
    </format>
    <format dxfId="46554">
      <pivotArea dataOnly="0" labelOnly="1" fieldPosition="0">
        <references count="1">
          <reference field="2" count="0"/>
        </references>
      </pivotArea>
    </format>
    <format dxfId="46553">
      <pivotArea dataOnly="0" labelOnly="1" outline="0" axis="axisValues" fieldPosition="0"/>
    </format>
  </formats>
  <chartFormats count="1">
    <chartFormat chart="4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A827F61-426F-402F-996C-CA402D2CB1D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S5:AS6"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Sum of Enrolled Courses" fld="5" baseField="9" baseItem="0" numFmtId="1"/>
  </dataFields>
  <formats count="33">
    <format dxfId="47364">
      <pivotArea dataOnly="0" labelOnly="1" outline="0" axis="axisValues" fieldPosition="0"/>
    </format>
    <format dxfId="47363">
      <pivotArea dataOnly="0" labelOnly="1" outline="0" axis="axisValues" fieldPosition="0"/>
    </format>
    <format dxfId="47362">
      <pivotArea dataOnly="0" labelOnly="1" outline="0" axis="axisValues" fieldPosition="0"/>
    </format>
    <format dxfId="47361">
      <pivotArea type="all" dataOnly="0" outline="0" fieldPosition="0"/>
    </format>
    <format dxfId="47360">
      <pivotArea outline="0" collapsedLevelsAreSubtotals="1" fieldPosition="0"/>
    </format>
    <format dxfId="47359">
      <pivotArea dataOnly="0" labelOnly="1" outline="0" axis="axisValues" fieldPosition="0"/>
    </format>
    <format dxfId="47358">
      <pivotArea field="13" type="button" dataOnly="0" labelOnly="1" outline="0"/>
    </format>
    <format dxfId="47357">
      <pivotArea field="2" type="button" dataOnly="0" labelOnly="1" outline="0"/>
    </format>
    <format dxfId="47356">
      <pivotArea grandRow="1" outline="0" collapsedLevelsAreSubtotals="1" fieldPosition="0"/>
    </format>
    <format dxfId="47355">
      <pivotArea dataOnly="0" labelOnly="1" grandRow="1" outline="0" fieldPosition="0"/>
    </format>
    <format dxfId="47354">
      <pivotArea grandRow="1" outline="0" collapsedLevelsAreSubtotals="1" fieldPosition="0"/>
    </format>
    <format dxfId="47353">
      <pivotArea dataOnly="0" labelOnly="1" grandRow="1" outline="0" fieldPosition="0"/>
    </format>
    <format dxfId="47352">
      <pivotArea grandRow="1" outline="0" collapsedLevelsAreSubtotals="1" fieldPosition="0"/>
    </format>
    <format dxfId="47351">
      <pivotArea dataOnly="0" labelOnly="1" grandRow="1" outline="0" fieldPosition="0"/>
    </format>
    <format dxfId="47350">
      <pivotArea field="0" type="button" dataOnly="0" labelOnly="1" outline="0"/>
    </format>
    <format dxfId="47349">
      <pivotArea dataOnly="0" labelOnly="1" outline="0" axis="axisValues" fieldPosition="0"/>
    </format>
    <format dxfId="47348">
      <pivotArea field="0" type="button" dataOnly="0" labelOnly="1" outline="0"/>
    </format>
    <format dxfId="47347">
      <pivotArea dataOnly="0" labelOnly="1" outline="0" axis="axisValues" fieldPosition="0"/>
    </format>
    <format dxfId="47346">
      <pivotArea field="0" type="button" dataOnly="0" labelOnly="1" outline="0"/>
    </format>
    <format dxfId="47345">
      <pivotArea dataOnly="0" labelOnly="1" outline="0" axis="axisValues" fieldPosition="0"/>
    </format>
    <format dxfId="47344">
      <pivotArea outline="0" collapsedLevelsAreSubtotals="1" fieldPosition="0"/>
    </format>
    <format dxfId="47343">
      <pivotArea outline="0" collapsedLevelsAreSubtotals="1" fieldPosition="0"/>
    </format>
    <format dxfId="47342">
      <pivotArea outline="0" collapsedLevelsAreSubtotals="1" fieldPosition="0"/>
    </format>
    <format dxfId="47341">
      <pivotArea outline="0" collapsedLevelsAreSubtotals="1" fieldPosition="0"/>
    </format>
    <format dxfId="47340">
      <pivotArea type="all" dataOnly="0" outline="0" fieldPosition="0"/>
    </format>
    <format dxfId="47339">
      <pivotArea outline="0" collapsedLevelsAreSubtotals="1" fieldPosition="0"/>
    </format>
    <format dxfId="47338">
      <pivotArea dataOnly="0" labelOnly="1" outline="0" axis="axisValues" fieldPosition="0"/>
    </format>
    <format dxfId="47337">
      <pivotArea type="all" dataOnly="0" outline="0" fieldPosition="0"/>
    </format>
    <format dxfId="47336">
      <pivotArea outline="0" collapsedLevelsAreSubtotals="1" fieldPosition="0"/>
    </format>
    <format dxfId="47335">
      <pivotArea dataOnly="0" labelOnly="1" outline="0" axis="axisValues" fieldPosition="0"/>
    </format>
    <format dxfId="47334">
      <pivotArea type="all" dataOnly="0" outline="0" fieldPosition="0"/>
    </format>
    <format dxfId="47333">
      <pivotArea outline="0" collapsedLevelsAreSubtotals="1" fieldPosition="0"/>
    </format>
    <format dxfId="473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A50D387-DEA9-424B-B02B-FD5A31C05300}" name="Enr_Monthl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N5:AO18"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4"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40">
    <format dxfId="47403">
      <pivotArea dataOnly="0" labelOnly="1" outline="0" axis="axisValues" fieldPosition="0"/>
    </format>
    <format dxfId="47402">
      <pivotArea dataOnly="0" labelOnly="1" outline="0" axis="axisValues" fieldPosition="0"/>
    </format>
    <format dxfId="47401">
      <pivotArea dataOnly="0" labelOnly="1" outline="0" axis="axisValues" fieldPosition="0"/>
    </format>
    <format dxfId="47400">
      <pivotArea type="all" dataOnly="0" outline="0" fieldPosition="0"/>
    </format>
    <format dxfId="47399">
      <pivotArea outline="0" collapsedLevelsAreSubtotals="1" fieldPosition="0"/>
    </format>
    <format dxfId="47398">
      <pivotArea dataOnly="0" labelOnly="1" outline="0" axis="axisValues" fieldPosition="0"/>
    </format>
    <format dxfId="47397">
      <pivotArea field="13" type="button" dataOnly="0" labelOnly="1" outline="0"/>
    </format>
    <format dxfId="47396">
      <pivotArea field="2" type="button" dataOnly="0" labelOnly="1" outline="0" axis="axisRow" fieldPosition="0"/>
    </format>
    <format dxfId="47395">
      <pivotArea grandRow="1" outline="0" collapsedLevelsAreSubtotals="1" fieldPosition="0"/>
    </format>
    <format dxfId="47394">
      <pivotArea dataOnly="0" labelOnly="1" grandRow="1" outline="0" fieldPosition="0"/>
    </format>
    <format dxfId="47393">
      <pivotArea grandRow="1" outline="0" collapsedLevelsAreSubtotals="1" fieldPosition="0"/>
    </format>
    <format dxfId="47392">
      <pivotArea dataOnly="0" labelOnly="1" grandRow="1" outline="0" fieldPosition="0"/>
    </format>
    <format dxfId="47391">
      <pivotArea grandRow="1" outline="0" collapsedLevelsAreSubtotals="1" fieldPosition="0"/>
    </format>
    <format dxfId="47390">
      <pivotArea dataOnly="0" labelOnly="1" grandRow="1" outline="0" fieldPosition="0"/>
    </format>
    <format dxfId="47389">
      <pivotArea field="0" type="button" dataOnly="0" labelOnly="1" outline="0"/>
    </format>
    <format dxfId="47388">
      <pivotArea dataOnly="0" labelOnly="1" outline="0" axis="axisValues" fieldPosition="0"/>
    </format>
    <format dxfId="47387">
      <pivotArea field="0" type="button" dataOnly="0" labelOnly="1" outline="0"/>
    </format>
    <format dxfId="47386">
      <pivotArea dataOnly="0" labelOnly="1" outline="0" axis="axisValues" fieldPosition="0"/>
    </format>
    <format dxfId="47385">
      <pivotArea field="0" type="button" dataOnly="0" labelOnly="1" outline="0"/>
    </format>
    <format dxfId="47384">
      <pivotArea dataOnly="0" labelOnly="1" outline="0" axis="axisValues" fieldPosition="0"/>
    </format>
    <format dxfId="47383">
      <pivotArea field="2" type="button" dataOnly="0" labelOnly="1" outline="0" axis="axisRow" fieldPosition="0"/>
    </format>
    <format dxfId="47382">
      <pivotArea type="all" dataOnly="0" outline="0" fieldPosition="0"/>
    </format>
    <format dxfId="47381">
      <pivotArea outline="0" collapsedLevelsAreSubtotals="1" fieldPosition="0"/>
    </format>
    <format dxfId="47380">
      <pivotArea field="2" type="button" dataOnly="0" labelOnly="1" outline="0" axis="axisRow" fieldPosition="0"/>
    </format>
    <format dxfId="47379">
      <pivotArea dataOnly="0" labelOnly="1" fieldPosition="0">
        <references count="1">
          <reference field="2" count="0"/>
        </references>
      </pivotArea>
    </format>
    <format dxfId="47378">
      <pivotArea dataOnly="0" labelOnly="1" grandRow="1" outline="0" fieldPosition="0"/>
    </format>
    <format dxfId="47377">
      <pivotArea dataOnly="0" labelOnly="1" outline="0" axis="axisValues" fieldPosition="0"/>
    </format>
    <format dxfId="47376">
      <pivotArea type="all" dataOnly="0" outline="0" fieldPosition="0"/>
    </format>
    <format dxfId="47375">
      <pivotArea outline="0" collapsedLevelsAreSubtotals="1" fieldPosition="0"/>
    </format>
    <format dxfId="47374">
      <pivotArea field="2" type="button" dataOnly="0" labelOnly="1" outline="0" axis="axisRow" fieldPosition="0"/>
    </format>
    <format dxfId="47373">
      <pivotArea dataOnly="0" labelOnly="1" fieldPosition="0">
        <references count="1">
          <reference field="2" count="0"/>
        </references>
      </pivotArea>
    </format>
    <format dxfId="47372">
      <pivotArea dataOnly="0" labelOnly="1" grandRow="1" outline="0" fieldPosition="0"/>
    </format>
    <format dxfId="47371">
      <pivotArea dataOnly="0" labelOnly="1" outline="0" axis="axisValues" fieldPosition="0"/>
    </format>
    <format dxfId="47370">
      <pivotArea type="all" dataOnly="0" outline="0" fieldPosition="0"/>
    </format>
    <format dxfId="47369">
      <pivotArea outline="0" collapsedLevelsAreSubtotals="1" fieldPosition="0"/>
    </format>
    <format dxfId="47368">
      <pivotArea field="2" type="button" dataOnly="0" labelOnly="1" outline="0" axis="axisRow" fieldPosition="0"/>
    </format>
    <format dxfId="47367">
      <pivotArea dataOnly="0" labelOnly="1" fieldPosition="0">
        <references count="1">
          <reference field="2" count="0"/>
        </references>
      </pivotArea>
    </format>
    <format dxfId="47366">
      <pivotArea dataOnly="0" labelOnly="1" grandRow="1" outline="0" fieldPosition="0"/>
    </format>
    <format dxfId="47365">
      <pivotArea dataOnly="0" labelOnly="1" outline="0" axis="axisValues" fieldPosition="0"/>
    </format>
    <format dxfId="46516">
      <pivotArea field="2" type="button" dataOnly="0" labelOnly="1" outline="0" axis="axisRow" fieldPosition="0"/>
    </format>
  </format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73B1350-D01D-43C5-AD19-BCE4624C5962}" name="Call_Month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3">
  <location ref="DO5:DP17" firstHeaderRow="1" firstDataRow="1" firstDataCol="1"/>
  <pivotFields count="14">
    <pivotField multipleItemSelectionAllowed="1" showAll="0">
      <items count="3">
        <item x="0"/>
        <item h="1" x="1"/>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4"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Items count="1">
    <i/>
  </colItems>
  <dataFields count="1">
    <dataField name="Count of Month" fld="2" subtotal="count" baseField="0" baseItem="0"/>
  </dataFields>
  <formats count="52">
    <format dxfId="47453">
      <pivotArea dataOnly="0" labelOnly="1" outline="0" axis="axisValues" fieldPosition="0"/>
    </format>
    <format dxfId="47452">
      <pivotArea dataOnly="0" labelOnly="1" outline="0" axis="axisValues" fieldPosition="0"/>
    </format>
    <format dxfId="47451">
      <pivotArea dataOnly="0" labelOnly="1" outline="0" axis="axisValues" fieldPosition="0"/>
    </format>
    <format dxfId="47450">
      <pivotArea type="all" dataOnly="0" outline="0" fieldPosition="0"/>
    </format>
    <format dxfId="47449">
      <pivotArea outline="0" collapsedLevelsAreSubtotals="1" fieldPosition="0"/>
    </format>
    <format dxfId="47448">
      <pivotArea dataOnly="0" labelOnly="1" outline="0" axis="axisValues" fieldPosition="0"/>
    </format>
    <format dxfId="47447">
      <pivotArea field="13" type="button" dataOnly="0" labelOnly="1" outline="0"/>
    </format>
    <format dxfId="47446">
      <pivotArea field="2" type="button" dataOnly="0" labelOnly="1" outline="0" axis="axisRow" fieldPosition="0"/>
    </format>
    <format dxfId="47445">
      <pivotArea grandRow="1" outline="0" collapsedLevelsAreSubtotals="1" fieldPosition="0"/>
    </format>
    <format dxfId="47444">
      <pivotArea dataOnly="0" labelOnly="1" grandRow="1" outline="0" fieldPosition="0"/>
    </format>
    <format dxfId="47443">
      <pivotArea grandRow="1" outline="0" collapsedLevelsAreSubtotals="1" fieldPosition="0"/>
    </format>
    <format dxfId="47442">
      <pivotArea dataOnly="0" labelOnly="1" grandRow="1" outline="0" fieldPosition="0"/>
    </format>
    <format dxfId="47441">
      <pivotArea grandRow="1" outline="0" collapsedLevelsAreSubtotals="1" fieldPosition="0"/>
    </format>
    <format dxfId="47440">
      <pivotArea dataOnly="0" labelOnly="1" grandRow="1" outline="0" fieldPosition="0"/>
    </format>
    <format dxfId="47439">
      <pivotArea field="0" type="button" dataOnly="0" labelOnly="1" outline="0"/>
    </format>
    <format dxfId="47438">
      <pivotArea dataOnly="0" labelOnly="1" outline="0" axis="axisValues" fieldPosition="0"/>
    </format>
    <format dxfId="47437">
      <pivotArea field="0" type="button" dataOnly="0" labelOnly="1" outline="0"/>
    </format>
    <format dxfId="47436">
      <pivotArea dataOnly="0" labelOnly="1" outline="0" axis="axisValues" fieldPosition="0"/>
    </format>
    <format dxfId="47435">
      <pivotArea field="0" type="button" dataOnly="0" labelOnly="1" outline="0"/>
    </format>
    <format dxfId="47434">
      <pivotArea field="11" type="button" dataOnly="0" labelOnly="1" outline="0"/>
    </format>
    <format dxfId="47433">
      <pivotArea field="9" type="button" dataOnly="0" labelOnly="1" outline="0"/>
    </format>
    <format dxfId="47432">
      <pivotArea field="10" type="button" dataOnly="0" labelOnly="1" outline="0"/>
    </format>
    <format dxfId="47431">
      <pivotArea field="12" type="button" dataOnly="0" labelOnly="1" outline="0"/>
    </format>
    <format dxfId="47430">
      <pivotArea field="13" type="button" dataOnly="0" labelOnly="1" outline="0"/>
    </format>
    <format dxfId="47429">
      <pivotArea dataOnly="0" labelOnly="1" outline="0" axis="axisValues" fieldPosition="0"/>
    </format>
    <format dxfId="47428">
      <pivotArea field="3" type="button" dataOnly="0" labelOnly="1" outline="0"/>
    </format>
    <format dxfId="47427">
      <pivotArea field="3" type="button" dataOnly="0" labelOnly="1" outline="0"/>
    </format>
    <format dxfId="47426">
      <pivotArea field="3" type="button" dataOnly="0" labelOnly="1" outline="0"/>
    </format>
    <format dxfId="47425">
      <pivotArea dataOnly="0" labelOnly="1" outline="0" axis="axisValues" fieldPosition="0"/>
    </format>
    <format dxfId="47424">
      <pivotArea dataOnly="0" labelOnly="1" outline="0" axis="axisValues" fieldPosition="0"/>
    </format>
    <format dxfId="47423">
      <pivotArea field="2" type="button" dataOnly="0" labelOnly="1" outline="0" axis="axisRow" fieldPosition="0"/>
    </format>
    <format dxfId="47422">
      <pivotArea field="2" type="button" dataOnly="0" labelOnly="1" outline="0" axis="axisRow" fieldPosition="0"/>
    </format>
    <format dxfId="47421">
      <pivotArea dataOnly="0" labelOnly="1" outline="0" fieldPosition="0">
        <references count="1">
          <reference field="4294967294" count="1">
            <x v="0"/>
          </reference>
        </references>
      </pivotArea>
    </format>
    <format dxfId="47420">
      <pivotArea field="2" type="button" dataOnly="0" labelOnly="1" outline="0" axis="axisRow" fieldPosition="0"/>
    </format>
    <format dxfId="47419">
      <pivotArea dataOnly="0" labelOnly="1" outline="0" axis="axisValues" fieldPosition="0"/>
    </format>
    <format dxfId="47418">
      <pivotArea type="all" dataOnly="0" outline="0" fieldPosition="0"/>
    </format>
    <format dxfId="47417">
      <pivotArea outline="0" collapsedLevelsAreSubtotals="1" fieldPosition="0"/>
    </format>
    <format dxfId="47416">
      <pivotArea field="2" type="button" dataOnly="0" labelOnly="1" outline="0" axis="axisRow" fieldPosition="0"/>
    </format>
    <format dxfId="47415">
      <pivotArea dataOnly="0" labelOnly="1" fieldPosition="0">
        <references count="1">
          <reference field="2" count="0"/>
        </references>
      </pivotArea>
    </format>
    <format dxfId="47414">
      <pivotArea dataOnly="0" labelOnly="1" outline="0" axis="axisValues" fieldPosition="0"/>
    </format>
    <format dxfId="47413">
      <pivotArea type="all" dataOnly="0" outline="0" fieldPosition="0"/>
    </format>
    <format dxfId="47412">
      <pivotArea outline="0" collapsedLevelsAreSubtotals="1" fieldPosition="0"/>
    </format>
    <format dxfId="47411">
      <pivotArea field="2" type="button" dataOnly="0" labelOnly="1" outline="0" axis="axisRow" fieldPosition="0"/>
    </format>
    <format dxfId="47410">
      <pivotArea dataOnly="0" labelOnly="1" fieldPosition="0">
        <references count="1">
          <reference field="2" count="0"/>
        </references>
      </pivotArea>
    </format>
    <format dxfId="47409">
      <pivotArea dataOnly="0" labelOnly="1" outline="0" axis="axisValues" fieldPosition="0"/>
    </format>
    <format dxfId="47408">
      <pivotArea type="all" dataOnly="0" outline="0" fieldPosition="0"/>
    </format>
    <format dxfId="47407">
      <pivotArea outline="0" collapsedLevelsAreSubtotals="1" fieldPosition="0"/>
    </format>
    <format dxfId="47406">
      <pivotArea field="2" type="button" dataOnly="0" labelOnly="1" outline="0" axis="axisRow" fieldPosition="0"/>
    </format>
    <format dxfId="47405">
      <pivotArea dataOnly="0" labelOnly="1" fieldPosition="0">
        <references count="1">
          <reference field="2" count="0"/>
        </references>
      </pivotArea>
    </format>
    <format dxfId="47404">
      <pivotArea dataOnly="0" labelOnly="1" outline="0" axis="axisValues" fieldPosition="0"/>
    </format>
    <format dxfId="46519">
      <pivotArea field="2" type="button" dataOnly="0" labelOnly="1" outline="0" axis="axisRow" fieldPosition="0"/>
    </format>
    <format dxfId="46518">
      <pivotArea dataOnly="0" labelOnly="1" outline="0" axis="axisValues" fieldPosition="0"/>
    </format>
  </formats>
  <chartFormats count="1">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DFE057D-02F8-4EFC-B4EC-8A98C813C719}" name="PivotTable1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9">
  <location ref="CL5:CM9"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3"/>
        <item x="12"/>
        <item x="7"/>
        <item x="9"/>
        <item x="15"/>
        <item x="13"/>
        <item x="11"/>
        <item x="10"/>
        <item x="0"/>
        <item x="14"/>
        <item x="4"/>
        <item x="1"/>
        <item x="6"/>
        <item x="8"/>
        <item x="2"/>
        <item x="5"/>
        <item t="default"/>
      </items>
    </pivotField>
  </pivotFields>
  <rowFields count="1">
    <field x="12"/>
  </rowFields>
  <rowItems count="4">
    <i>
      <x v="2"/>
    </i>
    <i>
      <x v="3"/>
    </i>
    <i>
      <x v="1"/>
    </i>
    <i>
      <x/>
    </i>
  </rowItems>
  <colItems count="1">
    <i/>
  </colItems>
  <pageFields count="1">
    <pageField fld="0" hier="-1"/>
  </pageFields>
  <dataFields count="1">
    <dataField name="Sum of Paid Fees" fld="6" baseField="12" baseItem="0" numFmtId="166"/>
  </dataFields>
  <formats count="42">
    <format dxfId="47495">
      <pivotArea dataOnly="0" labelOnly="1" outline="0" axis="axisValues" fieldPosition="0"/>
    </format>
    <format dxfId="47494">
      <pivotArea dataOnly="0" labelOnly="1" outline="0" axis="axisValues" fieldPosition="0"/>
    </format>
    <format dxfId="47493">
      <pivotArea dataOnly="0" labelOnly="1" outline="0" axis="axisValues" fieldPosition="0"/>
    </format>
    <format dxfId="47492">
      <pivotArea type="all" dataOnly="0" outline="0" fieldPosition="0"/>
    </format>
    <format dxfId="47491">
      <pivotArea outline="0" collapsedLevelsAreSubtotals="1" fieldPosition="0"/>
    </format>
    <format dxfId="47490">
      <pivotArea dataOnly="0" labelOnly="1" outline="0" axis="axisValues" fieldPosition="0"/>
    </format>
    <format dxfId="47489">
      <pivotArea field="13" type="button" dataOnly="0" labelOnly="1" outline="0"/>
    </format>
    <format dxfId="47488">
      <pivotArea field="2" type="button" dataOnly="0" labelOnly="1" outline="0"/>
    </format>
    <format dxfId="47487">
      <pivotArea grandRow="1" outline="0" collapsedLevelsAreSubtotals="1" fieldPosition="0"/>
    </format>
    <format dxfId="47486">
      <pivotArea dataOnly="0" labelOnly="1" grandRow="1" outline="0" fieldPosition="0"/>
    </format>
    <format dxfId="47485">
      <pivotArea grandRow="1" outline="0" collapsedLevelsAreSubtotals="1" fieldPosition="0"/>
    </format>
    <format dxfId="47484">
      <pivotArea dataOnly="0" labelOnly="1" grandRow="1" outline="0" fieldPosition="0"/>
    </format>
    <format dxfId="47483">
      <pivotArea grandRow="1" outline="0" collapsedLevelsAreSubtotals="1" fieldPosition="0"/>
    </format>
    <format dxfId="47482">
      <pivotArea dataOnly="0" labelOnly="1" grandRow="1" outline="0" fieldPosition="0"/>
    </format>
    <format dxfId="47481">
      <pivotArea field="0" type="button" dataOnly="0" labelOnly="1" outline="0" axis="axisPage" fieldPosition="0"/>
    </format>
    <format dxfId="47480">
      <pivotArea dataOnly="0" labelOnly="1" outline="0" axis="axisValues" fieldPosition="0"/>
    </format>
    <format dxfId="47479">
      <pivotArea field="0" type="button" dataOnly="0" labelOnly="1" outline="0" axis="axisPage" fieldPosition="0"/>
    </format>
    <format dxfId="47478">
      <pivotArea dataOnly="0" labelOnly="1" outline="0" axis="axisValues" fieldPosition="0"/>
    </format>
    <format dxfId="47477">
      <pivotArea field="0" type="button" dataOnly="0" labelOnly="1" outline="0" axis="axisPage" fieldPosition="0"/>
    </format>
    <format dxfId="47476">
      <pivotArea dataOnly="0" labelOnly="1" outline="0" axis="axisValues" fieldPosition="0"/>
    </format>
    <format dxfId="47475">
      <pivotArea field="11" type="button" dataOnly="0" labelOnly="1" outline="0"/>
    </format>
    <format dxfId="47474">
      <pivotArea field="9" type="button" dataOnly="0" labelOnly="1" outline="0"/>
    </format>
    <format dxfId="47473">
      <pivotArea dataOnly="0" labelOnly="1" outline="0" fieldPosition="0">
        <references count="1">
          <reference field="0" count="0"/>
        </references>
      </pivotArea>
    </format>
    <format dxfId="47472">
      <pivotArea field="10" type="button" dataOnly="0" labelOnly="1" outline="0"/>
    </format>
    <format dxfId="47471">
      <pivotArea field="2" type="button" dataOnly="0" labelOnly="1" outline="0"/>
    </format>
    <format dxfId="47470">
      <pivotArea outline="0" fieldPosition="0">
        <references count="1">
          <reference field="4294967294" count="1">
            <x v="0"/>
          </reference>
        </references>
      </pivotArea>
    </format>
    <format dxfId="47469">
      <pivotArea field="12" type="button" dataOnly="0" labelOnly="1" outline="0" axis="axisRow" fieldPosition="0"/>
    </format>
    <format dxfId="47468">
      <pivotArea type="all" dataOnly="0" outline="0" fieldPosition="0"/>
    </format>
    <format dxfId="47467">
      <pivotArea outline="0" collapsedLevelsAreSubtotals="1" fieldPosition="0"/>
    </format>
    <format dxfId="47466">
      <pivotArea field="12" type="button" dataOnly="0" labelOnly="1" outline="0" axis="axisRow" fieldPosition="0"/>
    </format>
    <format dxfId="47465">
      <pivotArea dataOnly="0" labelOnly="1" fieldPosition="0">
        <references count="1">
          <reference field="12" count="0"/>
        </references>
      </pivotArea>
    </format>
    <format dxfId="47464">
      <pivotArea dataOnly="0" labelOnly="1" outline="0" axis="axisValues" fieldPosition="0"/>
    </format>
    <format dxfId="47463">
      <pivotArea type="all" dataOnly="0" outline="0" fieldPosition="0"/>
    </format>
    <format dxfId="47462">
      <pivotArea outline="0" collapsedLevelsAreSubtotals="1" fieldPosition="0"/>
    </format>
    <format dxfId="47461">
      <pivotArea field="12" type="button" dataOnly="0" labelOnly="1" outline="0" axis="axisRow" fieldPosition="0"/>
    </format>
    <format dxfId="47460">
      <pivotArea dataOnly="0" labelOnly="1" fieldPosition="0">
        <references count="1">
          <reference field="12" count="0"/>
        </references>
      </pivotArea>
    </format>
    <format dxfId="47459">
      <pivotArea dataOnly="0" labelOnly="1" outline="0" axis="axisValues" fieldPosition="0"/>
    </format>
    <format dxfId="47458">
      <pivotArea type="all" dataOnly="0" outline="0" fieldPosition="0"/>
    </format>
    <format dxfId="47457">
      <pivotArea outline="0" collapsedLevelsAreSubtotals="1" fieldPosition="0"/>
    </format>
    <format dxfId="47456">
      <pivotArea field="12" type="button" dataOnly="0" labelOnly="1" outline="0" axis="axisRow" fieldPosition="0"/>
    </format>
    <format dxfId="47455">
      <pivotArea dataOnly="0" labelOnly="1" fieldPosition="0">
        <references count="1">
          <reference field="12" count="0"/>
        </references>
      </pivotArea>
    </format>
    <format dxfId="47454">
      <pivotArea dataOnly="0" labelOnly="1" outline="0" axis="axisValues" fieldPosition="0"/>
    </format>
  </formats>
  <chartFormats count="10">
    <chartFormat chart="36" format="0" series="1">
      <pivotArea type="data" outline="0" fieldPosition="0">
        <references count="1">
          <reference field="4294967294" count="1" selected="0">
            <x v="0"/>
          </reference>
        </references>
      </pivotArea>
    </chartFormat>
    <chartFormat chart="36" format="2">
      <pivotArea type="data" outline="0" fieldPosition="0">
        <references count="2">
          <reference field="4294967294" count="1" selected="0">
            <x v="0"/>
          </reference>
          <reference field="12" count="1" selected="0">
            <x v="0"/>
          </reference>
        </references>
      </pivotArea>
    </chartFormat>
    <chartFormat chart="36" format="3">
      <pivotArea type="data" outline="0" fieldPosition="0">
        <references count="2">
          <reference field="4294967294" count="1" selected="0">
            <x v="0"/>
          </reference>
          <reference field="12" count="1" selected="0">
            <x v="1"/>
          </reference>
        </references>
      </pivotArea>
    </chartFormat>
    <chartFormat chart="36" format="4">
      <pivotArea type="data" outline="0" fieldPosition="0">
        <references count="2">
          <reference field="4294967294" count="1" selected="0">
            <x v="0"/>
          </reference>
          <reference field="12" count="1" selected="0">
            <x v="2"/>
          </reference>
        </references>
      </pivotArea>
    </chartFormat>
    <chartFormat chart="36" format="5">
      <pivotArea type="data" outline="0" fieldPosition="0">
        <references count="2">
          <reference field="4294967294" count="1" selected="0">
            <x v="0"/>
          </reference>
          <reference field="12" count="1" selected="0">
            <x v="3"/>
          </reference>
        </references>
      </pivotArea>
    </chartFormat>
    <chartFormat chart="38" format="12" series="1">
      <pivotArea type="data" outline="0" fieldPosition="0">
        <references count="1">
          <reference field="4294967294" count="1" selected="0">
            <x v="0"/>
          </reference>
        </references>
      </pivotArea>
    </chartFormat>
    <chartFormat chart="38" format="13">
      <pivotArea type="data" outline="0" fieldPosition="0">
        <references count="2">
          <reference field="4294967294" count="1" selected="0">
            <x v="0"/>
          </reference>
          <reference field="12" count="1" selected="0">
            <x v="0"/>
          </reference>
        </references>
      </pivotArea>
    </chartFormat>
    <chartFormat chart="38" format="14">
      <pivotArea type="data" outline="0" fieldPosition="0">
        <references count="2">
          <reference field="4294967294" count="1" selected="0">
            <x v="0"/>
          </reference>
          <reference field="12" count="1" selected="0">
            <x v="1"/>
          </reference>
        </references>
      </pivotArea>
    </chartFormat>
    <chartFormat chart="38" format="15">
      <pivotArea type="data" outline="0" fieldPosition="0">
        <references count="2">
          <reference field="4294967294" count="1" selected="0">
            <x v="0"/>
          </reference>
          <reference field="12" count="1" selected="0">
            <x v="2"/>
          </reference>
        </references>
      </pivotArea>
    </chartFormat>
    <chartFormat chart="38" format="16">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2B50B1-B305-4EA5-A208-B39C03AE7065}" name="Training_Model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BB5:BC10"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9"/>
  </rowFields>
  <rowItems count="5">
    <i>
      <x/>
    </i>
    <i>
      <x v="1"/>
    </i>
    <i>
      <x v="2"/>
    </i>
    <i>
      <x v="3"/>
    </i>
    <i t="grand">
      <x/>
    </i>
  </rowItems>
  <colItems count="1">
    <i/>
  </colItems>
  <pageFields count="1">
    <pageField fld="0" hier="-1"/>
  </pageFields>
  <dataFields count="1">
    <dataField name="Sum of Paid Fees" fld="6" baseField="9" baseItem="0" numFmtId="166"/>
  </dataFields>
  <formats count="42">
    <format dxfId="46635">
      <pivotArea dataOnly="0" labelOnly="1" outline="0" axis="axisValues" fieldPosition="0"/>
    </format>
    <format dxfId="46634">
      <pivotArea dataOnly="0" labelOnly="1" outline="0" axis="axisValues" fieldPosition="0"/>
    </format>
    <format dxfId="46633">
      <pivotArea dataOnly="0" labelOnly="1" outline="0" axis="axisValues" fieldPosition="0"/>
    </format>
    <format dxfId="46632">
      <pivotArea type="all" dataOnly="0" outline="0" fieldPosition="0"/>
    </format>
    <format dxfId="46631">
      <pivotArea outline="0" collapsedLevelsAreSubtotals="1" fieldPosition="0"/>
    </format>
    <format dxfId="46630">
      <pivotArea dataOnly="0" labelOnly="1" outline="0" axis="axisValues" fieldPosition="0"/>
    </format>
    <format dxfId="46629">
      <pivotArea field="13" type="button" dataOnly="0" labelOnly="1" outline="0"/>
    </format>
    <format dxfId="46628">
      <pivotArea field="2" type="button" dataOnly="0" labelOnly="1" outline="0"/>
    </format>
    <format dxfId="46627">
      <pivotArea grandRow="1" outline="0" collapsedLevelsAreSubtotals="1" fieldPosition="0"/>
    </format>
    <format dxfId="46626">
      <pivotArea dataOnly="0" labelOnly="1" grandRow="1" outline="0" fieldPosition="0"/>
    </format>
    <format dxfId="46625">
      <pivotArea grandRow="1" outline="0" collapsedLevelsAreSubtotals="1" fieldPosition="0"/>
    </format>
    <format dxfId="46624">
      <pivotArea dataOnly="0" labelOnly="1" grandRow="1" outline="0" fieldPosition="0"/>
    </format>
    <format dxfId="46623">
      <pivotArea grandRow="1" outline="0" collapsedLevelsAreSubtotals="1" fieldPosition="0"/>
    </format>
    <format dxfId="46622">
      <pivotArea dataOnly="0" labelOnly="1" grandRow="1" outline="0" fieldPosition="0"/>
    </format>
    <format dxfId="46621">
      <pivotArea field="0" type="button" dataOnly="0" labelOnly="1" outline="0" axis="axisPage" fieldPosition="0"/>
    </format>
    <format dxfId="46620">
      <pivotArea dataOnly="0" labelOnly="1" outline="0" axis="axisValues" fieldPosition="0"/>
    </format>
    <format dxfId="46619">
      <pivotArea field="0" type="button" dataOnly="0" labelOnly="1" outline="0" axis="axisPage" fieldPosition="0"/>
    </format>
    <format dxfId="46618">
      <pivotArea dataOnly="0" labelOnly="1" outline="0" axis="axisValues" fieldPosition="0"/>
    </format>
    <format dxfId="46617">
      <pivotArea field="0" type="button" dataOnly="0" labelOnly="1" outline="0" axis="axisPage" fieldPosition="0"/>
    </format>
    <format dxfId="46616">
      <pivotArea dataOnly="0" labelOnly="1" outline="0" axis="axisValues" fieldPosition="0"/>
    </format>
    <format dxfId="46615">
      <pivotArea field="11" type="button" dataOnly="0" labelOnly="1" outline="0"/>
    </format>
    <format dxfId="46614">
      <pivotArea outline="0" fieldPosition="0">
        <references count="1">
          <reference field="4294967294" count="1">
            <x v="0"/>
          </reference>
        </references>
      </pivotArea>
    </format>
    <format dxfId="46613">
      <pivotArea field="9" type="button" dataOnly="0" labelOnly="1" outline="0" axis="axisRow" fieldPosition="0"/>
    </format>
    <format dxfId="46612">
      <pivotArea dataOnly="0" labelOnly="1" outline="0" fieldPosition="0">
        <references count="1">
          <reference field="0" count="0"/>
        </references>
      </pivotArea>
    </format>
    <format dxfId="46611">
      <pivotArea type="all" dataOnly="0" outline="0" fieldPosition="0"/>
    </format>
    <format dxfId="46610">
      <pivotArea outline="0" collapsedLevelsAreSubtotals="1" fieldPosition="0"/>
    </format>
    <format dxfId="46609">
      <pivotArea field="9" type="button" dataOnly="0" labelOnly="1" outline="0" axis="axisRow" fieldPosition="0"/>
    </format>
    <format dxfId="46608">
      <pivotArea dataOnly="0" labelOnly="1" fieldPosition="0">
        <references count="1">
          <reference field="9" count="3">
            <x v="0"/>
            <x v="1"/>
            <x v="3"/>
          </reference>
        </references>
      </pivotArea>
    </format>
    <format dxfId="46607">
      <pivotArea dataOnly="0" labelOnly="1" grandRow="1" outline="0" fieldPosition="0"/>
    </format>
    <format dxfId="46606">
      <pivotArea dataOnly="0" labelOnly="1" outline="0" axis="axisValues" fieldPosition="0"/>
    </format>
    <format dxfId="46605">
      <pivotArea type="all" dataOnly="0" outline="0" fieldPosition="0"/>
    </format>
    <format dxfId="46604">
      <pivotArea outline="0" collapsedLevelsAreSubtotals="1" fieldPosition="0"/>
    </format>
    <format dxfId="46603">
      <pivotArea field="9" type="button" dataOnly="0" labelOnly="1" outline="0" axis="axisRow" fieldPosition="0"/>
    </format>
    <format dxfId="46602">
      <pivotArea dataOnly="0" labelOnly="1" fieldPosition="0">
        <references count="1">
          <reference field="9" count="3">
            <x v="0"/>
            <x v="1"/>
            <x v="3"/>
          </reference>
        </references>
      </pivotArea>
    </format>
    <format dxfId="46601">
      <pivotArea dataOnly="0" labelOnly="1" grandRow="1" outline="0" fieldPosition="0"/>
    </format>
    <format dxfId="46600">
      <pivotArea dataOnly="0" labelOnly="1" outline="0" axis="axisValues" fieldPosition="0"/>
    </format>
    <format dxfId="46599">
      <pivotArea type="all" dataOnly="0" outline="0" fieldPosition="0"/>
    </format>
    <format dxfId="46598">
      <pivotArea outline="0" collapsedLevelsAreSubtotals="1" fieldPosition="0"/>
    </format>
    <format dxfId="46597">
      <pivotArea field="9" type="button" dataOnly="0" labelOnly="1" outline="0" axis="axisRow" fieldPosition="0"/>
    </format>
    <format dxfId="46596">
      <pivotArea dataOnly="0" labelOnly="1" fieldPosition="0">
        <references count="1">
          <reference field="9" count="3">
            <x v="0"/>
            <x v="1"/>
            <x v="3"/>
          </reference>
        </references>
      </pivotArea>
    </format>
    <format dxfId="46595">
      <pivotArea dataOnly="0" labelOnly="1" grandRow="1" outline="0" fieldPosition="0"/>
    </format>
    <format dxfId="46594">
      <pivotArea dataOnly="0" labelOnly="1" outline="0" axis="axisValues" fieldPosition="0"/>
    </format>
  </formats>
  <chartFormats count="5">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9" count="1" selected="0">
            <x v="0"/>
          </reference>
        </references>
      </pivotArea>
    </chartFormat>
    <chartFormat chart="26" format="12">
      <pivotArea type="data" outline="0" fieldPosition="0">
        <references count="2">
          <reference field="4294967294" count="1" selected="0">
            <x v="0"/>
          </reference>
          <reference field="9" count="1" selected="0">
            <x v="1"/>
          </reference>
        </references>
      </pivotArea>
    </chartFormat>
    <chartFormat chart="26" format="13">
      <pivotArea type="data" outline="0" fieldPosition="0">
        <references count="2">
          <reference field="4294967294" count="1" selected="0">
            <x v="0"/>
          </reference>
          <reference field="9" count="1" selected="0">
            <x v="2"/>
          </reference>
        </references>
      </pivotArea>
    </chartFormat>
    <chartFormat chart="26"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C6A18D-9A9C-4E78-9240-C5319F82CA48}" name="Area_Cod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X5:AY14"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39">
    <format dxfId="46674">
      <pivotArea dataOnly="0" labelOnly="1" outline="0" axis="axisValues" fieldPosition="0"/>
    </format>
    <format dxfId="46673">
      <pivotArea dataOnly="0" labelOnly="1" outline="0" axis="axisValues" fieldPosition="0"/>
    </format>
    <format dxfId="46672">
      <pivotArea dataOnly="0" labelOnly="1" outline="0" axis="axisValues" fieldPosition="0"/>
    </format>
    <format dxfId="46671">
      <pivotArea type="all" dataOnly="0" outline="0" fieldPosition="0"/>
    </format>
    <format dxfId="46670">
      <pivotArea outline="0" collapsedLevelsAreSubtotals="1" fieldPosition="0"/>
    </format>
    <format dxfId="46669">
      <pivotArea dataOnly="0" labelOnly="1" outline="0" axis="axisValues" fieldPosition="0"/>
    </format>
    <format dxfId="46668">
      <pivotArea field="13" type="button" dataOnly="0" labelOnly="1" outline="0"/>
    </format>
    <format dxfId="46667">
      <pivotArea field="2" type="button" dataOnly="0" labelOnly="1" outline="0"/>
    </format>
    <format dxfId="46666">
      <pivotArea grandRow="1" outline="0" collapsedLevelsAreSubtotals="1" fieldPosition="0"/>
    </format>
    <format dxfId="46665">
      <pivotArea dataOnly="0" labelOnly="1" grandRow="1" outline="0" fieldPosition="0"/>
    </format>
    <format dxfId="46664">
      <pivotArea grandRow="1" outline="0" collapsedLevelsAreSubtotals="1" fieldPosition="0"/>
    </format>
    <format dxfId="46663">
      <pivotArea dataOnly="0" labelOnly="1" grandRow="1" outline="0" fieldPosition="0"/>
    </format>
    <format dxfId="46662">
      <pivotArea grandRow="1" outline="0" collapsedLevelsAreSubtotals="1" fieldPosition="0"/>
    </format>
    <format dxfId="46661">
      <pivotArea dataOnly="0" labelOnly="1" grandRow="1" outline="0" fieldPosition="0"/>
    </format>
    <format dxfId="46660">
      <pivotArea field="0" type="button" dataOnly="0" labelOnly="1" outline="0"/>
    </format>
    <format dxfId="46659">
      <pivotArea dataOnly="0" labelOnly="1" outline="0" axis="axisValues" fieldPosition="0"/>
    </format>
    <format dxfId="46658">
      <pivotArea field="0" type="button" dataOnly="0" labelOnly="1" outline="0"/>
    </format>
    <format dxfId="46657">
      <pivotArea dataOnly="0" labelOnly="1" outline="0" axis="axisValues" fieldPosition="0"/>
    </format>
    <format dxfId="46656">
      <pivotArea field="0" type="button" dataOnly="0" labelOnly="1" outline="0"/>
    </format>
    <format dxfId="46655">
      <pivotArea dataOnly="0" labelOnly="1" outline="0" axis="axisValues" fieldPosition="0"/>
    </format>
    <format dxfId="46654">
      <pivotArea field="11" type="button" dataOnly="0" labelOnly="1" outline="0" axis="axisRow" fieldPosition="0"/>
    </format>
    <format dxfId="46653">
      <pivotArea type="all" dataOnly="0" outline="0" fieldPosition="0"/>
    </format>
    <format dxfId="46652">
      <pivotArea outline="0" collapsedLevelsAreSubtotals="1" fieldPosition="0"/>
    </format>
    <format dxfId="46651">
      <pivotArea field="11" type="button" dataOnly="0" labelOnly="1" outline="0" axis="axisRow" fieldPosition="0"/>
    </format>
    <format dxfId="46650">
      <pivotArea dataOnly="0" labelOnly="1" fieldPosition="0">
        <references count="1">
          <reference field="11" count="0"/>
        </references>
      </pivotArea>
    </format>
    <format dxfId="46649">
      <pivotArea dataOnly="0" labelOnly="1" grandRow="1" outline="0" fieldPosition="0"/>
    </format>
    <format dxfId="46648">
      <pivotArea dataOnly="0" labelOnly="1" outline="0" axis="axisValues" fieldPosition="0"/>
    </format>
    <format dxfId="46647">
      <pivotArea type="all" dataOnly="0" outline="0" fieldPosition="0"/>
    </format>
    <format dxfId="46646">
      <pivotArea outline="0" collapsedLevelsAreSubtotals="1" fieldPosition="0"/>
    </format>
    <format dxfId="46645">
      <pivotArea field="11" type="button" dataOnly="0" labelOnly="1" outline="0" axis="axisRow" fieldPosition="0"/>
    </format>
    <format dxfId="46644">
      <pivotArea dataOnly="0" labelOnly="1" fieldPosition="0">
        <references count="1">
          <reference field="11" count="0"/>
        </references>
      </pivotArea>
    </format>
    <format dxfId="46643">
      <pivotArea dataOnly="0" labelOnly="1" grandRow="1" outline="0" fieldPosition="0"/>
    </format>
    <format dxfId="46642">
      <pivotArea dataOnly="0" labelOnly="1" outline="0" axis="axisValues" fieldPosition="0"/>
    </format>
    <format dxfId="46641">
      <pivotArea type="all" dataOnly="0" outline="0" fieldPosition="0"/>
    </format>
    <format dxfId="46640">
      <pivotArea outline="0" collapsedLevelsAreSubtotals="1" fieldPosition="0"/>
    </format>
    <format dxfId="46639">
      <pivotArea field="11" type="button" dataOnly="0" labelOnly="1" outline="0" axis="axisRow" fieldPosition="0"/>
    </format>
    <format dxfId="46638">
      <pivotArea dataOnly="0" labelOnly="1" fieldPosition="0">
        <references count="1">
          <reference field="11" count="0"/>
        </references>
      </pivotArea>
    </format>
    <format dxfId="46637">
      <pivotArea dataOnly="0" labelOnly="1" grandRow="1" outline="0" fieldPosition="0"/>
    </format>
    <format dxfId="46636">
      <pivotArea dataOnly="0" labelOnly="1" outline="0" axis="axisValues" fieldPosition="0"/>
    </format>
  </format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2E95DF-5377-43CE-8188-ADC68E771FED}" name="Training_Level's_Fees_by_Sales_Tea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BF5:BG15"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9" baseItem="0" numFmtId="166"/>
  </dataFields>
  <formats count="43">
    <format dxfId="46717">
      <pivotArea dataOnly="0" labelOnly="1" outline="0" axis="axisValues" fieldPosition="0"/>
    </format>
    <format dxfId="46716">
      <pivotArea dataOnly="0" labelOnly="1" outline="0" axis="axisValues" fieldPosition="0"/>
    </format>
    <format dxfId="46715">
      <pivotArea dataOnly="0" labelOnly="1" outline="0" axis="axisValues" fieldPosition="0"/>
    </format>
    <format dxfId="46714">
      <pivotArea type="all" dataOnly="0" outline="0" fieldPosition="0"/>
    </format>
    <format dxfId="46713">
      <pivotArea outline="0" collapsedLevelsAreSubtotals="1" fieldPosition="0"/>
    </format>
    <format dxfId="46712">
      <pivotArea dataOnly="0" labelOnly="1" outline="0" axis="axisValues" fieldPosition="0"/>
    </format>
    <format dxfId="46711">
      <pivotArea field="13" type="button" dataOnly="0" labelOnly="1" outline="0"/>
    </format>
    <format dxfId="46710">
      <pivotArea field="2" type="button" dataOnly="0" labelOnly="1" outline="0"/>
    </format>
    <format dxfId="46709">
      <pivotArea grandRow="1" outline="0" collapsedLevelsAreSubtotals="1" fieldPosition="0"/>
    </format>
    <format dxfId="46708">
      <pivotArea dataOnly="0" labelOnly="1" grandRow="1" outline="0" fieldPosition="0"/>
    </format>
    <format dxfId="46707">
      <pivotArea grandRow="1" outline="0" collapsedLevelsAreSubtotals="1" fieldPosition="0"/>
    </format>
    <format dxfId="46706">
      <pivotArea dataOnly="0" labelOnly="1" grandRow="1" outline="0" fieldPosition="0"/>
    </format>
    <format dxfId="46705">
      <pivotArea grandRow="1" outline="0" collapsedLevelsAreSubtotals="1" fieldPosition="0"/>
    </format>
    <format dxfId="46704">
      <pivotArea dataOnly="0" labelOnly="1" grandRow="1" outline="0" fieldPosition="0"/>
    </format>
    <format dxfId="46703">
      <pivotArea field="0" type="button" dataOnly="0" labelOnly="1" outline="0" axis="axisPage" fieldPosition="0"/>
    </format>
    <format dxfId="46702">
      <pivotArea dataOnly="0" labelOnly="1" outline="0" axis="axisValues" fieldPosition="0"/>
    </format>
    <format dxfId="46701">
      <pivotArea field="0" type="button" dataOnly="0" labelOnly="1" outline="0" axis="axisPage" fieldPosition="0"/>
    </format>
    <format dxfId="46700">
      <pivotArea dataOnly="0" labelOnly="1" outline="0" axis="axisValues" fieldPosition="0"/>
    </format>
    <format dxfId="46699">
      <pivotArea field="0" type="button" dataOnly="0" labelOnly="1" outline="0" axis="axisPage" fieldPosition="0"/>
    </format>
    <format dxfId="46698">
      <pivotArea dataOnly="0" labelOnly="1" outline="0" axis="axisValues" fieldPosition="0"/>
    </format>
    <format dxfId="46697">
      <pivotArea field="11" type="button" dataOnly="0" labelOnly="1" outline="0"/>
    </format>
    <format dxfId="46696">
      <pivotArea outline="0" fieldPosition="0">
        <references count="1">
          <reference field="4294967294" count="1">
            <x v="0"/>
          </reference>
        </references>
      </pivotArea>
    </format>
    <format dxfId="46695">
      <pivotArea field="9" type="button" dataOnly="0" labelOnly="1" outline="0"/>
    </format>
    <format dxfId="46694">
      <pivotArea dataOnly="0" labelOnly="1" outline="0" fieldPosition="0">
        <references count="1">
          <reference field="0" count="0"/>
        </references>
      </pivotArea>
    </format>
    <format dxfId="46693">
      <pivotArea field="10" type="button" dataOnly="0" labelOnly="1" outline="0" axis="axisRow" fieldPosition="0"/>
    </format>
    <format dxfId="46692">
      <pivotArea type="all" dataOnly="0" outline="0" fieldPosition="0"/>
    </format>
    <format dxfId="46691">
      <pivotArea outline="0" collapsedLevelsAreSubtotals="1" fieldPosition="0"/>
    </format>
    <format dxfId="46690">
      <pivotArea field="10" type="button" dataOnly="0" labelOnly="1" outline="0" axis="axisRow" fieldPosition="0"/>
    </format>
    <format dxfId="46689">
      <pivotArea dataOnly="0" labelOnly="1" fieldPosition="0">
        <references count="1">
          <reference field="10" count="6">
            <x v="0"/>
            <x v="1"/>
            <x v="2"/>
            <x v="4"/>
            <x v="5"/>
            <x v="6"/>
          </reference>
        </references>
      </pivotArea>
    </format>
    <format dxfId="46688">
      <pivotArea dataOnly="0" labelOnly="1" grandRow="1" outline="0" fieldPosition="0"/>
    </format>
    <format dxfId="46687">
      <pivotArea dataOnly="0" labelOnly="1" outline="0" axis="axisValues" fieldPosition="0"/>
    </format>
    <format dxfId="46686">
      <pivotArea type="all" dataOnly="0" outline="0" fieldPosition="0"/>
    </format>
    <format dxfId="46685">
      <pivotArea outline="0" collapsedLevelsAreSubtotals="1" fieldPosition="0"/>
    </format>
    <format dxfId="46684">
      <pivotArea field="10" type="button" dataOnly="0" labelOnly="1" outline="0" axis="axisRow" fieldPosition="0"/>
    </format>
    <format dxfId="46683">
      <pivotArea dataOnly="0" labelOnly="1" fieldPosition="0">
        <references count="1">
          <reference field="10" count="6">
            <x v="0"/>
            <x v="1"/>
            <x v="2"/>
            <x v="4"/>
            <x v="5"/>
            <x v="6"/>
          </reference>
        </references>
      </pivotArea>
    </format>
    <format dxfId="46682">
      <pivotArea dataOnly="0" labelOnly="1" grandRow="1" outline="0" fieldPosition="0"/>
    </format>
    <format dxfId="46681">
      <pivotArea dataOnly="0" labelOnly="1" outline="0" axis="axisValues" fieldPosition="0"/>
    </format>
    <format dxfId="46680">
      <pivotArea type="all" dataOnly="0" outline="0" fieldPosition="0"/>
    </format>
    <format dxfId="46679">
      <pivotArea outline="0" collapsedLevelsAreSubtotals="1" fieldPosition="0"/>
    </format>
    <format dxfId="46678">
      <pivotArea field="10" type="button" dataOnly="0" labelOnly="1" outline="0" axis="axisRow" fieldPosition="0"/>
    </format>
    <format dxfId="46677">
      <pivotArea dataOnly="0" labelOnly="1" fieldPosition="0">
        <references count="1">
          <reference field="10" count="6">
            <x v="0"/>
            <x v="1"/>
            <x v="2"/>
            <x v="4"/>
            <x v="5"/>
            <x v="6"/>
          </reference>
        </references>
      </pivotArea>
    </format>
    <format dxfId="46676">
      <pivotArea dataOnly="0" labelOnly="1" grandRow="1" outline="0" fieldPosition="0"/>
    </format>
    <format dxfId="46675">
      <pivotArea dataOnly="0" labelOnly="1" outline="0" axis="axisValues" fieldPosition="0"/>
    </format>
  </formats>
  <chartFormats count="3">
    <chartFormat chart="24" format="0" series="1">
      <pivotArea type="data" outline="0" fieldPosition="0">
        <references count="1">
          <reference field="4294967294" count="1" selected="0">
            <x v="0"/>
          </reference>
        </references>
      </pivotArea>
    </chartFormat>
    <chartFormat chart="26" format="1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012979-5347-4B1E-B446-53E468718B5D}" name="Total_Earning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B6"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9" baseItem="666148888" numFmtId="3"/>
  </dataFields>
  <formats count="15">
    <format dxfId="46732">
      <pivotArea dataOnly="0" labelOnly="1" outline="0" axis="axisValues" fieldPosition="0"/>
    </format>
    <format dxfId="46731">
      <pivotArea dataOnly="0" labelOnly="1" outline="0" axis="axisValues" fieldPosition="0"/>
    </format>
    <format dxfId="46730">
      <pivotArea dataOnly="0" labelOnly="1" outline="0" axis="axisValues" fieldPosition="0"/>
    </format>
    <format dxfId="46729">
      <pivotArea outline="0" fieldPosition="0">
        <references count="1">
          <reference field="4294967294" count="1">
            <x v="0"/>
          </reference>
        </references>
      </pivotArea>
    </format>
    <format dxfId="46728">
      <pivotArea type="all" dataOnly="0" outline="0" fieldPosition="0"/>
    </format>
    <format dxfId="46727">
      <pivotArea outline="0" collapsedLevelsAreSubtotals="1" fieldPosition="0"/>
    </format>
    <format dxfId="46726">
      <pivotArea dataOnly="0" labelOnly="1" outline="0" axis="axisValues" fieldPosition="0"/>
    </format>
    <format dxfId="46725">
      <pivotArea dataOnly="0" labelOnly="1" outline="0" axis="axisValues" fieldPosition="0"/>
    </format>
    <format dxfId="46724">
      <pivotArea dataOnly="0" labelOnly="1" outline="0" axis="axisValues" fieldPosition="0"/>
    </format>
    <format dxfId="46723">
      <pivotArea dataOnly="0" labelOnly="1" outline="0" axis="axisValues" fieldPosition="0"/>
    </format>
    <format dxfId="46722">
      <pivotArea outline="0" collapsedLevelsAreSubtotals="1" fieldPosition="0"/>
    </format>
    <format dxfId="46721">
      <pivotArea outline="0" collapsedLevelsAreSubtotals="1" fieldPosition="0"/>
    </format>
    <format dxfId="46720">
      <pivotArea type="all" dataOnly="0" outline="0" fieldPosition="0"/>
    </format>
    <format dxfId="46719">
      <pivotArea outline="0" collapsedLevelsAreSubtotals="1" fieldPosition="0"/>
    </format>
    <format dxfId="467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8B3294-A7A0-4539-A254-30E56172F4A3}" name="Training_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2">
  <location ref="EH5:EI24"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4" showAll="0"/>
    <pivotField showAll="0"/>
    <pivotField numFmtId="45" showAll="0"/>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hier="-1"/>
  </pageFields>
  <dataFields count="1">
    <dataField name="Sum of Paid Fees" fld="6" baseField="0" baseItem="0"/>
  </dataFields>
  <formats count="76">
    <format dxfId="46808">
      <pivotArea dataOnly="0" labelOnly="1" outline="0" axis="axisValues" fieldPosition="0"/>
    </format>
    <format dxfId="46807">
      <pivotArea dataOnly="0" labelOnly="1" outline="0" axis="axisValues" fieldPosition="0"/>
    </format>
    <format dxfId="46806">
      <pivotArea dataOnly="0" labelOnly="1" outline="0" axis="axisValues" fieldPosition="0"/>
    </format>
    <format dxfId="46805">
      <pivotArea type="all" dataOnly="0" outline="0" fieldPosition="0"/>
    </format>
    <format dxfId="46804">
      <pivotArea outline="0" collapsedLevelsAreSubtotals="1" fieldPosition="0"/>
    </format>
    <format dxfId="46803">
      <pivotArea dataOnly="0" labelOnly="1" outline="0" axis="axisValues" fieldPosition="0"/>
    </format>
    <format dxfId="46802">
      <pivotArea field="13" type="button" dataOnly="0" labelOnly="1" outline="0"/>
    </format>
    <format dxfId="46801">
      <pivotArea grandRow="1" outline="0" collapsedLevelsAreSubtotals="1" fieldPosition="0"/>
    </format>
    <format dxfId="46800">
      <pivotArea dataOnly="0" labelOnly="1" grandRow="1" outline="0" fieldPosition="0"/>
    </format>
    <format dxfId="46799">
      <pivotArea grandRow="1" outline="0" collapsedLevelsAreSubtotals="1" fieldPosition="0"/>
    </format>
    <format dxfId="46798">
      <pivotArea dataOnly="0" labelOnly="1" grandRow="1" outline="0" fieldPosition="0"/>
    </format>
    <format dxfId="46797">
      <pivotArea grandRow="1" outline="0" collapsedLevelsAreSubtotals="1" fieldPosition="0"/>
    </format>
    <format dxfId="46796">
      <pivotArea dataOnly="0" labelOnly="1" grandRow="1" outline="0" fieldPosition="0"/>
    </format>
    <format dxfId="46795">
      <pivotArea field="0" type="button" dataOnly="0" labelOnly="1" outline="0" axis="axisPage" fieldPosition="0"/>
    </format>
    <format dxfId="46794">
      <pivotArea dataOnly="0" labelOnly="1" outline="0" axis="axisValues" fieldPosition="0"/>
    </format>
    <format dxfId="46793">
      <pivotArea field="0" type="button" dataOnly="0" labelOnly="1" outline="0" axis="axisPage" fieldPosition="0"/>
    </format>
    <format dxfId="46792">
      <pivotArea dataOnly="0" labelOnly="1" outline="0" axis="axisValues" fieldPosition="0"/>
    </format>
    <format dxfId="46791">
      <pivotArea field="0" type="button" dataOnly="0" labelOnly="1" outline="0" axis="axisPage" fieldPosition="0"/>
    </format>
    <format dxfId="46790">
      <pivotArea field="11" type="button" dataOnly="0" labelOnly="1" outline="0"/>
    </format>
    <format dxfId="46789">
      <pivotArea field="9" type="button" dataOnly="0" labelOnly="1" outline="0" axis="axisRow" fieldPosition="1"/>
    </format>
    <format dxfId="46788">
      <pivotArea field="10" type="button" dataOnly="0" labelOnly="1" outline="0"/>
    </format>
    <format dxfId="46787">
      <pivotArea field="12" type="button" dataOnly="0" labelOnly="1" outline="0" axis="axisRow" fieldPosition="0"/>
    </format>
    <format dxfId="46786">
      <pivotArea field="13" type="button" dataOnly="0" labelOnly="1" outline="0"/>
    </format>
    <format dxfId="46785">
      <pivotArea dataOnly="0" labelOnly="1" outline="0" axis="axisValues" fieldPosition="0"/>
    </format>
    <format dxfId="46784">
      <pivotArea field="3" type="button" dataOnly="0" labelOnly="1" outline="0"/>
    </format>
    <format dxfId="46783">
      <pivotArea field="3" type="button" dataOnly="0" labelOnly="1" outline="0"/>
    </format>
    <format dxfId="46782">
      <pivotArea field="3" type="button" dataOnly="0" labelOnly="1" outline="0"/>
    </format>
    <format dxfId="46781">
      <pivotArea dataOnly="0" labelOnly="1" outline="0" axis="axisValues" fieldPosition="0"/>
    </format>
    <format dxfId="46780">
      <pivotArea dataOnly="0" labelOnly="1" outline="0" axis="axisValues" fieldPosition="0"/>
    </format>
    <format dxfId="46779">
      <pivotArea type="origin" dataOnly="0" labelOnly="1" outline="0" fieldPosition="0"/>
    </format>
    <format dxfId="46778">
      <pivotArea field="4" type="button" dataOnly="0" labelOnly="1" outline="0"/>
    </format>
    <format dxfId="46777">
      <pivotArea type="topRight" dataOnly="0" labelOnly="1" outline="0" fieldPosition="0"/>
    </format>
    <format dxfId="46776">
      <pivotArea field="2" type="button" dataOnly="0" labelOnly="1" outline="0"/>
    </format>
    <format dxfId="46775">
      <pivotArea dataOnly="0" labelOnly="1" grandCol="1" outline="0" fieldPosition="0"/>
    </format>
    <format dxfId="46774">
      <pivotArea outline="0" collapsedLevelsAreSubtotals="1" fieldPosition="0"/>
    </format>
    <format dxfId="46773">
      <pivotArea field="9" type="button" dataOnly="0" labelOnly="1" outline="0" axis="axisRow" fieldPosition="1"/>
    </format>
    <format dxfId="46772">
      <pivotArea dataOnly="0" labelOnly="1" outline="0" fieldPosition="0">
        <references count="1">
          <reference field="0" count="0"/>
        </references>
      </pivotArea>
    </format>
    <format dxfId="46771">
      <pivotArea dataOnly="0" labelOnly="1" outline="0" axis="axisValues" fieldPosition="0"/>
    </format>
    <format dxfId="46770">
      <pivotArea type="all" dataOnly="0" outline="0" fieldPosition="0"/>
    </format>
    <format dxfId="46769">
      <pivotArea outline="0" collapsedLevelsAreSubtotals="1" fieldPosition="0"/>
    </format>
    <format dxfId="46768">
      <pivotArea field="12" type="button" dataOnly="0" labelOnly="1" outline="0" axis="axisRow" fieldPosition="0"/>
    </format>
    <format dxfId="46767">
      <pivotArea dataOnly="0" labelOnly="1" fieldPosition="0">
        <references count="1">
          <reference field="12" count="0"/>
        </references>
      </pivotArea>
    </format>
    <format dxfId="46766">
      <pivotArea dataOnly="0" labelOnly="1" fieldPosition="0">
        <references count="2">
          <reference field="9" count="1">
            <x v="3"/>
          </reference>
          <reference field="12" count="1" selected="0">
            <x v="0"/>
          </reference>
        </references>
      </pivotArea>
    </format>
    <format dxfId="46765">
      <pivotArea dataOnly="0" labelOnly="1" fieldPosition="0">
        <references count="2">
          <reference field="9" count="2">
            <x v="1"/>
            <x v="3"/>
          </reference>
          <reference field="12" count="1" selected="0">
            <x v="1"/>
          </reference>
        </references>
      </pivotArea>
    </format>
    <format dxfId="46764">
      <pivotArea dataOnly="0" labelOnly="1" fieldPosition="0">
        <references count="2">
          <reference field="9" count="1">
            <x v="3"/>
          </reference>
          <reference field="12" count="1" selected="0">
            <x v="2"/>
          </reference>
        </references>
      </pivotArea>
    </format>
    <format dxfId="46763">
      <pivotArea dataOnly="0" labelOnly="1" fieldPosition="0">
        <references count="2">
          <reference field="9" count="2">
            <x v="0"/>
            <x v="3"/>
          </reference>
          <reference field="12" count="1" selected="0">
            <x v="3"/>
          </reference>
        </references>
      </pivotArea>
    </format>
    <format dxfId="46762">
      <pivotArea dataOnly="0" labelOnly="1" outline="0" axis="axisValues" fieldPosition="0"/>
    </format>
    <format dxfId="46761">
      <pivotArea type="all" dataOnly="0" outline="0" fieldPosition="0"/>
    </format>
    <format dxfId="46760">
      <pivotArea outline="0" collapsedLevelsAreSubtotals="1" fieldPosition="0"/>
    </format>
    <format dxfId="46759">
      <pivotArea field="12" type="button" dataOnly="0" labelOnly="1" outline="0" axis="axisRow" fieldPosition="0"/>
    </format>
    <format dxfId="46758">
      <pivotArea dataOnly="0" labelOnly="1" fieldPosition="0">
        <references count="1">
          <reference field="12" count="0"/>
        </references>
      </pivotArea>
    </format>
    <format dxfId="46757">
      <pivotArea dataOnly="0" labelOnly="1" fieldPosition="0">
        <references count="2">
          <reference field="9" count="1">
            <x v="3"/>
          </reference>
          <reference field="12" count="1" selected="0">
            <x v="0"/>
          </reference>
        </references>
      </pivotArea>
    </format>
    <format dxfId="46756">
      <pivotArea dataOnly="0" labelOnly="1" fieldPosition="0">
        <references count="2">
          <reference field="9" count="2">
            <x v="1"/>
            <x v="3"/>
          </reference>
          <reference field="12" count="1" selected="0">
            <x v="1"/>
          </reference>
        </references>
      </pivotArea>
    </format>
    <format dxfId="46755">
      <pivotArea dataOnly="0" labelOnly="1" fieldPosition="0">
        <references count="2">
          <reference field="9" count="1">
            <x v="3"/>
          </reference>
          <reference field="12" count="1" selected="0">
            <x v="2"/>
          </reference>
        </references>
      </pivotArea>
    </format>
    <format dxfId="46754">
      <pivotArea dataOnly="0" labelOnly="1" fieldPosition="0">
        <references count="2">
          <reference field="9" count="2">
            <x v="0"/>
            <x v="3"/>
          </reference>
          <reference field="12" count="1" selected="0">
            <x v="3"/>
          </reference>
        </references>
      </pivotArea>
    </format>
    <format dxfId="46753">
      <pivotArea dataOnly="0" labelOnly="1" outline="0" axis="axisValues" fieldPosition="0"/>
    </format>
    <format dxfId="46752">
      <pivotArea type="all" dataOnly="0" outline="0" fieldPosition="0"/>
    </format>
    <format dxfId="46751">
      <pivotArea dataOnly="0" labelOnly="1" fieldPosition="0">
        <references count="1">
          <reference field="12" count="0"/>
        </references>
      </pivotArea>
    </format>
    <format dxfId="46750">
      <pivotArea dataOnly="0" labelOnly="1" fieldPosition="0">
        <references count="2">
          <reference field="9" count="1">
            <x v="3"/>
          </reference>
          <reference field="12" count="1" selected="0">
            <x v="0"/>
          </reference>
        </references>
      </pivotArea>
    </format>
    <format dxfId="46749">
      <pivotArea dataOnly="0" labelOnly="1" fieldPosition="0">
        <references count="2">
          <reference field="9" count="2">
            <x v="1"/>
            <x v="3"/>
          </reference>
          <reference field="12" count="1" selected="0">
            <x v="1"/>
          </reference>
        </references>
      </pivotArea>
    </format>
    <format dxfId="46748">
      <pivotArea dataOnly="0" labelOnly="1" fieldPosition="0">
        <references count="2">
          <reference field="9" count="1">
            <x v="3"/>
          </reference>
          <reference field="12" count="1" selected="0">
            <x v="2"/>
          </reference>
        </references>
      </pivotArea>
    </format>
    <format dxfId="46747">
      <pivotArea dataOnly="0" labelOnly="1" fieldPosition="0">
        <references count="2">
          <reference field="9" count="2">
            <x v="0"/>
            <x v="3"/>
          </reference>
          <reference field="12" count="1" selected="0">
            <x v="3"/>
          </reference>
        </references>
      </pivotArea>
    </format>
    <format dxfId="46746">
      <pivotArea outline="0" collapsedLevelsAreSubtotals="1" fieldPosition="0"/>
    </format>
    <format dxfId="46745">
      <pivotArea dataOnly="0" labelOnly="1" outline="0" fieldPosition="0">
        <references count="1">
          <reference field="0" count="0"/>
        </references>
      </pivotArea>
    </format>
    <format dxfId="46744">
      <pivotArea field="0" type="button" dataOnly="0" labelOnly="1" outline="0" axis="axisPage" fieldPosition="0"/>
    </format>
    <format dxfId="46743">
      <pivotArea field="12" type="button" dataOnly="0" labelOnly="1" outline="0" axis="axisRow" fieldPosition="0"/>
    </format>
    <format dxfId="46742">
      <pivotArea dataOnly="0" labelOnly="1" outline="0" axis="axisValues" fieldPosition="0"/>
    </format>
    <format dxfId="46741">
      <pivotArea type="all" dataOnly="0" outline="0" fieldPosition="0"/>
    </format>
    <format dxfId="46740">
      <pivotArea outline="0" collapsedLevelsAreSubtotals="1" fieldPosition="0"/>
    </format>
    <format dxfId="46739">
      <pivotArea field="12" type="button" dataOnly="0" labelOnly="1" outline="0" axis="axisRow" fieldPosition="0"/>
    </format>
    <format dxfId="46738">
      <pivotArea dataOnly="0" labelOnly="1" fieldPosition="0">
        <references count="1">
          <reference field="12" count="0"/>
        </references>
      </pivotArea>
    </format>
    <format dxfId="46737">
      <pivotArea dataOnly="0" labelOnly="1" fieldPosition="0">
        <references count="2">
          <reference field="9" count="1">
            <x v="3"/>
          </reference>
          <reference field="12" count="1" selected="0">
            <x v="0"/>
          </reference>
        </references>
      </pivotArea>
    </format>
    <format dxfId="46736">
      <pivotArea dataOnly="0" labelOnly="1" fieldPosition="0">
        <references count="2">
          <reference field="9" count="2">
            <x v="1"/>
            <x v="3"/>
          </reference>
          <reference field="12" count="1" selected="0">
            <x v="1"/>
          </reference>
        </references>
      </pivotArea>
    </format>
    <format dxfId="46735">
      <pivotArea dataOnly="0" labelOnly="1" fieldPosition="0">
        <references count="2">
          <reference field="9" count="1">
            <x v="3"/>
          </reference>
          <reference field="12" count="1" selected="0">
            <x v="2"/>
          </reference>
        </references>
      </pivotArea>
    </format>
    <format dxfId="46734">
      <pivotArea dataOnly="0" labelOnly="1" fieldPosition="0">
        <references count="2">
          <reference field="9" count="2">
            <x v="0"/>
            <x v="3"/>
          </reference>
          <reference field="12" count="1" selected="0">
            <x v="3"/>
          </reference>
        </references>
      </pivotArea>
    </format>
    <format dxfId="46733">
      <pivotArea dataOnly="0" labelOnly="1" outline="0" axis="axisValues" fieldPosition="0"/>
    </format>
  </formats>
  <chartFormats count="1">
    <chartFormat chart="6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95A916-F7D6-477A-8A3A-874E1F44CAF0}" name="PivotTable2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5">
  <location ref="EK5:EP22" firstHeaderRow="1" firstDataRow="2"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4" showAll="0"/>
    <pivotField showAll="0"/>
    <pivotField numFmtId="45" showAll="0"/>
    <pivotField axis="axisCol"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sortType="a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6">
    <i>
      <x v="8"/>
    </i>
    <i>
      <x v="4"/>
    </i>
    <i>
      <x/>
    </i>
    <i>
      <x v="9"/>
    </i>
    <i>
      <x v="1"/>
    </i>
    <i>
      <x v="3"/>
    </i>
    <i>
      <x v="6"/>
    </i>
    <i>
      <x v="7"/>
    </i>
    <i>
      <x v="15"/>
    </i>
    <i>
      <x v="10"/>
    </i>
    <i>
      <x v="13"/>
    </i>
    <i>
      <x v="11"/>
    </i>
    <i>
      <x v="2"/>
    </i>
    <i>
      <x v="5"/>
    </i>
    <i>
      <x v="14"/>
    </i>
    <i>
      <x v="12"/>
    </i>
  </rowItems>
  <colFields count="1">
    <field x="9"/>
  </colFields>
  <colItems count="5">
    <i>
      <x/>
    </i>
    <i>
      <x v="1"/>
    </i>
    <i>
      <x v="2"/>
    </i>
    <i>
      <x v="3"/>
    </i>
    <i t="grand">
      <x/>
    </i>
  </colItems>
  <pageFields count="1">
    <pageField fld="0" hier="-1"/>
  </pageFields>
  <dataFields count="1">
    <dataField name="Sum of Paid Fees" fld="6" baseField="0" baseItem="0"/>
  </dataFields>
  <formats count="62">
    <format dxfId="46868">
      <pivotArea dataOnly="0" labelOnly="1" outline="0" axis="axisValues" fieldPosition="0"/>
    </format>
    <format dxfId="46867">
      <pivotArea dataOnly="0" labelOnly="1" outline="0" axis="axisValues" fieldPosition="0"/>
    </format>
    <format dxfId="46866">
      <pivotArea dataOnly="0" labelOnly="1" outline="0" axis="axisValues" fieldPosition="0"/>
    </format>
    <format dxfId="46865">
      <pivotArea type="all" dataOnly="0" outline="0" fieldPosition="0"/>
    </format>
    <format dxfId="46864">
      <pivotArea outline="0" collapsedLevelsAreSubtotals="1" fieldPosition="0"/>
    </format>
    <format dxfId="46863">
      <pivotArea dataOnly="0" labelOnly="1" outline="0" axis="axisValues" fieldPosition="0"/>
    </format>
    <format dxfId="46862">
      <pivotArea field="13" type="button" dataOnly="0" labelOnly="1" outline="0" axis="axisRow" fieldPosition="0"/>
    </format>
    <format dxfId="46861">
      <pivotArea grandRow="1" outline="0" collapsedLevelsAreSubtotals="1" fieldPosition="0"/>
    </format>
    <format dxfId="46860">
      <pivotArea dataOnly="0" labelOnly="1" grandRow="1" outline="0" fieldPosition="0"/>
    </format>
    <format dxfId="46859">
      <pivotArea grandRow="1" outline="0" collapsedLevelsAreSubtotals="1" fieldPosition="0"/>
    </format>
    <format dxfId="46858">
      <pivotArea dataOnly="0" labelOnly="1" grandRow="1" outline="0" fieldPosition="0"/>
    </format>
    <format dxfId="46857">
      <pivotArea grandRow="1" outline="0" collapsedLevelsAreSubtotals="1" fieldPosition="0"/>
    </format>
    <format dxfId="46856">
      <pivotArea dataOnly="0" labelOnly="1" grandRow="1" outline="0" fieldPosition="0"/>
    </format>
    <format dxfId="46855">
      <pivotArea field="0" type="button" dataOnly="0" labelOnly="1" outline="0" axis="axisPage" fieldPosition="0"/>
    </format>
    <format dxfId="46854">
      <pivotArea dataOnly="0" labelOnly="1" outline="0" axis="axisValues" fieldPosition="0"/>
    </format>
    <format dxfId="46853">
      <pivotArea field="0" type="button" dataOnly="0" labelOnly="1" outline="0" axis="axisPage" fieldPosition="0"/>
    </format>
    <format dxfId="46852">
      <pivotArea dataOnly="0" labelOnly="1" outline="0" axis="axisValues" fieldPosition="0"/>
    </format>
    <format dxfId="46851">
      <pivotArea field="0" type="button" dataOnly="0" labelOnly="1" outline="0" axis="axisPage" fieldPosition="0"/>
    </format>
    <format dxfId="46850">
      <pivotArea field="11" type="button" dataOnly="0" labelOnly="1" outline="0"/>
    </format>
    <format dxfId="46849">
      <pivotArea field="9" type="button" dataOnly="0" labelOnly="1" outline="0" axis="axisCol" fieldPosition="0"/>
    </format>
    <format dxfId="46848">
      <pivotArea field="10" type="button" dataOnly="0" labelOnly="1" outline="0"/>
    </format>
    <format dxfId="46847">
      <pivotArea field="12" type="button" dataOnly="0" labelOnly="1" outline="0"/>
    </format>
    <format dxfId="46846">
      <pivotArea dataOnly="0" labelOnly="1" outline="0" axis="axisValues" fieldPosition="0"/>
    </format>
    <format dxfId="46845">
      <pivotArea field="3" type="button" dataOnly="0" labelOnly="1" outline="0"/>
    </format>
    <format dxfId="46844">
      <pivotArea field="3" type="button" dataOnly="0" labelOnly="1" outline="0"/>
    </format>
    <format dxfId="46843">
      <pivotArea field="3" type="button" dataOnly="0" labelOnly="1" outline="0"/>
    </format>
    <format dxfId="46842">
      <pivotArea dataOnly="0" labelOnly="1" outline="0" axis="axisValues" fieldPosition="0"/>
    </format>
    <format dxfId="46841">
      <pivotArea dataOnly="0" labelOnly="1" outline="0" axis="axisValues" fieldPosition="0"/>
    </format>
    <format dxfId="46840">
      <pivotArea type="origin" dataOnly="0" labelOnly="1" outline="0" fieldPosition="0"/>
    </format>
    <format dxfId="46839">
      <pivotArea field="4" type="button" dataOnly="0" labelOnly="1" outline="0"/>
    </format>
    <format dxfId="46838">
      <pivotArea type="topRight" dataOnly="0" labelOnly="1" outline="0" fieldPosition="0"/>
    </format>
    <format dxfId="46837">
      <pivotArea field="2" type="button" dataOnly="0" labelOnly="1" outline="0"/>
    </format>
    <format dxfId="46836">
      <pivotArea dataOnly="0" labelOnly="1" grandCol="1" outline="0" fieldPosition="0"/>
    </format>
    <format dxfId="46835">
      <pivotArea outline="0" collapsedLevelsAreSubtotals="1" fieldPosition="0"/>
    </format>
    <format dxfId="46834">
      <pivotArea field="9" type="button" dataOnly="0" labelOnly="1" outline="0" axis="axisCol" fieldPosition="0"/>
    </format>
    <format dxfId="46833">
      <pivotArea field="13" type="button" dataOnly="0" labelOnly="1" outline="0" axis="axisRow" fieldPosition="0"/>
    </format>
    <format dxfId="46832">
      <pivotArea dataOnly="0" labelOnly="1" fieldPosition="0">
        <references count="1">
          <reference field="9" count="4">
            <x v="0"/>
            <x v="1"/>
            <x v="2"/>
            <x v="3"/>
          </reference>
        </references>
      </pivotArea>
    </format>
    <format dxfId="46831">
      <pivotArea field="9" type="button" dataOnly="0" labelOnly="1" outline="0" axis="axisCol" fieldPosition="0"/>
    </format>
    <format dxfId="46830">
      <pivotArea type="origin" dataOnly="0" labelOnly="1" outline="0" fieldPosition="0"/>
    </format>
    <format dxfId="46829">
      <pivotArea field="9" type="button" dataOnly="0" labelOnly="1" outline="0" axis="axisCol" fieldPosition="0"/>
    </format>
    <format dxfId="46828">
      <pivotArea type="topRight" dataOnly="0" labelOnly="1" outline="0" fieldPosition="0"/>
    </format>
    <format dxfId="46827">
      <pivotArea field="13" type="button" dataOnly="0" labelOnly="1" outline="0" axis="axisRow" fieldPosition="0"/>
    </format>
    <format dxfId="46826">
      <pivotArea dataOnly="0" labelOnly="1" fieldPosition="0">
        <references count="1">
          <reference field="9" count="3">
            <x v="0"/>
            <x v="1"/>
            <x v="3"/>
          </reference>
        </references>
      </pivotArea>
    </format>
    <format dxfId="46825">
      <pivotArea dataOnly="0" labelOnly="1" grandCol="1" outline="0" fieldPosition="0"/>
    </format>
    <format dxfId="46824">
      <pivotArea dataOnly="0" labelOnly="1" outline="0" fieldPosition="0">
        <references count="1">
          <reference field="0" count="0"/>
        </references>
      </pivotArea>
    </format>
    <format dxfId="46823">
      <pivotArea type="all" dataOnly="0" outline="0" fieldPosition="0"/>
    </format>
    <format dxfId="46822">
      <pivotArea outline="0" collapsedLevelsAreSubtotals="1" fieldPosition="0"/>
    </format>
    <format dxfId="46821">
      <pivotArea type="origin" dataOnly="0" labelOnly="1" outline="0" fieldPosition="0"/>
    </format>
    <format dxfId="46820">
      <pivotArea field="9" type="button" dataOnly="0" labelOnly="1" outline="0" axis="axisCol" fieldPosition="0"/>
    </format>
    <format dxfId="46819">
      <pivotArea type="topRight" dataOnly="0" labelOnly="1" outline="0" fieldPosition="0"/>
    </format>
    <format dxfId="46818">
      <pivotArea field="13" type="button" dataOnly="0" labelOnly="1" outline="0" axis="axisRow" fieldPosition="0"/>
    </format>
    <format dxfId="46817">
      <pivotArea dataOnly="0" labelOnly="1" fieldPosition="0">
        <references count="1">
          <reference field="13" count="13">
            <x v="0"/>
            <x v="1"/>
            <x v="2"/>
            <x v="3"/>
            <x v="4"/>
            <x v="5"/>
            <x v="6"/>
            <x v="8"/>
            <x v="9"/>
            <x v="10"/>
            <x v="11"/>
            <x v="13"/>
            <x v="15"/>
          </reference>
        </references>
      </pivotArea>
    </format>
    <format dxfId="46816">
      <pivotArea dataOnly="0" labelOnly="1" fieldPosition="0">
        <references count="1">
          <reference field="9" count="3">
            <x v="0"/>
            <x v="1"/>
            <x v="3"/>
          </reference>
        </references>
      </pivotArea>
    </format>
    <format dxfId="46815">
      <pivotArea dataOnly="0" labelOnly="1" grandCol="1" outline="0" fieldPosition="0"/>
    </format>
    <format dxfId="46814">
      <pivotArea type="origin" dataOnly="0" labelOnly="1" outline="0" fieldPosition="0"/>
    </format>
    <format dxfId="46813">
      <pivotArea field="9" type="button" dataOnly="0" labelOnly="1" outline="0" axis="axisCol" fieldPosition="0"/>
    </format>
    <format dxfId="46812">
      <pivotArea type="topRight" dataOnly="0" labelOnly="1" outline="0" fieldPosition="0"/>
    </format>
    <format dxfId="46811">
      <pivotArea field="13" type="button" dataOnly="0" labelOnly="1" outline="0" axis="axisRow" fieldPosition="0"/>
    </format>
    <format dxfId="46810">
      <pivotArea dataOnly="0" labelOnly="1" fieldPosition="0">
        <references count="1">
          <reference field="9" count="3">
            <x v="0"/>
            <x v="1"/>
            <x v="3"/>
          </reference>
        </references>
      </pivotArea>
    </format>
    <format dxfId="46809">
      <pivotArea dataOnly="0" labelOnly="1" grandCol="1" outline="0" fieldPosition="0"/>
    </format>
    <format dxfId="46527">
      <pivotArea dataOnly="0" labelOnly="1" fieldPosition="0">
        <references count="1">
          <reference field="9" count="1">
            <x v="2"/>
          </reference>
        </references>
      </pivotArea>
    </format>
    <format dxfId="2">
      <pivotArea dataOnly="0" labelOnly="1" fieldPosition="0">
        <references count="1">
          <reference field="9" count="1">
            <x v="2"/>
          </reference>
        </references>
      </pivotArea>
    </format>
  </formats>
  <chartFormats count="14">
    <chartFormat chart="59"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72" format="0" series="1">
      <pivotArea type="data" outline="0" fieldPosition="0">
        <references count="2">
          <reference field="4294967294" count="1" selected="0">
            <x v="0"/>
          </reference>
          <reference field="9" count="1" selected="0">
            <x v="0"/>
          </reference>
        </references>
      </pivotArea>
    </chartFormat>
    <chartFormat chart="72" format="1" series="1">
      <pivotArea type="data" outline="0" fieldPosition="0">
        <references count="2">
          <reference field="4294967294" count="1" selected="0">
            <x v="0"/>
          </reference>
          <reference field="9" count="1" selected="0">
            <x v="1"/>
          </reference>
        </references>
      </pivotArea>
    </chartFormat>
    <chartFormat chart="72" format="2" series="1">
      <pivotArea type="data" outline="0" fieldPosition="0">
        <references count="2">
          <reference field="4294967294" count="1" selected="0">
            <x v="0"/>
          </reference>
          <reference field="9" count="1" selected="0">
            <x v="2"/>
          </reference>
        </references>
      </pivotArea>
    </chartFormat>
    <chartFormat chart="72" format="3" series="1">
      <pivotArea type="data" outline="0" fieldPosition="0">
        <references count="2">
          <reference field="4294967294" count="1" selected="0">
            <x v="0"/>
          </reference>
          <reference field="9" count="1" selected="0">
            <x v="3"/>
          </reference>
        </references>
      </pivotArea>
    </chartFormat>
    <chartFormat chart="73" format="4" series="1">
      <pivotArea type="data" outline="0" fieldPosition="0">
        <references count="2">
          <reference field="4294967294" count="1" selected="0">
            <x v="0"/>
          </reference>
          <reference field="9" count="1" selected="0">
            <x v="0"/>
          </reference>
        </references>
      </pivotArea>
    </chartFormat>
    <chartFormat chart="73" format="5" series="1">
      <pivotArea type="data" outline="0" fieldPosition="0">
        <references count="2">
          <reference field="4294967294" count="1" selected="0">
            <x v="0"/>
          </reference>
          <reference field="9" count="1" selected="0">
            <x v="1"/>
          </reference>
        </references>
      </pivotArea>
    </chartFormat>
    <chartFormat chart="73" format="6" series="1">
      <pivotArea type="data" outline="0" fieldPosition="0">
        <references count="2">
          <reference field="4294967294" count="1" selected="0">
            <x v="0"/>
          </reference>
          <reference field="9" count="1" selected="0">
            <x v="2"/>
          </reference>
        </references>
      </pivotArea>
    </chartFormat>
    <chartFormat chart="73" format="7" series="1">
      <pivotArea type="data" outline="0" fieldPosition="0">
        <references count="2">
          <reference field="4294967294" count="1" selected="0">
            <x v="0"/>
          </reference>
          <reference field="9" count="1" selected="0">
            <x v="3"/>
          </reference>
        </references>
      </pivotArea>
    </chartFormat>
    <chartFormat chart="74" format="8" series="1">
      <pivotArea type="data" outline="0" fieldPosition="0">
        <references count="2">
          <reference field="4294967294" count="1" selected="0">
            <x v="0"/>
          </reference>
          <reference field="9" count="1" selected="0">
            <x v="0"/>
          </reference>
        </references>
      </pivotArea>
    </chartFormat>
    <chartFormat chart="74" format="9" series="1">
      <pivotArea type="data" outline="0" fieldPosition="0">
        <references count="2">
          <reference field="4294967294" count="1" selected="0">
            <x v="0"/>
          </reference>
          <reference field="9" count="1" selected="0">
            <x v="1"/>
          </reference>
        </references>
      </pivotArea>
    </chartFormat>
    <chartFormat chart="74" format="10" series="1">
      <pivotArea type="data" outline="0" fieldPosition="0">
        <references count="2">
          <reference field="4294967294" count="1" selected="0">
            <x v="0"/>
          </reference>
          <reference field="9" count="1" selected="0">
            <x v="2"/>
          </reference>
        </references>
      </pivotArea>
    </chartFormat>
    <chartFormat chart="74"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9E8A8D-B5B8-42FB-8534-767E47A8519A}" name="Adv_Channel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3">
  <location ref="CZ5:DA11"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pivotField dataField="1" numFmtId="164"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6">
    <i>
      <x/>
    </i>
    <i>
      <x v="1"/>
    </i>
    <i>
      <x v="2"/>
    </i>
    <i>
      <x v="3"/>
    </i>
    <i>
      <x v="4"/>
    </i>
    <i>
      <x v="5"/>
    </i>
  </rowItems>
  <colItems count="1">
    <i/>
  </colItems>
  <pageFields count="1">
    <pageField fld="0" hier="-1"/>
  </pageFields>
  <dataFields count="1">
    <dataField name="Sum of Paid Fees" fld="6" baseField="12" baseItem="0" numFmtId="166"/>
  </dataFields>
  <formats count="48">
    <format dxfId="46916">
      <pivotArea dataOnly="0" labelOnly="1" outline="0" axis="axisValues" fieldPosition="0"/>
    </format>
    <format dxfId="46915">
      <pivotArea dataOnly="0" labelOnly="1" outline="0" axis="axisValues" fieldPosition="0"/>
    </format>
    <format dxfId="46914">
      <pivotArea dataOnly="0" labelOnly="1" outline="0" axis="axisValues" fieldPosition="0"/>
    </format>
    <format dxfId="46913">
      <pivotArea type="all" dataOnly="0" outline="0" fieldPosition="0"/>
    </format>
    <format dxfId="46912">
      <pivotArea outline="0" collapsedLevelsAreSubtotals="1" fieldPosition="0"/>
    </format>
    <format dxfId="46911">
      <pivotArea dataOnly="0" labelOnly="1" outline="0" axis="axisValues" fieldPosition="0"/>
    </format>
    <format dxfId="46910">
      <pivotArea field="13" type="button" dataOnly="0" labelOnly="1" outline="0"/>
    </format>
    <format dxfId="46909">
      <pivotArea field="2" type="button" dataOnly="0" labelOnly="1" outline="0"/>
    </format>
    <format dxfId="46908">
      <pivotArea grandRow="1" outline="0" collapsedLevelsAreSubtotals="1" fieldPosition="0"/>
    </format>
    <format dxfId="46907">
      <pivotArea dataOnly="0" labelOnly="1" grandRow="1" outline="0" fieldPosition="0"/>
    </format>
    <format dxfId="46906">
      <pivotArea grandRow="1" outline="0" collapsedLevelsAreSubtotals="1" fieldPosition="0"/>
    </format>
    <format dxfId="46905">
      <pivotArea dataOnly="0" labelOnly="1" grandRow="1" outline="0" fieldPosition="0"/>
    </format>
    <format dxfId="46904">
      <pivotArea grandRow="1" outline="0" collapsedLevelsAreSubtotals="1" fieldPosition="0"/>
    </format>
    <format dxfId="46903">
      <pivotArea dataOnly="0" labelOnly="1" grandRow="1" outline="0" fieldPosition="0"/>
    </format>
    <format dxfId="46902">
      <pivotArea field="0" type="button" dataOnly="0" labelOnly="1" outline="0" axis="axisPage" fieldPosition="0"/>
    </format>
    <format dxfId="46901">
      <pivotArea dataOnly="0" labelOnly="1" outline="0" axis="axisValues" fieldPosition="0"/>
    </format>
    <format dxfId="46900">
      <pivotArea field="0" type="button" dataOnly="0" labelOnly="1" outline="0" axis="axisPage" fieldPosition="0"/>
    </format>
    <format dxfId="46899">
      <pivotArea dataOnly="0" labelOnly="1" outline="0" axis="axisValues" fieldPosition="0"/>
    </format>
    <format dxfId="46898">
      <pivotArea field="0" type="button" dataOnly="0" labelOnly="1" outline="0" axis="axisPage" fieldPosition="0"/>
    </format>
    <format dxfId="46897">
      <pivotArea field="11" type="button" dataOnly="0" labelOnly="1" outline="0"/>
    </format>
    <format dxfId="46896">
      <pivotArea field="9" type="button" dataOnly="0" labelOnly="1" outline="0"/>
    </format>
    <format dxfId="46895">
      <pivotArea dataOnly="0" labelOnly="1" outline="0" fieldPosition="0">
        <references count="1">
          <reference field="0" count="0"/>
        </references>
      </pivotArea>
    </format>
    <format dxfId="46894">
      <pivotArea field="10" type="button" dataOnly="0" labelOnly="1" outline="0"/>
    </format>
    <format dxfId="46893">
      <pivotArea field="2" type="button" dataOnly="0" labelOnly="1" outline="0"/>
    </format>
    <format dxfId="46892">
      <pivotArea outline="0" fieldPosition="0">
        <references count="1">
          <reference field="4294967294" count="1">
            <x v="0"/>
          </reference>
        </references>
      </pivotArea>
    </format>
    <format dxfId="46891">
      <pivotArea field="12" type="button" dataOnly="0" labelOnly="1" outline="0"/>
    </format>
    <format dxfId="46890">
      <pivotArea field="13" type="button" dataOnly="0" labelOnly="1" outline="0"/>
    </format>
    <format dxfId="46889">
      <pivotArea dataOnly="0" labelOnly="1" outline="0" axis="axisValues" fieldPosition="0"/>
    </format>
    <format dxfId="46888">
      <pivotArea field="3" type="button" dataOnly="0" labelOnly="1" outline="0" axis="axisRow" fieldPosition="0"/>
    </format>
    <format dxfId="46887">
      <pivotArea field="3" type="button" dataOnly="0" labelOnly="1" outline="0" axis="axisRow" fieldPosition="0"/>
    </format>
    <format dxfId="46886">
      <pivotArea dataOnly="0" labelOnly="1" outline="0" axis="axisValues" fieldPosition="0"/>
    </format>
    <format dxfId="46885">
      <pivotArea type="all" dataOnly="0" outline="0" fieldPosition="0"/>
    </format>
    <format dxfId="46884">
      <pivotArea outline="0" collapsedLevelsAreSubtotals="1" fieldPosition="0"/>
    </format>
    <format dxfId="46883">
      <pivotArea field="3" type="button" dataOnly="0" labelOnly="1" outline="0" axis="axisRow" fieldPosition="0"/>
    </format>
    <format dxfId="46882">
      <pivotArea dataOnly="0" labelOnly="1" fieldPosition="0">
        <references count="1">
          <reference field="3" count="5">
            <x v="0"/>
            <x v="1"/>
            <x v="2"/>
            <x v="3"/>
            <x v="4"/>
          </reference>
        </references>
      </pivotArea>
    </format>
    <format dxfId="46881">
      <pivotArea dataOnly="0" labelOnly="1" outline="0" axis="axisValues" fieldPosition="0"/>
    </format>
    <format dxfId="46880">
      <pivotArea type="all" dataOnly="0" outline="0" fieldPosition="0"/>
    </format>
    <format dxfId="46879">
      <pivotArea outline="0" collapsedLevelsAreSubtotals="1" fieldPosition="0"/>
    </format>
    <format dxfId="46878">
      <pivotArea field="3" type="button" dataOnly="0" labelOnly="1" outline="0" axis="axisRow" fieldPosition="0"/>
    </format>
    <format dxfId="46877">
      <pivotArea dataOnly="0" labelOnly="1" fieldPosition="0">
        <references count="1">
          <reference field="3" count="5">
            <x v="0"/>
            <x v="1"/>
            <x v="2"/>
            <x v="3"/>
            <x v="4"/>
          </reference>
        </references>
      </pivotArea>
    </format>
    <format dxfId="46876">
      <pivotArea dataOnly="0" labelOnly="1" outline="0" axis="axisValues" fieldPosition="0"/>
    </format>
    <format dxfId="46875">
      <pivotArea type="all" dataOnly="0" outline="0" fieldPosition="0"/>
    </format>
    <format dxfId="46874">
      <pivotArea outline="0" collapsedLevelsAreSubtotals="1" fieldPosition="0"/>
    </format>
    <format dxfId="46873">
      <pivotArea field="3" type="button" dataOnly="0" labelOnly="1" outline="0" axis="axisRow" fieldPosition="0"/>
    </format>
    <format dxfId="46872">
      <pivotArea dataOnly="0" labelOnly="1" fieldPosition="0">
        <references count="1">
          <reference field="3" count="5">
            <x v="0"/>
            <x v="1"/>
            <x v="2"/>
            <x v="3"/>
            <x v="4"/>
          </reference>
        </references>
      </pivotArea>
    </format>
    <format dxfId="46871">
      <pivotArea dataOnly="0" labelOnly="1" outline="0" axis="axisValues" fieldPosition="0"/>
    </format>
    <format dxfId="46870">
      <pivotArea field="3" type="button" dataOnly="0" labelOnly="1" outline="0" axis="axisRow" fieldPosition="0"/>
    </format>
    <format dxfId="46869">
      <pivotArea dataOnly="0" labelOnly="1" outline="0" axis="axisValues" fieldPosition="0"/>
    </format>
  </formats>
  <chartFormats count="3">
    <chartFormat chart="38" format="1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92A9881-2B13-4DAA-BFAF-C201561B5B00}" sourceName="Month">
  <pivotTables>
    <pivotTable tabId="3" name="pivottable5"/>
    <pivotTable tabId="3" name="Adv_Channels"/>
    <pivotTable tabId="3" name="Area_Code"/>
    <pivotTable tabId="3" name="Av_Sales"/>
    <pivotTable tabId="3" name="PivotTable16"/>
    <pivotTable tabId="3" name="Pivottable17"/>
    <pivotTable tabId="3" name="PivotTable21"/>
    <pivotTable tabId="3" name="PivotTable23"/>
    <pivotTable tabId="3" name="PivotTable7"/>
    <pivotTable tabId="3" name="PivotTable8"/>
    <pivotTable tabId="3" name="Top5_Consultant_Sales_Revenue"/>
    <pivotTable tabId="3" name="Top5_Training_Level's"/>
    <pivotTable tabId="3" name="Total_Calls"/>
    <pivotTable tabId="3" name="Total_Earnings"/>
    <pivotTable tabId="3" name="Train_Monthly"/>
    <pivotTable tabId="3" name="Training_Level's_Fees_by_Sales_Team"/>
    <pivotTable tabId="3" name="Training_Models"/>
    <pivotTable tabId="3" name="Training_Sales"/>
  </pivotTables>
  <data>
    <tabular pivotCacheId="586132150">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D108D098-2FD1-49C1-8B19-F249C97B6A80}" sourceName="Sale Team">
  <pivotTables>
    <pivotTable tabId="3" name="Adv_Channels"/>
    <pivotTable tabId="3" name="Adv_Monthly"/>
    <pivotTable tabId="3" name="Area_Code"/>
    <pivotTable tabId="3" name="Call_Monthly"/>
    <pivotTable tabId="3" name="Dur_Monthly"/>
    <pivotTable tabId="3" name="Ear_Monthly"/>
    <pivotTable tabId="3" name="Enr_Monthly"/>
    <pivotTable tabId="3" name="PivotTable16"/>
    <pivotTable tabId="3" name="Pivottable17"/>
    <pivotTable tabId="3" name="PivotTable21"/>
    <pivotTable tabId="3" name="PivotTable23"/>
    <pivotTable tabId="3" name="pivottable5"/>
    <pivotTable tabId="3" name="PivotTable7"/>
    <pivotTable tabId="3" name="PivotTable8"/>
    <pivotTable tabId="3" name="Top5_Consultant_Sales_Revenue"/>
    <pivotTable tabId="3" name="Top5_Training_Level's"/>
    <pivotTable tabId="3" name="Total_Calls"/>
    <pivotTable tabId="3" name="Total_Earnings"/>
    <pivotTable tabId="3" name="Train_Monthly"/>
    <pivotTable tabId="3" name="Training_Level's_Fees_by_Sales_Team"/>
    <pivotTable tabId="3" name="Training_Models"/>
  </pivotTables>
  <data>
    <tabular pivotCacheId="586132150">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62E0AED-B244-4B59-BAC2-4E20149CFF83}" cache="Slicer_Month" caption="Month" columnCount="3" showCaption="0" style="SlicerStyleLight1 2 2" lockedPosition="1" rowHeight="182880"/>
  <slicer name="Sale Team" xr10:uid="{5CFEBCE4-4BFA-43A6-9797-AAB7145191C1}" cache="Slicer_Sale_Team" caption="Sale Team" showCaption="0" style="SlicerStyleLight1 2" lockedPosition="1"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rinterSettings" Target="../printerSettings/printerSettings1.bin"/><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rgb="FFFFC000"/>
  </sheetPr>
  <dimension ref="A1:O1239"/>
  <sheetViews>
    <sheetView showGridLines="0" showRowColHeaders="0" zoomScaleNormal="100" workbookViewId="0">
      <selection activeCell="K21" sqref="K21"/>
    </sheetView>
  </sheetViews>
  <sheetFormatPr defaultColWidth="10.69921875" defaultRowHeight="15.6" x14ac:dyDescent="0.3"/>
  <cols>
    <col min="1" max="1" width="6" style="16" customWidth="1"/>
    <col min="2" max="2" width="11.5" bestFit="1" customWidth="1"/>
    <col min="3" max="3" width="4.5" bestFit="1" customWidth="1"/>
    <col min="4" max="4" width="6.796875" bestFit="1" customWidth="1"/>
    <col min="5" max="5" width="19.296875" bestFit="1" customWidth="1"/>
    <col min="6" max="6" width="14.5" bestFit="1" customWidth="1"/>
    <col min="7" max="7" width="16.5" bestFit="1" customWidth="1"/>
    <col min="8" max="8" width="15.19921875" bestFit="1" customWidth="1"/>
    <col min="9" max="9" width="21.5" bestFit="1" customWidth="1"/>
    <col min="10" max="10" width="20" bestFit="1" customWidth="1"/>
    <col min="11" max="11" width="15.296875" bestFit="1" customWidth="1"/>
    <col min="12" max="12" width="14.69921875" bestFit="1" customWidth="1"/>
    <col min="13" max="13" width="10.296875" bestFit="1" customWidth="1"/>
    <col min="14" max="14" width="10.19921875" bestFit="1" customWidth="1"/>
    <col min="15" max="15" width="11" bestFit="1" customWidth="1"/>
  </cols>
  <sheetData>
    <row r="1" spans="1:15" ht="33" customHeight="1" x14ac:dyDescent="0.3"/>
    <row r="2" spans="1:15" s="1" customFormat="1" ht="37.049999999999997" customHeight="1" x14ac:dyDescent="0.3">
      <c r="A2" s="17"/>
      <c r="B2" s="8" t="s">
        <v>0</v>
      </c>
      <c r="C2" s="9" t="s">
        <v>1</v>
      </c>
      <c r="D2" s="8" t="s">
        <v>2</v>
      </c>
      <c r="E2" s="8" t="s">
        <v>3</v>
      </c>
      <c r="F2" s="8" t="s">
        <v>4</v>
      </c>
      <c r="G2" s="8" t="s">
        <v>5</v>
      </c>
      <c r="H2" s="8" t="s">
        <v>6</v>
      </c>
      <c r="I2" s="8" t="s">
        <v>7</v>
      </c>
      <c r="J2" s="8" t="s">
        <v>8</v>
      </c>
      <c r="K2" s="8" t="s">
        <v>9</v>
      </c>
      <c r="L2" s="8" t="s">
        <v>10</v>
      </c>
      <c r="M2" s="8" t="s">
        <v>11</v>
      </c>
      <c r="N2" s="8" t="s">
        <v>12</v>
      </c>
      <c r="O2" s="8" t="s">
        <v>13</v>
      </c>
    </row>
    <row r="3" spans="1:15" ht="21" customHeight="1" x14ac:dyDescent="0.3">
      <c r="A3" s="18"/>
      <c r="B3" s="3" t="s">
        <v>14</v>
      </c>
      <c r="C3" s="4">
        <v>1</v>
      </c>
      <c r="D3" s="5" t="s">
        <v>15</v>
      </c>
      <c r="E3" s="3" t="s">
        <v>16</v>
      </c>
      <c r="F3" s="3" t="s">
        <v>17</v>
      </c>
      <c r="G3" s="6">
        <v>1</v>
      </c>
      <c r="H3" s="2">
        <v>7000000</v>
      </c>
      <c r="I3" s="3">
        <v>3</v>
      </c>
      <c r="J3" s="7">
        <v>1.3888888888888889E-3</v>
      </c>
      <c r="K3" s="3" t="s">
        <v>18</v>
      </c>
      <c r="L3" s="3" t="s">
        <v>19</v>
      </c>
      <c r="M3" s="3" t="s">
        <v>20</v>
      </c>
      <c r="N3" s="3" t="s">
        <v>78</v>
      </c>
      <c r="O3" s="3" t="s">
        <v>21</v>
      </c>
    </row>
    <row r="4" spans="1:15" ht="21" customHeight="1" x14ac:dyDescent="0.3">
      <c r="A4" s="18"/>
      <c r="B4" s="10" t="s">
        <v>14</v>
      </c>
      <c r="C4" s="11">
        <v>10</v>
      </c>
      <c r="D4" s="12" t="s">
        <v>22</v>
      </c>
      <c r="E4" s="10" t="s">
        <v>16</v>
      </c>
      <c r="F4" s="10" t="s">
        <v>23</v>
      </c>
      <c r="G4" s="13">
        <v>3</v>
      </c>
      <c r="H4" s="14">
        <v>11000000</v>
      </c>
      <c r="I4" s="10">
        <v>1</v>
      </c>
      <c r="J4" s="15">
        <v>1.3888888888888889E-3</v>
      </c>
      <c r="K4" s="10" t="s">
        <v>18</v>
      </c>
      <c r="L4" s="10" t="s">
        <v>24</v>
      </c>
      <c r="M4" s="10" t="s">
        <v>25</v>
      </c>
      <c r="N4" s="10" t="s">
        <v>76</v>
      </c>
      <c r="O4" s="10" t="s">
        <v>26</v>
      </c>
    </row>
    <row r="5" spans="1:15" ht="21" customHeight="1" x14ac:dyDescent="0.3">
      <c r="A5" s="18"/>
      <c r="B5" s="3" t="s">
        <v>14</v>
      </c>
      <c r="C5" s="4">
        <v>20</v>
      </c>
      <c r="D5" s="5" t="s">
        <v>27</v>
      </c>
      <c r="E5" s="3" t="s">
        <v>28</v>
      </c>
      <c r="F5" s="3" t="s">
        <v>17</v>
      </c>
      <c r="G5" s="6">
        <v>2</v>
      </c>
      <c r="H5" s="2">
        <v>12000000</v>
      </c>
      <c r="I5" s="3">
        <v>3</v>
      </c>
      <c r="J5" s="7">
        <v>1.3888888888888889E-3</v>
      </c>
      <c r="K5" s="3" t="s">
        <v>18</v>
      </c>
      <c r="L5" s="3" t="s">
        <v>29</v>
      </c>
      <c r="M5" s="3" t="s">
        <v>30</v>
      </c>
      <c r="N5" s="3" t="s">
        <v>76</v>
      </c>
      <c r="O5" s="3" t="s">
        <v>31</v>
      </c>
    </row>
    <row r="6" spans="1:15" ht="21" customHeight="1" x14ac:dyDescent="0.3">
      <c r="A6" s="18"/>
      <c r="B6" s="10" t="s">
        <v>14</v>
      </c>
      <c r="C6" s="11">
        <v>23</v>
      </c>
      <c r="D6" s="12" t="s">
        <v>27</v>
      </c>
      <c r="E6" s="10" t="s">
        <v>32</v>
      </c>
      <c r="F6" s="10" t="s">
        <v>17</v>
      </c>
      <c r="G6" s="13">
        <v>4</v>
      </c>
      <c r="H6" s="14">
        <v>15000000</v>
      </c>
      <c r="I6" s="10">
        <v>1</v>
      </c>
      <c r="J6" s="15">
        <v>1.3888888888888889E-3</v>
      </c>
      <c r="K6" s="10" t="s">
        <v>18</v>
      </c>
      <c r="L6" s="10" t="s">
        <v>29</v>
      </c>
      <c r="M6" s="10" t="s">
        <v>33</v>
      </c>
      <c r="N6" s="10" t="s">
        <v>77</v>
      </c>
      <c r="O6" s="10" t="s">
        <v>34</v>
      </c>
    </row>
    <row r="7" spans="1:15" ht="21" customHeight="1" x14ac:dyDescent="0.3">
      <c r="A7" s="18"/>
      <c r="B7" s="3" t="s">
        <v>14</v>
      </c>
      <c r="C7" s="4">
        <v>11</v>
      </c>
      <c r="D7" s="5" t="s">
        <v>27</v>
      </c>
      <c r="E7" s="3" t="s">
        <v>16</v>
      </c>
      <c r="F7" s="3" t="s">
        <v>17</v>
      </c>
      <c r="G7" s="6">
        <v>5</v>
      </c>
      <c r="H7" s="2">
        <v>25000000</v>
      </c>
      <c r="I7" s="3">
        <v>2</v>
      </c>
      <c r="J7" s="7">
        <v>1.3888888888888889E-3</v>
      </c>
      <c r="K7" s="3" t="s">
        <v>18</v>
      </c>
      <c r="L7" s="3" t="s">
        <v>35</v>
      </c>
      <c r="M7" s="3" t="s">
        <v>25</v>
      </c>
      <c r="N7" s="3" t="s">
        <v>66</v>
      </c>
      <c r="O7" s="3" t="s">
        <v>36</v>
      </c>
    </row>
    <row r="8" spans="1:15" ht="21" customHeight="1" x14ac:dyDescent="0.3">
      <c r="A8" s="18"/>
      <c r="B8" s="10" t="s">
        <v>14</v>
      </c>
      <c r="C8" s="11">
        <v>2</v>
      </c>
      <c r="D8" s="12" t="s">
        <v>37</v>
      </c>
      <c r="E8" s="10" t="s">
        <v>38</v>
      </c>
      <c r="F8" s="10" t="s">
        <v>23</v>
      </c>
      <c r="G8" s="13">
        <v>3</v>
      </c>
      <c r="H8" s="14">
        <v>12000000</v>
      </c>
      <c r="I8" s="10">
        <v>1</v>
      </c>
      <c r="J8" s="15">
        <v>1.3888888888888889E-3</v>
      </c>
      <c r="K8" s="10" t="s">
        <v>18</v>
      </c>
      <c r="L8" s="10" t="s">
        <v>39</v>
      </c>
      <c r="M8" s="10" t="s">
        <v>40</v>
      </c>
      <c r="N8" s="10" t="s">
        <v>78</v>
      </c>
      <c r="O8" s="10" t="s">
        <v>41</v>
      </c>
    </row>
    <row r="9" spans="1:15" ht="21" customHeight="1" x14ac:dyDescent="0.3">
      <c r="A9" s="18"/>
      <c r="B9" s="3" t="s">
        <v>14</v>
      </c>
      <c r="C9" s="4">
        <v>6</v>
      </c>
      <c r="D9" s="5" t="s">
        <v>37</v>
      </c>
      <c r="E9" s="3" t="s">
        <v>38</v>
      </c>
      <c r="F9" s="3" t="s">
        <v>42</v>
      </c>
      <c r="G9" s="6">
        <v>5</v>
      </c>
      <c r="H9" s="2">
        <v>20000000</v>
      </c>
      <c r="I9" s="3">
        <v>2</v>
      </c>
      <c r="J9" s="7">
        <v>1.3888888888888889E-3</v>
      </c>
      <c r="K9" s="3" t="s">
        <v>18</v>
      </c>
      <c r="L9" s="3" t="s">
        <v>19</v>
      </c>
      <c r="M9" s="3" t="s">
        <v>43</v>
      </c>
      <c r="N9" s="3" t="s">
        <v>66</v>
      </c>
      <c r="O9" s="3" t="s">
        <v>36</v>
      </c>
    </row>
    <row r="10" spans="1:15" ht="21" customHeight="1" x14ac:dyDescent="0.3">
      <c r="A10" s="18"/>
      <c r="B10" s="10" t="s">
        <v>14</v>
      </c>
      <c r="C10" s="11">
        <v>26</v>
      </c>
      <c r="D10" s="12" t="s">
        <v>44</v>
      </c>
      <c r="E10" s="10" t="s">
        <v>32</v>
      </c>
      <c r="F10" s="10" t="s">
        <v>45</v>
      </c>
      <c r="G10" s="13">
        <v>1</v>
      </c>
      <c r="H10" s="14">
        <v>19000000</v>
      </c>
      <c r="I10" s="10">
        <v>2</v>
      </c>
      <c r="J10" s="15">
        <v>1.3888888888888889E-3</v>
      </c>
      <c r="K10" s="10" t="s">
        <v>46</v>
      </c>
      <c r="L10" s="10" t="s">
        <v>47</v>
      </c>
      <c r="M10" s="10" t="s">
        <v>33</v>
      </c>
      <c r="N10" s="10" t="s">
        <v>78</v>
      </c>
      <c r="O10" s="10" t="s">
        <v>41</v>
      </c>
    </row>
    <row r="11" spans="1:15" ht="21" customHeight="1" x14ac:dyDescent="0.3">
      <c r="A11" s="18"/>
      <c r="B11" s="3" t="s">
        <v>14</v>
      </c>
      <c r="C11" s="4">
        <v>15</v>
      </c>
      <c r="D11" s="5" t="s">
        <v>44</v>
      </c>
      <c r="E11" s="3" t="s">
        <v>38</v>
      </c>
      <c r="F11" s="3" t="s">
        <v>42</v>
      </c>
      <c r="G11" s="6">
        <v>2</v>
      </c>
      <c r="H11" s="2">
        <v>38000000</v>
      </c>
      <c r="I11" s="3">
        <v>2</v>
      </c>
      <c r="J11" s="7">
        <v>1.3888888888888889E-3</v>
      </c>
      <c r="K11" s="3" t="s">
        <v>46</v>
      </c>
      <c r="L11" s="3" t="s">
        <v>39</v>
      </c>
      <c r="M11" s="3" t="s">
        <v>48</v>
      </c>
      <c r="N11" s="3" t="s">
        <v>76</v>
      </c>
      <c r="O11" s="3" t="s">
        <v>26</v>
      </c>
    </row>
    <row r="12" spans="1:15" ht="21" customHeight="1" x14ac:dyDescent="0.3">
      <c r="A12" s="18"/>
      <c r="B12" s="10" t="s">
        <v>14</v>
      </c>
      <c r="C12" s="11">
        <v>17</v>
      </c>
      <c r="D12" s="12" t="s">
        <v>44</v>
      </c>
      <c r="E12" s="10" t="s">
        <v>49</v>
      </c>
      <c r="F12" s="10" t="s">
        <v>23</v>
      </c>
      <c r="G12" s="13">
        <v>2</v>
      </c>
      <c r="H12" s="14">
        <v>12000000</v>
      </c>
      <c r="I12" s="10">
        <v>2</v>
      </c>
      <c r="J12" s="15">
        <v>1.3888888888888889E-3</v>
      </c>
      <c r="K12" s="10" t="s">
        <v>18</v>
      </c>
      <c r="L12" s="10" t="s">
        <v>50</v>
      </c>
      <c r="M12" s="10" t="s">
        <v>51</v>
      </c>
      <c r="N12" s="10" t="s">
        <v>76</v>
      </c>
      <c r="O12" s="10" t="s">
        <v>52</v>
      </c>
    </row>
    <row r="13" spans="1:15" ht="21" customHeight="1" x14ac:dyDescent="0.3">
      <c r="A13" s="18"/>
      <c r="B13" s="3" t="s">
        <v>14</v>
      </c>
      <c r="C13" s="4">
        <v>1</v>
      </c>
      <c r="D13" s="5" t="s">
        <v>15</v>
      </c>
      <c r="E13" s="3" t="s">
        <v>16</v>
      </c>
      <c r="F13" s="3" t="s">
        <v>17</v>
      </c>
      <c r="G13" s="6">
        <v>1</v>
      </c>
      <c r="H13" s="2">
        <v>7000000</v>
      </c>
      <c r="I13" s="3">
        <v>3</v>
      </c>
      <c r="J13" s="7">
        <v>1.3888888888888889E-3</v>
      </c>
      <c r="K13" s="3" t="s">
        <v>18</v>
      </c>
      <c r="L13" s="3" t="s">
        <v>19</v>
      </c>
      <c r="M13" s="3" t="s">
        <v>20</v>
      </c>
      <c r="N13" s="3" t="s">
        <v>78</v>
      </c>
      <c r="O13" s="3" t="s">
        <v>21</v>
      </c>
    </row>
    <row r="14" spans="1:15" ht="21" customHeight="1" x14ac:dyDescent="0.3">
      <c r="A14" s="18"/>
      <c r="B14" s="10" t="s">
        <v>14</v>
      </c>
      <c r="C14" s="11">
        <v>2</v>
      </c>
      <c r="D14" s="12" t="s">
        <v>37</v>
      </c>
      <c r="E14" s="10" t="s">
        <v>38</v>
      </c>
      <c r="F14" s="10" t="s">
        <v>23</v>
      </c>
      <c r="G14" s="13">
        <v>3</v>
      </c>
      <c r="H14" s="14">
        <v>12000000</v>
      </c>
      <c r="I14" s="10">
        <v>1</v>
      </c>
      <c r="J14" s="15">
        <v>1.3888888888888889E-3</v>
      </c>
      <c r="K14" s="10" t="s">
        <v>18</v>
      </c>
      <c r="L14" s="10" t="s">
        <v>39</v>
      </c>
      <c r="M14" s="10" t="s">
        <v>40</v>
      </c>
      <c r="N14" s="10" t="s">
        <v>78</v>
      </c>
      <c r="O14" s="10" t="s">
        <v>26</v>
      </c>
    </row>
    <row r="15" spans="1:15" ht="21" customHeight="1" x14ac:dyDescent="0.3">
      <c r="A15" s="18"/>
      <c r="B15" s="3" t="s">
        <v>14</v>
      </c>
      <c r="C15" s="4">
        <v>6</v>
      </c>
      <c r="D15" s="5" t="s">
        <v>37</v>
      </c>
      <c r="E15" s="3" t="s">
        <v>38</v>
      </c>
      <c r="F15" s="3" t="s">
        <v>42</v>
      </c>
      <c r="G15" s="6">
        <v>5</v>
      </c>
      <c r="H15" s="2">
        <v>20000000</v>
      </c>
      <c r="I15" s="3">
        <v>2</v>
      </c>
      <c r="J15" s="7">
        <v>1.3888888888888889E-3</v>
      </c>
      <c r="K15" s="3" t="s">
        <v>18</v>
      </c>
      <c r="L15" s="3" t="s">
        <v>19</v>
      </c>
      <c r="M15" s="3" t="s">
        <v>43</v>
      </c>
      <c r="N15" s="3" t="s">
        <v>66</v>
      </c>
      <c r="O15" s="3" t="s">
        <v>53</v>
      </c>
    </row>
    <row r="16" spans="1:15" ht="21" customHeight="1" x14ac:dyDescent="0.3">
      <c r="A16" s="18"/>
      <c r="B16" s="10" t="s">
        <v>14</v>
      </c>
      <c r="C16" s="11">
        <v>26</v>
      </c>
      <c r="D16" s="12" t="s">
        <v>44</v>
      </c>
      <c r="E16" s="10" t="s">
        <v>32</v>
      </c>
      <c r="F16" s="10" t="s">
        <v>45</v>
      </c>
      <c r="G16" s="13">
        <v>1</v>
      </c>
      <c r="H16" s="14">
        <v>19000000</v>
      </c>
      <c r="I16" s="10">
        <v>2</v>
      </c>
      <c r="J16" s="15">
        <v>1.3888888888888889E-3</v>
      </c>
      <c r="K16" s="10" t="s">
        <v>46</v>
      </c>
      <c r="L16" s="10" t="s">
        <v>47</v>
      </c>
      <c r="M16" s="10" t="s">
        <v>33</v>
      </c>
      <c r="N16" s="10" t="s">
        <v>78</v>
      </c>
      <c r="O16" s="10" t="s">
        <v>54</v>
      </c>
    </row>
    <row r="17" spans="1:15" ht="21" customHeight="1" x14ac:dyDescent="0.3">
      <c r="A17" s="18"/>
      <c r="B17" s="3" t="s">
        <v>14</v>
      </c>
      <c r="C17" s="4">
        <v>2</v>
      </c>
      <c r="D17" s="5" t="s">
        <v>37</v>
      </c>
      <c r="E17" s="3" t="s">
        <v>38</v>
      </c>
      <c r="F17" s="3" t="s">
        <v>23</v>
      </c>
      <c r="G17" s="6">
        <v>3</v>
      </c>
      <c r="H17" s="2">
        <v>12000000</v>
      </c>
      <c r="I17" s="3">
        <v>1</v>
      </c>
      <c r="J17" s="7">
        <v>1.3888888888888889E-3</v>
      </c>
      <c r="K17" s="3" t="s">
        <v>18</v>
      </c>
      <c r="L17" s="3" t="s">
        <v>39</v>
      </c>
      <c r="M17" s="3" t="s">
        <v>40</v>
      </c>
      <c r="N17" s="3" t="s">
        <v>78</v>
      </c>
      <c r="O17" s="3" t="s">
        <v>31</v>
      </c>
    </row>
    <row r="18" spans="1:15" ht="21" customHeight="1" x14ac:dyDescent="0.3">
      <c r="A18" s="18"/>
      <c r="B18" s="10" t="s">
        <v>14</v>
      </c>
      <c r="C18" s="11">
        <v>6</v>
      </c>
      <c r="D18" s="12" t="s">
        <v>37</v>
      </c>
      <c r="E18" s="10" t="s">
        <v>38</v>
      </c>
      <c r="F18" s="10" t="s">
        <v>42</v>
      </c>
      <c r="G18" s="13">
        <v>5</v>
      </c>
      <c r="H18" s="14">
        <v>20000000</v>
      </c>
      <c r="I18" s="10">
        <v>2</v>
      </c>
      <c r="J18" s="15">
        <v>1.3888888888888889E-3</v>
      </c>
      <c r="K18" s="10" t="s">
        <v>18</v>
      </c>
      <c r="L18" s="10" t="s">
        <v>19</v>
      </c>
      <c r="M18" s="10" t="s">
        <v>43</v>
      </c>
      <c r="N18" s="10" t="s">
        <v>66</v>
      </c>
      <c r="O18" s="10" t="s">
        <v>53</v>
      </c>
    </row>
    <row r="19" spans="1:15" ht="21" customHeight="1" x14ac:dyDescent="0.3">
      <c r="A19" s="18"/>
      <c r="B19" s="3" t="s">
        <v>14</v>
      </c>
      <c r="C19" s="4">
        <v>26</v>
      </c>
      <c r="D19" s="5" t="s">
        <v>44</v>
      </c>
      <c r="E19" s="3" t="s">
        <v>32</v>
      </c>
      <c r="F19" s="3" t="s">
        <v>45</v>
      </c>
      <c r="G19" s="6">
        <v>1</v>
      </c>
      <c r="H19" s="2">
        <v>19000000</v>
      </c>
      <c r="I19" s="3">
        <v>2</v>
      </c>
      <c r="J19" s="7">
        <v>1.3888888888888889E-3</v>
      </c>
      <c r="K19" s="3" t="s">
        <v>46</v>
      </c>
      <c r="L19" s="3" t="s">
        <v>47</v>
      </c>
      <c r="M19" s="3" t="s">
        <v>33</v>
      </c>
      <c r="N19" s="3" t="s">
        <v>78</v>
      </c>
      <c r="O19" s="3" t="s">
        <v>54</v>
      </c>
    </row>
    <row r="20" spans="1:15" ht="21" customHeight="1" x14ac:dyDescent="0.3">
      <c r="A20" s="18"/>
      <c r="B20" s="10" t="s">
        <v>14</v>
      </c>
      <c r="C20" s="11">
        <v>12</v>
      </c>
      <c r="D20" s="12" t="s">
        <v>55</v>
      </c>
      <c r="E20" s="10" t="s">
        <v>16</v>
      </c>
      <c r="F20" s="10" t="s">
        <v>42</v>
      </c>
      <c r="G20" s="13">
        <v>3</v>
      </c>
      <c r="H20" s="14">
        <v>11000000</v>
      </c>
      <c r="I20" s="10">
        <v>1</v>
      </c>
      <c r="J20" s="15">
        <v>1.3888888888888889E-3</v>
      </c>
      <c r="K20" s="10" t="s">
        <v>18</v>
      </c>
      <c r="L20" s="10" t="s">
        <v>56</v>
      </c>
      <c r="M20" s="10" t="s">
        <v>51</v>
      </c>
      <c r="N20" s="10" t="s">
        <v>76</v>
      </c>
      <c r="O20" s="10" t="s">
        <v>52</v>
      </c>
    </row>
    <row r="21" spans="1:15" ht="21" customHeight="1" x14ac:dyDescent="0.3">
      <c r="A21" s="18"/>
      <c r="B21" s="3" t="s">
        <v>14</v>
      </c>
      <c r="C21" s="4">
        <v>11</v>
      </c>
      <c r="D21" s="5" t="s">
        <v>57</v>
      </c>
      <c r="E21" s="3" t="s">
        <v>28</v>
      </c>
      <c r="F21" s="3" t="s">
        <v>23</v>
      </c>
      <c r="G21" s="6">
        <v>5</v>
      </c>
      <c r="H21" s="2">
        <v>25000000</v>
      </c>
      <c r="I21" s="3">
        <v>1</v>
      </c>
      <c r="J21" s="7">
        <v>1.3888888888888889E-3</v>
      </c>
      <c r="K21" s="3" t="s">
        <v>18</v>
      </c>
      <c r="L21" s="3" t="s">
        <v>29</v>
      </c>
      <c r="M21" s="3" t="s">
        <v>43</v>
      </c>
      <c r="N21" s="3" t="s">
        <v>76</v>
      </c>
      <c r="O21" s="3" t="s">
        <v>31</v>
      </c>
    </row>
    <row r="22" spans="1:15" ht="21" customHeight="1" x14ac:dyDescent="0.3">
      <c r="A22" s="18"/>
      <c r="B22" s="10" t="s">
        <v>14</v>
      </c>
      <c r="C22" s="11">
        <v>11</v>
      </c>
      <c r="D22" s="12" t="s">
        <v>58</v>
      </c>
      <c r="E22" s="10" t="s">
        <v>32</v>
      </c>
      <c r="F22" s="10" t="s">
        <v>42</v>
      </c>
      <c r="G22" s="13">
        <v>2</v>
      </c>
      <c r="H22" s="14">
        <v>38000000</v>
      </c>
      <c r="I22" s="10">
        <v>2</v>
      </c>
      <c r="J22" s="15">
        <v>1.3888888888888889E-3</v>
      </c>
      <c r="K22" s="10" t="s">
        <v>46</v>
      </c>
      <c r="L22" s="10" t="s">
        <v>56</v>
      </c>
      <c r="M22" s="10" t="s">
        <v>43</v>
      </c>
      <c r="N22" s="10" t="s">
        <v>78</v>
      </c>
      <c r="O22" s="10" t="s">
        <v>53</v>
      </c>
    </row>
    <row r="23" spans="1:15" ht="21" customHeight="1" x14ac:dyDescent="0.3">
      <c r="A23" s="18"/>
      <c r="B23" s="3" t="s">
        <v>14</v>
      </c>
      <c r="C23" s="4">
        <v>3</v>
      </c>
      <c r="D23" s="5" t="s">
        <v>15</v>
      </c>
      <c r="E23" s="3" t="s">
        <v>38</v>
      </c>
      <c r="F23" s="3" t="s">
        <v>42</v>
      </c>
      <c r="G23" s="6">
        <v>4</v>
      </c>
      <c r="H23" s="2">
        <v>15000000</v>
      </c>
      <c r="I23" s="3">
        <v>1</v>
      </c>
      <c r="J23" s="7">
        <v>1.3888888888888889E-3</v>
      </c>
      <c r="K23" s="3" t="s">
        <v>18</v>
      </c>
      <c r="L23" s="3" t="s">
        <v>56</v>
      </c>
      <c r="M23" s="3" t="s">
        <v>20</v>
      </c>
      <c r="N23" s="3" t="s">
        <v>78</v>
      </c>
      <c r="O23" s="3" t="s">
        <v>41</v>
      </c>
    </row>
    <row r="24" spans="1:15" ht="21" customHeight="1" x14ac:dyDescent="0.3">
      <c r="A24" s="18"/>
      <c r="B24" s="10" t="s">
        <v>14</v>
      </c>
      <c r="C24" s="11">
        <v>11</v>
      </c>
      <c r="D24" s="12" t="s">
        <v>59</v>
      </c>
      <c r="E24" s="10" t="s">
        <v>16</v>
      </c>
      <c r="F24" s="10" t="s">
        <v>23</v>
      </c>
      <c r="G24" s="13">
        <v>1</v>
      </c>
      <c r="H24" s="14">
        <v>19000000</v>
      </c>
      <c r="I24" s="10">
        <v>1</v>
      </c>
      <c r="J24" s="15">
        <v>1.3888888888888889E-3</v>
      </c>
      <c r="K24" s="10" t="s">
        <v>46</v>
      </c>
      <c r="L24" s="10" t="s">
        <v>19</v>
      </c>
      <c r="M24" s="10" t="s">
        <v>25</v>
      </c>
      <c r="N24" s="10" t="s">
        <v>77</v>
      </c>
      <c r="O24" s="10" t="s">
        <v>54</v>
      </c>
    </row>
    <row r="25" spans="1:15" ht="21" customHeight="1" x14ac:dyDescent="0.3">
      <c r="A25" s="18"/>
      <c r="B25" s="3" t="s">
        <v>14</v>
      </c>
      <c r="C25" s="4">
        <v>10</v>
      </c>
      <c r="D25" s="5" t="s">
        <v>59</v>
      </c>
      <c r="E25" s="3" t="s">
        <v>38</v>
      </c>
      <c r="F25" s="3" t="s">
        <v>17</v>
      </c>
      <c r="G25" s="6">
        <v>4</v>
      </c>
      <c r="H25" s="2">
        <v>20000000</v>
      </c>
      <c r="I25" s="3">
        <v>3</v>
      </c>
      <c r="J25" s="7">
        <v>1.3888888888888889E-3</v>
      </c>
      <c r="K25" s="3" t="s">
        <v>18</v>
      </c>
      <c r="L25" s="3" t="s">
        <v>47</v>
      </c>
      <c r="M25" s="3" t="s">
        <v>33</v>
      </c>
      <c r="N25" s="3" t="s">
        <v>77</v>
      </c>
      <c r="O25" s="3" t="s">
        <v>54</v>
      </c>
    </row>
    <row r="26" spans="1:15" ht="21" customHeight="1" x14ac:dyDescent="0.3">
      <c r="A26" s="18"/>
      <c r="B26" s="10" t="s">
        <v>14</v>
      </c>
      <c r="C26" s="11">
        <v>5</v>
      </c>
      <c r="D26" s="12" t="s">
        <v>59</v>
      </c>
      <c r="E26" s="10" t="s">
        <v>38</v>
      </c>
      <c r="F26" s="10" t="s">
        <v>23</v>
      </c>
      <c r="G26" s="13">
        <v>1</v>
      </c>
      <c r="H26" s="14">
        <v>7000000</v>
      </c>
      <c r="I26" s="10">
        <v>2</v>
      </c>
      <c r="J26" s="15">
        <v>1.3888888888888889E-3</v>
      </c>
      <c r="K26" s="10" t="s">
        <v>18</v>
      </c>
      <c r="L26" s="10" t="s">
        <v>56</v>
      </c>
      <c r="M26" s="10" t="s">
        <v>48</v>
      </c>
      <c r="N26" s="10" t="s">
        <v>76</v>
      </c>
      <c r="O26" s="10" t="s">
        <v>52</v>
      </c>
    </row>
    <row r="27" spans="1:15" ht="21" customHeight="1" x14ac:dyDescent="0.3">
      <c r="A27" s="18"/>
      <c r="B27" s="3" t="s">
        <v>14</v>
      </c>
      <c r="C27" s="4">
        <v>12</v>
      </c>
      <c r="D27" s="5" t="s">
        <v>60</v>
      </c>
      <c r="E27" s="3" t="s">
        <v>28</v>
      </c>
      <c r="F27" s="3" t="s">
        <v>23</v>
      </c>
      <c r="G27" s="6">
        <v>2</v>
      </c>
      <c r="H27" s="2">
        <v>38000000</v>
      </c>
      <c r="I27" s="3">
        <v>3</v>
      </c>
      <c r="J27" s="7">
        <v>1.3888888888888889E-3</v>
      </c>
      <c r="K27" s="3" t="s">
        <v>46</v>
      </c>
      <c r="L27" s="3" t="s">
        <v>39</v>
      </c>
      <c r="M27" s="3" t="s">
        <v>40</v>
      </c>
      <c r="N27" s="3" t="s">
        <v>78</v>
      </c>
      <c r="O27" s="3" t="s">
        <v>53</v>
      </c>
    </row>
    <row r="28" spans="1:15" ht="21" customHeight="1" x14ac:dyDescent="0.3">
      <c r="A28" s="18"/>
      <c r="B28" s="10" t="s">
        <v>14</v>
      </c>
      <c r="C28" s="11">
        <v>26</v>
      </c>
      <c r="D28" s="12" t="s">
        <v>22</v>
      </c>
      <c r="E28" s="10" t="s">
        <v>16</v>
      </c>
      <c r="F28" s="10" t="s">
        <v>42</v>
      </c>
      <c r="G28" s="13">
        <v>4</v>
      </c>
      <c r="H28" s="14">
        <v>20000000</v>
      </c>
      <c r="I28" s="10">
        <v>3</v>
      </c>
      <c r="J28" s="15">
        <v>1.3888888888888889E-3</v>
      </c>
      <c r="K28" s="10" t="s">
        <v>61</v>
      </c>
      <c r="L28" s="10" t="s">
        <v>19</v>
      </c>
      <c r="M28" s="10" t="s">
        <v>20</v>
      </c>
      <c r="N28" s="10" t="s">
        <v>66</v>
      </c>
      <c r="O28" s="10" t="s">
        <v>36</v>
      </c>
    </row>
    <row r="29" spans="1:15" ht="21" customHeight="1" x14ac:dyDescent="0.3">
      <c r="A29" s="18"/>
      <c r="B29" s="3" t="s">
        <v>14</v>
      </c>
      <c r="C29" s="4">
        <v>25</v>
      </c>
      <c r="D29" s="5" t="s">
        <v>27</v>
      </c>
      <c r="E29" s="3" t="s">
        <v>16</v>
      </c>
      <c r="F29" s="3" t="s">
        <v>17</v>
      </c>
      <c r="G29" s="6">
        <v>3</v>
      </c>
      <c r="H29" s="2">
        <v>15000000</v>
      </c>
      <c r="I29" s="3">
        <v>3</v>
      </c>
      <c r="J29" s="7">
        <v>1.3888888888888889E-3</v>
      </c>
      <c r="K29" s="3" t="s">
        <v>18</v>
      </c>
      <c r="L29" s="3" t="s">
        <v>56</v>
      </c>
      <c r="M29" s="3" t="s">
        <v>30</v>
      </c>
      <c r="N29" s="3" t="s">
        <v>76</v>
      </c>
      <c r="O29" s="3" t="s">
        <v>52</v>
      </c>
    </row>
    <row r="30" spans="1:15" ht="21" customHeight="1" x14ac:dyDescent="0.3">
      <c r="A30" s="18"/>
      <c r="B30" s="10" t="s">
        <v>14</v>
      </c>
      <c r="C30" s="11">
        <v>11</v>
      </c>
      <c r="D30" s="12" t="s">
        <v>27</v>
      </c>
      <c r="E30" s="10" t="s">
        <v>16</v>
      </c>
      <c r="F30" s="10" t="s">
        <v>42</v>
      </c>
      <c r="G30" s="13">
        <v>3</v>
      </c>
      <c r="H30" s="14">
        <v>12000000</v>
      </c>
      <c r="I30" s="10">
        <v>4</v>
      </c>
      <c r="J30" s="15">
        <v>1.3888888888888889E-3</v>
      </c>
      <c r="K30" s="10" t="s">
        <v>18</v>
      </c>
      <c r="L30" s="10" t="s">
        <v>24</v>
      </c>
      <c r="M30" s="10" t="s">
        <v>20</v>
      </c>
      <c r="N30" s="10" t="s">
        <v>66</v>
      </c>
      <c r="O30" s="10" t="s">
        <v>36</v>
      </c>
    </row>
    <row r="31" spans="1:15" ht="21" customHeight="1" x14ac:dyDescent="0.3">
      <c r="A31" s="18"/>
      <c r="B31" s="3" t="s">
        <v>14</v>
      </c>
      <c r="C31" s="4">
        <v>18</v>
      </c>
      <c r="D31" s="5" t="s">
        <v>27</v>
      </c>
      <c r="E31" s="3" t="s">
        <v>16</v>
      </c>
      <c r="F31" s="3" t="s">
        <v>23</v>
      </c>
      <c r="G31" s="6">
        <v>4</v>
      </c>
      <c r="H31" s="2">
        <v>15000000</v>
      </c>
      <c r="I31" s="3">
        <v>2</v>
      </c>
      <c r="J31" s="7">
        <v>1.3888888888888889E-3</v>
      </c>
      <c r="K31" s="3" t="s">
        <v>18</v>
      </c>
      <c r="L31" s="3" t="s">
        <v>39</v>
      </c>
      <c r="M31" s="3" t="s">
        <v>48</v>
      </c>
      <c r="N31" s="3" t="s">
        <v>78</v>
      </c>
      <c r="O31" s="3" t="s">
        <v>62</v>
      </c>
    </row>
    <row r="32" spans="1:15" ht="21" customHeight="1" x14ac:dyDescent="0.3">
      <c r="A32" s="18"/>
      <c r="B32" s="10" t="s">
        <v>14</v>
      </c>
      <c r="C32" s="11">
        <v>1</v>
      </c>
      <c r="D32" s="12" t="s">
        <v>37</v>
      </c>
      <c r="E32" s="10" t="s">
        <v>32</v>
      </c>
      <c r="F32" s="10" t="s">
        <v>42</v>
      </c>
      <c r="G32" s="13">
        <v>3</v>
      </c>
      <c r="H32" s="14">
        <v>15000000</v>
      </c>
      <c r="I32" s="10">
        <v>3</v>
      </c>
      <c r="J32" s="15">
        <v>1.3888888888888889E-3</v>
      </c>
      <c r="K32" s="10" t="s">
        <v>18</v>
      </c>
      <c r="L32" s="10" t="s">
        <v>39</v>
      </c>
      <c r="M32" s="10" t="s">
        <v>30</v>
      </c>
      <c r="N32" s="10" t="s">
        <v>76</v>
      </c>
      <c r="O32" s="10" t="s">
        <v>52</v>
      </c>
    </row>
    <row r="33" spans="1:15" ht="21" customHeight="1" x14ac:dyDescent="0.3">
      <c r="A33" s="18"/>
      <c r="B33" s="3" t="s">
        <v>14</v>
      </c>
      <c r="C33" s="4">
        <v>1</v>
      </c>
      <c r="D33" s="5" t="s">
        <v>37</v>
      </c>
      <c r="E33" s="3" t="s">
        <v>16</v>
      </c>
      <c r="F33" s="3" t="s">
        <v>42</v>
      </c>
      <c r="G33" s="6">
        <v>2</v>
      </c>
      <c r="H33" s="2">
        <v>12000000</v>
      </c>
      <c r="I33" s="3">
        <v>6</v>
      </c>
      <c r="J33" s="7">
        <v>1.3888888888888889E-3</v>
      </c>
      <c r="K33" s="3" t="s">
        <v>18</v>
      </c>
      <c r="L33" s="3" t="s">
        <v>39</v>
      </c>
      <c r="M33" s="3" t="s">
        <v>30</v>
      </c>
      <c r="N33" s="3" t="s">
        <v>78</v>
      </c>
      <c r="O33" s="3" t="s">
        <v>41</v>
      </c>
    </row>
    <row r="34" spans="1:15" ht="21" customHeight="1" x14ac:dyDescent="0.3">
      <c r="A34" s="18"/>
      <c r="B34" s="10" t="s">
        <v>14</v>
      </c>
      <c r="C34" s="11">
        <v>8</v>
      </c>
      <c r="D34" s="12" t="s">
        <v>37</v>
      </c>
      <c r="E34" s="10" t="s">
        <v>16</v>
      </c>
      <c r="F34" s="10" t="s">
        <v>42</v>
      </c>
      <c r="G34" s="13">
        <v>3</v>
      </c>
      <c r="H34" s="14">
        <v>15000000</v>
      </c>
      <c r="I34" s="10">
        <v>3</v>
      </c>
      <c r="J34" s="15">
        <v>1.3888888888888889E-3</v>
      </c>
      <c r="K34" s="10" t="s">
        <v>18</v>
      </c>
      <c r="L34" s="10" t="s">
        <v>35</v>
      </c>
      <c r="M34" s="10" t="s">
        <v>20</v>
      </c>
      <c r="N34" s="10" t="s">
        <v>78</v>
      </c>
      <c r="O34" s="10" t="s">
        <v>62</v>
      </c>
    </row>
    <row r="35" spans="1:15" ht="21" customHeight="1" x14ac:dyDescent="0.3">
      <c r="A35" s="18"/>
      <c r="B35" s="3" t="s">
        <v>14</v>
      </c>
      <c r="C35" s="4">
        <v>20</v>
      </c>
      <c r="D35" s="5" t="s">
        <v>37</v>
      </c>
      <c r="E35" s="3" t="s">
        <v>28</v>
      </c>
      <c r="F35" s="3" t="s">
        <v>23</v>
      </c>
      <c r="G35" s="6">
        <v>5</v>
      </c>
      <c r="H35" s="2">
        <v>25000000</v>
      </c>
      <c r="I35" s="3">
        <v>4</v>
      </c>
      <c r="J35" s="7">
        <v>1.3888888888888889E-3</v>
      </c>
      <c r="K35" s="3" t="s">
        <v>18</v>
      </c>
      <c r="L35" s="3" t="s">
        <v>35</v>
      </c>
      <c r="M35" s="3" t="s">
        <v>30</v>
      </c>
      <c r="N35" s="3" t="s">
        <v>78</v>
      </c>
      <c r="O35" s="3" t="s">
        <v>63</v>
      </c>
    </row>
    <row r="36" spans="1:15" ht="21" customHeight="1" x14ac:dyDescent="0.3">
      <c r="A36" s="18"/>
      <c r="B36" s="10" t="s">
        <v>14</v>
      </c>
      <c r="C36" s="11">
        <v>20</v>
      </c>
      <c r="D36" s="12" t="s">
        <v>37</v>
      </c>
      <c r="E36" s="10" t="s">
        <v>49</v>
      </c>
      <c r="F36" s="10" t="s">
        <v>17</v>
      </c>
      <c r="G36" s="13">
        <v>2</v>
      </c>
      <c r="H36" s="14">
        <v>12000000</v>
      </c>
      <c r="I36" s="10">
        <v>4</v>
      </c>
      <c r="J36" s="15">
        <v>1.3888888888888889E-3</v>
      </c>
      <c r="K36" s="10" t="s">
        <v>18</v>
      </c>
      <c r="L36" s="10" t="s">
        <v>64</v>
      </c>
      <c r="M36" s="10" t="s">
        <v>33</v>
      </c>
      <c r="N36" s="10" t="s">
        <v>77</v>
      </c>
      <c r="O36" s="10" t="s">
        <v>65</v>
      </c>
    </row>
    <row r="37" spans="1:15" ht="21" customHeight="1" x14ac:dyDescent="0.3">
      <c r="A37" s="18"/>
      <c r="B37" s="3" t="s">
        <v>14</v>
      </c>
      <c r="C37" s="4">
        <v>1</v>
      </c>
      <c r="D37" s="5" t="s">
        <v>37</v>
      </c>
      <c r="E37" s="3" t="s">
        <v>28</v>
      </c>
      <c r="F37" s="3" t="s">
        <v>23</v>
      </c>
      <c r="G37" s="6">
        <v>3</v>
      </c>
      <c r="H37" s="2">
        <v>15000000</v>
      </c>
      <c r="I37" s="3">
        <v>5</v>
      </c>
      <c r="J37" s="7">
        <v>1.3888888888888889E-3</v>
      </c>
      <c r="K37" s="3" t="s">
        <v>18</v>
      </c>
      <c r="L37" s="3" t="s">
        <v>29</v>
      </c>
      <c r="M37" s="3" t="s">
        <v>40</v>
      </c>
      <c r="N37" s="3" t="s">
        <v>77</v>
      </c>
      <c r="O37" s="3" t="s">
        <v>54</v>
      </c>
    </row>
    <row r="38" spans="1:15" ht="21" customHeight="1" x14ac:dyDescent="0.3">
      <c r="A38" s="18"/>
      <c r="B38" s="10" t="s">
        <v>14</v>
      </c>
      <c r="C38" s="11">
        <v>20</v>
      </c>
      <c r="D38" s="12" t="s">
        <v>37</v>
      </c>
      <c r="E38" s="10" t="s">
        <v>28</v>
      </c>
      <c r="F38" s="10" t="s">
        <v>42</v>
      </c>
      <c r="G38" s="13">
        <v>2</v>
      </c>
      <c r="H38" s="14">
        <v>10000000</v>
      </c>
      <c r="I38" s="10">
        <v>1</v>
      </c>
      <c r="J38" s="15">
        <v>1.3888888888888889E-3</v>
      </c>
      <c r="K38" s="10" t="s">
        <v>18</v>
      </c>
      <c r="L38" s="10" t="s">
        <v>64</v>
      </c>
      <c r="M38" s="10" t="s">
        <v>43</v>
      </c>
      <c r="N38" s="10" t="s">
        <v>78</v>
      </c>
      <c r="O38" s="10" t="s">
        <v>66</v>
      </c>
    </row>
    <row r="39" spans="1:15" ht="21" customHeight="1" x14ac:dyDescent="0.3">
      <c r="A39" s="18"/>
      <c r="B39" s="3" t="s">
        <v>14</v>
      </c>
      <c r="C39" s="4">
        <v>1</v>
      </c>
      <c r="D39" s="5" t="s">
        <v>37</v>
      </c>
      <c r="E39" s="3" t="s">
        <v>28</v>
      </c>
      <c r="F39" s="3" t="s">
        <v>17</v>
      </c>
      <c r="G39" s="6">
        <v>3</v>
      </c>
      <c r="H39" s="2">
        <v>12000000</v>
      </c>
      <c r="I39" s="3">
        <v>2</v>
      </c>
      <c r="J39" s="7">
        <v>1.3888888888888889E-3</v>
      </c>
      <c r="K39" s="3" t="s">
        <v>18</v>
      </c>
      <c r="L39" s="3" t="s">
        <v>35</v>
      </c>
      <c r="M39" s="3" t="s">
        <v>25</v>
      </c>
      <c r="N39" s="3" t="s">
        <v>78</v>
      </c>
      <c r="O39" s="3" t="s">
        <v>53</v>
      </c>
    </row>
    <row r="40" spans="1:15" ht="21" customHeight="1" x14ac:dyDescent="0.3">
      <c r="A40" s="18"/>
      <c r="B40" s="10" t="s">
        <v>14</v>
      </c>
      <c r="C40" s="11">
        <v>4</v>
      </c>
      <c r="D40" s="12" t="s">
        <v>37</v>
      </c>
      <c r="E40" s="10" t="s">
        <v>16</v>
      </c>
      <c r="F40" s="10" t="s">
        <v>23</v>
      </c>
      <c r="G40" s="13">
        <v>3</v>
      </c>
      <c r="H40" s="14">
        <v>11000000</v>
      </c>
      <c r="I40" s="10">
        <v>6</v>
      </c>
      <c r="J40" s="15">
        <v>1.3888888888888889E-3</v>
      </c>
      <c r="K40" s="10" t="s">
        <v>18</v>
      </c>
      <c r="L40" s="10" t="s">
        <v>39</v>
      </c>
      <c r="M40" s="10" t="s">
        <v>48</v>
      </c>
      <c r="N40" s="10" t="s">
        <v>76</v>
      </c>
      <c r="O40" s="10" t="s">
        <v>31</v>
      </c>
    </row>
    <row r="41" spans="1:15" ht="21" customHeight="1" x14ac:dyDescent="0.3">
      <c r="A41" s="18"/>
      <c r="B41" s="3" t="s">
        <v>14</v>
      </c>
      <c r="C41" s="4">
        <v>3</v>
      </c>
      <c r="D41" s="5" t="s">
        <v>44</v>
      </c>
      <c r="E41" s="3" t="s">
        <v>32</v>
      </c>
      <c r="F41" s="3" t="s">
        <v>17</v>
      </c>
      <c r="G41" s="6">
        <v>1</v>
      </c>
      <c r="H41" s="2">
        <v>19000000</v>
      </c>
      <c r="I41" s="3">
        <v>3</v>
      </c>
      <c r="J41" s="7">
        <v>1.3888888888888889E-3</v>
      </c>
      <c r="K41" s="3" t="s">
        <v>46</v>
      </c>
      <c r="L41" s="3" t="s">
        <v>64</v>
      </c>
      <c r="M41" s="3" t="s">
        <v>48</v>
      </c>
      <c r="N41" s="3" t="s">
        <v>78</v>
      </c>
      <c r="O41" s="3" t="s">
        <v>53</v>
      </c>
    </row>
    <row r="42" spans="1:15" ht="21" customHeight="1" x14ac:dyDescent="0.3">
      <c r="A42" s="18"/>
      <c r="B42" s="10" t="s">
        <v>14</v>
      </c>
      <c r="C42" s="11">
        <v>22</v>
      </c>
      <c r="D42" s="12" t="s">
        <v>44</v>
      </c>
      <c r="E42" s="10" t="s">
        <v>32</v>
      </c>
      <c r="F42" s="10" t="s">
        <v>17</v>
      </c>
      <c r="G42" s="13">
        <v>1</v>
      </c>
      <c r="H42" s="14">
        <v>19000000</v>
      </c>
      <c r="I42" s="10">
        <v>1</v>
      </c>
      <c r="J42" s="15">
        <v>1.3888888888888889E-3</v>
      </c>
      <c r="K42" s="10" t="s">
        <v>46</v>
      </c>
      <c r="L42" s="10" t="s">
        <v>24</v>
      </c>
      <c r="M42" s="10" t="s">
        <v>51</v>
      </c>
      <c r="N42" s="10" t="s">
        <v>66</v>
      </c>
      <c r="O42" s="10" t="s">
        <v>67</v>
      </c>
    </row>
    <row r="43" spans="1:15" ht="21" customHeight="1" x14ac:dyDescent="0.3">
      <c r="A43" s="18"/>
      <c r="B43" s="3" t="s">
        <v>14</v>
      </c>
      <c r="C43" s="4">
        <v>13</v>
      </c>
      <c r="D43" s="5" t="s">
        <v>44</v>
      </c>
      <c r="E43" s="3" t="s">
        <v>49</v>
      </c>
      <c r="F43" s="3" t="s">
        <v>68</v>
      </c>
      <c r="G43" s="6">
        <v>4</v>
      </c>
      <c r="H43" s="2">
        <v>20000000</v>
      </c>
      <c r="I43" s="3">
        <v>3</v>
      </c>
      <c r="J43" s="7">
        <v>1.3888888888888889E-3</v>
      </c>
      <c r="K43" s="3" t="s">
        <v>61</v>
      </c>
      <c r="L43" s="3" t="s">
        <v>19</v>
      </c>
      <c r="M43" s="3" t="s">
        <v>30</v>
      </c>
      <c r="N43" s="3" t="s">
        <v>77</v>
      </c>
      <c r="O43" s="3" t="s">
        <v>54</v>
      </c>
    </row>
    <row r="44" spans="1:15" ht="21" customHeight="1" x14ac:dyDescent="0.3">
      <c r="A44" s="18"/>
      <c r="B44" s="10" t="s">
        <v>14</v>
      </c>
      <c r="C44" s="11">
        <v>17</v>
      </c>
      <c r="D44" s="12" t="s">
        <v>44</v>
      </c>
      <c r="E44" s="10" t="s">
        <v>49</v>
      </c>
      <c r="F44" s="10" t="s">
        <v>42</v>
      </c>
      <c r="G44" s="13">
        <v>1</v>
      </c>
      <c r="H44" s="14">
        <v>7000000</v>
      </c>
      <c r="I44" s="10">
        <v>1</v>
      </c>
      <c r="J44" s="15">
        <v>1.3888888888888889E-3</v>
      </c>
      <c r="K44" s="10" t="s">
        <v>18</v>
      </c>
      <c r="L44" s="10" t="s">
        <v>19</v>
      </c>
      <c r="M44" s="10" t="s">
        <v>33</v>
      </c>
      <c r="N44" s="10" t="s">
        <v>78</v>
      </c>
      <c r="O44" s="10" t="s">
        <v>53</v>
      </c>
    </row>
    <row r="45" spans="1:15" ht="21" customHeight="1" x14ac:dyDescent="0.3">
      <c r="A45" s="18"/>
      <c r="B45" s="3" t="s">
        <v>14</v>
      </c>
      <c r="C45" s="4">
        <v>30</v>
      </c>
      <c r="D45" s="5" t="s">
        <v>44</v>
      </c>
      <c r="E45" s="3" t="s">
        <v>49</v>
      </c>
      <c r="F45" s="3" t="s">
        <v>23</v>
      </c>
      <c r="G45" s="6">
        <v>2</v>
      </c>
      <c r="H45" s="2">
        <v>10000000</v>
      </c>
      <c r="I45" s="3">
        <v>1</v>
      </c>
      <c r="J45" s="7">
        <v>1.3888888888888889E-3</v>
      </c>
      <c r="K45" s="3" t="s">
        <v>18</v>
      </c>
      <c r="L45" s="3" t="s">
        <v>29</v>
      </c>
      <c r="M45" s="3" t="s">
        <v>33</v>
      </c>
      <c r="N45" s="3" t="s">
        <v>77</v>
      </c>
      <c r="O45" s="3" t="s">
        <v>65</v>
      </c>
    </row>
    <row r="46" spans="1:15" ht="21" customHeight="1" x14ac:dyDescent="0.3">
      <c r="A46" s="18"/>
      <c r="B46" s="10" t="s">
        <v>14</v>
      </c>
      <c r="C46" s="11">
        <v>29</v>
      </c>
      <c r="D46" s="12" t="s">
        <v>44</v>
      </c>
      <c r="E46" s="10" t="s">
        <v>32</v>
      </c>
      <c r="F46" s="10" t="s">
        <v>42</v>
      </c>
      <c r="G46" s="13">
        <v>3</v>
      </c>
      <c r="H46" s="14">
        <v>15000000</v>
      </c>
      <c r="I46" s="10">
        <v>1</v>
      </c>
      <c r="J46" s="15">
        <v>1.3888888888888889E-3</v>
      </c>
      <c r="K46" s="10" t="s">
        <v>18</v>
      </c>
      <c r="L46" s="10" t="s">
        <v>19</v>
      </c>
      <c r="M46" s="10" t="s">
        <v>25</v>
      </c>
      <c r="N46" s="10" t="s">
        <v>76</v>
      </c>
      <c r="O46" s="10" t="s">
        <v>26</v>
      </c>
    </row>
    <row r="47" spans="1:15" ht="21" customHeight="1" x14ac:dyDescent="0.3">
      <c r="A47" s="18"/>
      <c r="B47" s="3" t="s">
        <v>14</v>
      </c>
      <c r="C47" s="4">
        <v>6</v>
      </c>
      <c r="D47" s="5" t="s">
        <v>44</v>
      </c>
      <c r="E47" s="3" t="s">
        <v>49</v>
      </c>
      <c r="F47" s="3" t="s">
        <v>68</v>
      </c>
      <c r="G47" s="6">
        <v>1</v>
      </c>
      <c r="H47" s="2">
        <v>7000000</v>
      </c>
      <c r="I47" s="3">
        <v>3</v>
      </c>
      <c r="J47" s="7">
        <v>1.3888888888888889E-3</v>
      </c>
      <c r="K47" s="3" t="s">
        <v>18</v>
      </c>
      <c r="L47" s="3" t="s">
        <v>64</v>
      </c>
      <c r="M47" s="3" t="s">
        <v>51</v>
      </c>
      <c r="N47" s="3" t="s">
        <v>66</v>
      </c>
      <c r="O47" s="3" t="s">
        <v>67</v>
      </c>
    </row>
    <row r="48" spans="1:15" ht="21" customHeight="1" x14ac:dyDescent="0.3">
      <c r="A48" s="18"/>
      <c r="B48" s="10" t="s">
        <v>14</v>
      </c>
      <c r="C48" s="11">
        <v>22</v>
      </c>
      <c r="D48" s="12" t="s">
        <v>69</v>
      </c>
      <c r="E48" s="10" t="s">
        <v>28</v>
      </c>
      <c r="F48" s="10" t="s">
        <v>17</v>
      </c>
      <c r="G48" s="13">
        <v>5</v>
      </c>
      <c r="H48" s="14">
        <v>25000000</v>
      </c>
      <c r="I48" s="10">
        <v>6</v>
      </c>
      <c r="J48" s="15">
        <v>1.3888888888888889E-3</v>
      </c>
      <c r="K48" s="10" t="s">
        <v>18</v>
      </c>
      <c r="L48" s="10" t="s">
        <v>56</v>
      </c>
      <c r="M48" s="10" t="s">
        <v>43</v>
      </c>
      <c r="N48" s="10" t="s">
        <v>66</v>
      </c>
      <c r="O48" s="10" t="s">
        <v>36</v>
      </c>
    </row>
    <row r="49" spans="1:15" ht="21" customHeight="1" x14ac:dyDescent="0.3">
      <c r="A49" s="18"/>
      <c r="B49" s="3" t="s">
        <v>14</v>
      </c>
      <c r="C49" s="4">
        <v>3</v>
      </c>
      <c r="D49" s="5" t="s">
        <v>69</v>
      </c>
      <c r="E49" s="3" t="s">
        <v>32</v>
      </c>
      <c r="F49" s="3" t="s">
        <v>23</v>
      </c>
      <c r="G49" s="6">
        <v>5</v>
      </c>
      <c r="H49" s="2">
        <v>20000000</v>
      </c>
      <c r="I49" s="3">
        <v>4</v>
      </c>
      <c r="J49" s="7">
        <v>1.3888888888888889E-3</v>
      </c>
      <c r="K49" s="3" t="s">
        <v>18</v>
      </c>
      <c r="L49" s="3" t="s">
        <v>39</v>
      </c>
      <c r="M49" s="3" t="s">
        <v>51</v>
      </c>
      <c r="N49" s="3" t="s">
        <v>76</v>
      </c>
      <c r="O49" s="3" t="s">
        <v>52</v>
      </c>
    </row>
    <row r="50" spans="1:15" ht="21" customHeight="1" x14ac:dyDescent="0.3">
      <c r="A50" s="18"/>
      <c r="B50" s="10" t="s">
        <v>14</v>
      </c>
      <c r="C50" s="11">
        <v>12</v>
      </c>
      <c r="D50" s="12" t="s">
        <v>55</v>
      </c>
      <c r="E50" s="10" t="s">
        <v>16</v>
      </c>
      <c r="F50" s="10" t="s">
        <v>42</v>
      </c>
      <c r="G50" s="13">
        <v>3</v>
      </c>
      <c r="H50" s="14">
        <v>11000000</v>
      </c>
      <c r="I50" s="10">
        <v>1</v>
      </c>
      <c r="J50" s="15">
        <v>1.3888888888888889E-3</v>
      </c>
      <c r="K50" s="10" t="s">
        <v>18</v>
      </c>
      <c r="L50" s="10" t="s">
        <v>56</v>
      </c>
      <c r="M50" s="10" t="s">
        <v>51</v>
      </c>
      <c r="N50" s="10" t="s">
        <v>76</v>
      </c>
      <c r="O50" s="10" t="s">
        <v>52</v>
      </c>
    </row>
    <row r="51" spans="1:15" ht="21" customHeight="1" x14ac:dyDescent="0.3">
      <c r="A51" s="18"/>
      <c r="B51" s="3" t="s">
        <v>14</v>
      </c>
      <c r="C51" s="4">
        <v>11</v>
      </c>
      <c r="D51" s="5" t="s">
        <v>57</v>
      </c>
      <c r="E51" s="3" t="s">
        <v>28</v>
      </c>
      <c r="F51" s="3" t="s">
        <v>23</v>
      </c>
      <c r="G51" s="6">
        <v>5</v>
      </c>
      <c r="H51" s="2">
        <v>25000000</v>
      </c>
      <c r="I51" s="3">
        <v>1</v>
      </c>
      <c r="J51" s="7">
        <v>1.3888888888888889E-3</v>
      </c>
      <c r="K51" s="3" t="s">
        <v>18</v>
      </c>
      <c r="L51" s="3" t="s">
        <v>29</v>
      </c>
      <c r="M51" s="3" t="s">
        <v>43</v>
      </c>
      <c r="N51" s="3" t="s">
        <v>76</v>
      </c>
      <c r="O51" s="3" t="s">
        <v>31</v>
      </c>
    </row>
    <row r="52" spans="1:15" ht="21" customHeight="1" x14ac:dyDescent="0.3">
      <c r="A52" s="18"/>
      <c r="B52" s="10" t="s">
        <v>14</v>
      </c>
      <c r="C52" s="11">
        <v>11</v>
      </c>
      <c r="D52" s="12" t="s">
        <v>58</v>
      </c>
      <c r="E52" s="10" t="s">
        <v>32</v>
      </c>
      <c r="F52" s="10" t="s">
        <v>42</v>
      </c>
      <c r="G52" s="13">
        <v>2</v>
      </c>
      <c r="H52" s="14">
        <v>38000000</v>
      </c>
      <c r="I52" s="10">
        <v>2</v>
      </c>
      <c r="J52" s="15">
        <v>1.3888888888888889E-3</v>
      </c>
      <c r="K52" s="10" t="s">
        <v>46</v>
      </c>
      <c r="L52" s="10" t="s">
        <v>56</v>
      </c>
      <c r="M52" s="10" t="s">
        <v>43</v>
      </c>
      <c r="N52" s="10" t="s">
        <v>78</v>
      </c>
      <c r="O52" s="10" t="s">
        <v>53</v>
      </c>
    </row>
    <row r="53" spans="1:15" ht="21" customHeight="1" x14ac:dyDescent="0.3">
      <c r="A53" s="18"/>
      <c r="B53" s="3" t="s">
        <v>14</v>
      </c>
      <c r="C53" s="4">
        <v>3</v>
      </c>
      <c r="D53" s="5" t="s">
        <v>15</v>
      </c>
      <c r="E53" s="3" t="s">
        <v>38</v>
      </c>
      <c r="F53" s="3" t="s">
        <v>42</v>
      </c>
      <c r="G53" s="6">
        <v>4</v>
      </c>
      <c r="H53" s="2">
        <v>15000000</v>
      </c>
      <c r="I53" s="3">
        <v>1</v>
      </c>
      <c r="J53" s="7">
        <v>1.3888888888888889E-3</v>
      </c>
      <c r="K53" s="3" t="s">
        <v>18</v>
      </c>
      <c r="L53" s="3" t="s">
        <v>56</v>
      </c>
      <c r="M53" s="3" t="s">
        <v>20</v>
      </c>
      <c r="N53" s="3" t="s">
        <v>78</v>
      </c>
      <c r="O53" s="3" t="s">
        <v>41</v>
      </c>
    </row>
    <row r="54" spans="1:15" ht="21" customHeight="1" x14ac:dyDescent="0.3">
      <c r="A54" s="18"/>
      <c r="B54" s="10" t="s">
        <v>14</v>
      </c>
      <c r="C54" s="11">
        <v>11</v>
      </c>
      <c r="D54" s="12" t="s">
        <v>59</v>
      </c>
      <c r="E54" s="10" t="s">
        <v>16</v>
      </c>
      <c r="F54" s="10" t="s">
        <v>23</v>
      </c>
      <c r="G54" s="13">
        <v>1</v>
      </c>
      <c r="H54" s="14">
        <v>19000000</v>
      </c>
      <c r="I54" s="10">
        <v>1</v>
      </c>
      <c r="J54" s="15">
        <v>1.3888888888888889E-3</v>
      </c>
      <c r="K54" s="10" t="s">
        <v>46</v>
      </c>
      <c r="L54" s="10" t="s">
        <v>19</v>
      </c>
      <c r="M54" s="10" t="s">
        <v>25</v>
      </c>
      <c r="N54" s="10" t="s">
        <v>77</v>
      </c>
      <c r="O54" s="10" t="s">
        <v>54</v>
      </c>
    </row>
    <row r="55" spans="1:15" ht="21" customHeight="1" x14ac:dyDescent="0.3">
      <c r="A55" s="18"/>
      <c r="B55" s="3" t="s">
        <v>14</v>
      </c>
      <c r="C55" s="4">
        <v>10</v>
      </c>
      <c r="D55" s="5" t="s">
        <v>59</v>
      </c>
      <c r="E55" s="3" t="s">
        <v>38</v>
      </c>
      <c r="F55" s="3" t="s">
        <v>17</v>
      </c>
      <c r="G55" s="6">
        <v>4</v>
      </c>
      <c r="H55" s="2">
        <v>20000000</v>
      </c>
      <c r="I55" s="3">
        <v>3</v>
      </c>
      <c r="J55" s="7">
        <v>1.3888888888888889E-3</v>
      </c>
      <c r="K55" s="3" t="s">
        <v>18</v>
      </c>
      <c r="L55" s="3" t="s">
        <v>47</v>
      </c>
      <c r="M55" s="3" t="s">
        <v>33</v>
      </c>
      <c r="N55" s="3" t="s">
        <v>77</v>
      </c>
      <c r="O55" s="3" t="s">
        <v>54</v>
      </c>
    </row>
    <row r="56" spans="1:15" ht="21" customHeight="1" x14ac:dyDescent="0.3">
      <c r="A56" s="18"/>
      <c r="B56" s="10" t="s">
        <v>14</v>
      </c>
      <c r="C56" s="11">
        <v>5</v>
      </c>
      <c r="D56" s="12" t="s">
        <v>59</v>
      </c>
      <c r="E56" s="10" t="s">
        <v>38</v>
      </c>
      <c r="F56" s="10" t="s">
        <v>23</v>
      </c>
      <c r="G56" s="13">
        <v>1</v>
      </c>
      <c r="H56" s="14">
        <v>7000000</v>
      </c>
      <c r="I56" s="10">
        <v>2</v>
      </c>
      <c r="J56" s="15">
        <v>1.3888888888888889E-3</v>
      </c>
      <c r="K56" s="10" t="s">
        <v>18</v>
      </c>
      <c r="L56" s="10" t="s">
        <v>56</v>
      </c>
      <c r="M56" s="10" t="s">
        <v>48</v>
      </c>
      <c r="N56" s="10" t="s">
        <v>76</v>
      </c>
      <c r="O56" s="10" t="s">
        <v>52</v>
      </c>
    </row>
    <row r="57" spans="1:15" ht="21" customHeight="1" x14ac:dyDescent="0.3">
      <c r="A57" s="18"/>
      <c r="B57" s="3" t="s">
        <v>14</v>
      </c>
      <c r="C57" s="4">
        <v>12</v>
      </c>
      <c r="D57" s="5" t="s">
        <v>60</v>
      </c>
      <c r="E57" s="3" t="s">
        <v>28</v>
      </c>
      <c r="F57" s="3" t="s">
        <v>23</v>
      </c>
      <c r="G57" s="6">
        <v>2</v>
      </c>
      <c r="H57" s="2">
        <v>38000000</v>
      </c>
      <c r="I57" s="3">
        <v>3</v>
      </c>
      <c r="J57" s="7">
        <v>1.3888888888888889E-3</v>
      </c>
      <c r="K57" s="3" t="s">
        <v>46</v>
      </c>
      <c r="L57" s="3" t="s">
        <v>39</v>
      </c>
      <c r="M57" s="3" t="s">
        <v>40</v>
      </c>
      <c r="N57" s="3" t="s">
        <v>78</v>
      </c>
      <c r="O57" s="3" t="s">
        <v>53</v>
      </c>
    </row>
    <row r="58" spans="1:15" ht="21" customHeight="1" x14ac:dyDescent="0.3">
      <c r="A58" s="18"/>
      <c r="B58" s="10" t="s">
        <v>14</v>
      </c>
      <c r="C58" s="11">
        <v>26</v>
      </c>
      <c r="D58" s="12" t="s">
        <v>22</v>
      </c>
      <c r="E58" s="10" t="s">
        <v>16</v>
      </c>
      <c r="F58" s="10" t="s">
        <v>42</v>
      </c>
      <c r="G58" s="13">
        <v>4</v>
      </c>
      <c r="H58" s="14">
        <v>20000000</v>
      </c>
      <c r="I58" s="10">
        <v>3</v>
      </c>
      <c r="J58" s="15">
        <v>1.3888888888888889E-3</v>
      </c>
      <c r="K58" s="10" t="s">
        <v>61</v>
      </c>
      <c r="L58" s="10" t="s">
        <v>19</v>
      </c>
      <c r="M58" s="10" t="s">
        <v>20</v>
      </c>
      <c r="N58" s="10" t="s">
        <v>66</v>
      </c>
      <c r="O58" s="10" t="s">
        <v>36</v>
      </c>
    </row>
    <row r="59" spans="1:15" ht="21" customHeight="1" x14ac:dyDescent="0.3">
      <c r="A59" s="18"/>
      <c r="B59" s="3" t="s">
        <v>70</v>
      </c>
      <c r="C59" s="4">
        <v>11</v>
      </c>
      <c r="D59" s="5" t="s">
        <v>58</v>
      </c>
      <c r="E59" s="3" t="s">
        <v>32</v>
      </c>
      <c r="F59" s="3" t="s">
        <v>17</v>
      </c>
      <c r="G59" s="6">
        <v>0</v>
      </c>
      <c r="H59" s="2">
        <v>0</v>
      </c>
      <c r="I59" s="3">
        <v>1</v>
      </c>
      <c r="J59" s="7">
        <v>1.3888888888888889E-3</v>
      </c>
      <c r="K59" s="3"/>
      <c r="L59" s="3"/>
      <c r="M59" s="3" t="s">
        <v>30</v>
      </c>
      <c r="N59" s="3" t="s">
        <v>78</v>
      </c>
      <c r="O59" s="3" t="s">
        <v>62</v>
      </c>
    </row>
    <row r="60" spans="1:15" ht="21" customHeight="1" x14ac:dyDescent="0.3">
      <c r="A60" s="18"/>
      <c r="B60" s="10" t="s">
        <v>70</v>
      </c>
      <c r="C60" s="11">
        <v>14</v>
      </c>
      <c r="D60" s="12" t="s">
        <v>15</v>
      </c>
      <c r="E60" s="10" t="s">
        <v>16</v>
      </c>
      <c r="F60" s="10" t="s">
        <v>23</v>
      </c>
      <c r="G60" s="13">
        <v>0</v>
      </c>
      <c r="H60" s="14">
        <v>0</v>
      </c>
      <c r="I60" s="10">
        <v>5</v>
      </c>
      <c r="J60" s="15">
        <v>1.3888888888888889E-3</v>
      </c>
      <c r="K60" s="10"/>
      <c r="L60" s="10"/>
      <c r="M60" s="10" t="s">
        <v>33</v>
      </c>
      <c r="N60" s="10" t="s">
        <v>76</v>
      </c>
      <c r="O60" s="10" t="s">
        <v>52</v>
      </c>
    </row>
    <row r="61" spans="1:15" ht="21" customHeight="1" x14ac:dyDescent="0.3">
      <c r="A61" s="18"/>
      <c r="B61" s="3" t="s">
        <v>70</v>
      </c>
      <c r="C61" s="4">
        <v>1</v>
      </c>
      <c r="D61" s="5" t="s">
        <v>59</v>
      </c>
      <c r="E61" s="3" t="s">
        <v>16</v>
      </c>
      <c r="F61" s="3" t="s">
        <v>23</v>
      </c>
      <c r="G61" s="6">
        <v>0</v>
      </c>
      <c r="H61" s="2">
        <v>0</v>
      </c>
      <c r="I61" s="3">
        <v>1</v>
      </c>
      <c r="J61" s="7">
        <v>1.3888888888888889E-3</v>
      </c>
      <c r="K61" s="3"/>
      <c r="L61" s="3"/>
      <c r="M61" s="3" t="s">
        <v>20</v>
      </c>
      <c r="N61" s="3" t="s">
        <v>77</v>
      </c>
      <c r="O61" s="3" t="s">
        <v>54</v>
      </c>
    </row>
    <row r="62" spans="1:15" ht="21" customHeight="1" x14ac:dyDescent="0.3">
      <c r="A62" s="18"/>
      <c r="B62" s="10" t="s">
        <v>70</v>
      </c>
      <c r="C62" s="11">
        <v>12</v>
      </c>
      <c r="D62" s="12" t="s">
        <v>60</v>
      </c>
      <c r="E62" s="10" t="s">
        <v>28</v>
      </c>
      <c r="F62" s="10" t="s">
        <v>17</v>
      </c>
      <c r="G62" s="13">
        <v>0</v>
      </c>
      <c r="H62" s="14">
        <v>0</v>
      </c>
      <c r="I62" s="10">
        <v>2</v>
      </c>
      <c r="J62" s="15">
        <v>1.3888888888888889E-3</v>
      </c>
      <c r="K62" s="10"/>
      <c r="L62" s="10"/>
      <c r="M62" s="10" t="s">
        <v>33</v>
      </c>
      <c r="N62" s="10" t="s">
        <v>76</v>
      </c>
      <c r="O62" s="10" t="s">
        <v>26</v>
      </c>
    </row>
    <row r="63" spans="1:15" ht="21" customHeight="1" x14ac:dyDescent="0.3">
      <c r="A63" s="18"/>
      <c r="B63" s="3" t="s">
        <v>70</v>
      </c>
      <c r="C63" s="4">
        <v>7</v>
      </c>
      <c r="D63" s="5" t="s">
        <v>37</v>
      </c>
      <c r="E63" s="3" t="s">
        <v>49</v>
      </c>
      <c r="F63" s="3" t="s">
        <v>23</v>
      </c>
      <c r="G63" s="6">
        <v>0</v>
      </c>
      <c r="H63" s="2">
        <v>0</v>
      </c>
      <c r="I63" s="3">
        <v>6</v>
      </c>
      <c r="J63" s="7">
        <v>1.3888888888888889E-3</v>
      </c>
      <c r="K63" s="3"/>
      <c r="L63" s="3"/>
      <c r="M63" s="3" t="s">
        <v>43</v>
      </c>
      <c r="N63" s="3" t="s">
        <v>66</v>
      </c>
      <c r="O63" s="3" t="s">
        <v>67</v>
      </c>
    </row>
    <row r="64" spans="1:15" ht="21" customHeight="1" x14ac:dyDescent="0.3">
      <c r="A64" s="18"/>
      <c r="B64" s="10" t="s">
        <v>70</v>
      </c>
      <c r="C64" s="11">
        <v>5</v>
      </c>
      <c r="D64" s="12" t="s">
        <v>37</v>
      </c>
      <c r="E64" s="10" t="s">
        <v>32</v>
      </c>
      <c r="F64" s="10" t="s">
        <v>42</v>
      </c>
      <c r="G64" s="13">
        <v>0</v>
      </c>
      <c r="H64" s="14">
        <v>0</v>
      </c>
      <c r="I64" s="10">
        <v>4</v>
      </c>
      <c r="J64" s="15">
        <v>1.3888888888888889E-3</v>
      </c>
      <c r="K64" s="10"/>
      <c r="L64" s="10"/>
      <c r="M64" s="10" t="s">
        <v>51</v>
      </c>
      <c r="N64" s="10" t="s">
        <v>76</v>
      </c>
      <c r="O64" s="10" t="s">
        <v>26</v>
      </c>
    </row>
    <row r="65" spans="1:15" ht="21" customHeight="1" x14ac:dyDescent="0.3">
      <c r="A65" s="18"/>
      <c r="B65" s="3" t="s">
        <v>70</v>
      </c>
      <c r="C65" s="4">
        <v>23</v>
      </c>
      <c r="D65" s="5" t="s">
        <v>44</v>
      </c>
      <c r="E65" s="3" t="s">
        <v>16</v>
      </c>
      <c r="F65" s="3" t="s">
        <v>23</v>
      </c>
      <c r="G65" s="6">
        <v>0</v>
      </c>
      <c r="H65" s="2">
        <v>0</v>
      </c>
      <c r="I65" s="3">
        <v>3</v>
      </c>
      <c r="J65" s="7">
        <v>1.3888888888888889E-3</v>
      </c>
      <c r="K65" s="3"/>
      <c r="L65" s="3"/>
      <c r="M65" s="3" t="s">
        <v>20</v>
      </c>
      <c r="N65" s="3" t="s">
        <v>66</v>
      </c>
      <c r="O65" s="3" t="s">
        <v>36</v>
      </c>
    </row>
    <row r="66" spans="1:15" ht="21" customHeight="1" x14ac:dyDescent="0.3">
      <c r="A66" s="18"/>
      <c r="B66" s="10" t="s">
        <v>70</v>
      </c>
      <c r="C66" s="11">
        <v>19</v>
      </c>
      <c r="D66" s="12" t="s">
        <v>44</v>
      </c>
      <c r="E66" s="10" t="s">
        <v>32</v>
      </c>
      <c r="F66" s="10" t="s">
        <v>23</v>
      </c>
      <c r="G66" s="13">
        <v>0</v>
      </c>
      <c r="H66" s="14">
        <v>0</v>
      </c>
      <c r="I66" s="10">
        <v>1</v>
      </c>
      <c r="J66" s="15">
        <v>1.3888888888888889E-3</v>
      </c>
      <c r="K66" s="10"/>
      <c r="L66" s="10"/>
      <c r="M66" s="10" t="s">
        <v>48</v>
      </c>
      <c r="N66" s="10" t="s">
        <v>78</v>
      </c>
      <c r="O66" s="10" t="s">
        <v>63</v>
      </c>
    </row>
    <row r="67" spans="1:15" ht="21" customHeight="1" x14ac:dyDescent="0.3">
      <c r="A67" s="18"/>
      <c r="B67" s="3" t="s">
        <v>70</v>
      </c>
      <c r="C67" s="4">
        <v>10</v>
      </c>
      <c r="D67" s="5" t="s">
        <v>69</v>
      </c>
      <c r="E67" s="3" t="s">
        <v>49</v>
      </c>
      <c r="F67" s="3" t="s">
        <v>17</v>
      </c>
      <c r="G67" s="6">
        <v>0</v>
      </c>
      <c r="H67" s="2">
        <v>0</v>
      </c>
      <c r="I67" s="3">
        <v>1</v>
      </c>
      <c r="J67" s="7">
        <v>1.3888888888888889E-3</v>
      </c>
      <c r="K67" s="3"/>
      <c r="L67" s="3"/>
      <c r="M67" s="3" t="s">
        <v>48</v>
      </c>
      <c r="N67" s="3" t="s">
        <v>78</v>
      </c>
      <c r="O67" s="3" t="s">
        <v>41</v>
      </c>
    </row>
    <row r="68" spans="1:15" ht="21" customHeight="1" x14ac:dyDescent="0.3">
      <c r="A68" s="18"/>
      <c r="B68" s="10" t="s">
        <v>70</v>
      </c>
      <c r="C68" s="11">
        <v>11</v>
      </c>
      <c r="D68" s="12" t="s">
        <v>58</v>
      </c>
      <c r="E68" s="10" t="s">
        <v>32</v>
      </c>
      <c r="F68" s="10" t="s">
        <v>17</v>
      </c>
      <c r="G68" s="13">
        <v>0</v>
      </c>
      <c r="H68" s="14">
        <v>0</v>
      </c>
      <c r="I68" s="10">
        <v>1</v>
      </c>
      <c r="J68" s="15">
        <v>1.3888888888888889E-3</v>
      </c>
      <c r="K68" s="10"/>
      <c r="L68" s="10"/>
      <c r="M68" s="10" t="s">
        <v>30</v>
      </c>
      <c r="N68" s="10" t="s">
        <v>78</v>
      </c>
      <c r="O68" s="10" t="s">
        <v>62</v>
      </c>
    </row>
    <row r="69" spans="1:15" ht="21" customHeight="1" x14ac:dyDescent="0.3">
      <c r="A69" s="18"/>
      <c r="B69" s="3" t="s">
        <v>70</v>
      </c>
      <c r="C69" s="4">
        <v>14</v>
      </c>
      <c r="D69" s="5" t="s">
        <v>15</v>
      </c>
      <c r="E69" s="3" t="s">
        <v>16</v>
      </c>
      <c r="F69" s="3" t="s">
        <v>23</v>
      </c>
      <c r="G69" s="6">
        <v>0</v>
      </c>
      <c r="H69" s="2">
        <v>0</v>
      </c>
      <c r="I69" s="3">
        <v>5</v>
      </c>
      <c r="J69" s="7">
        <v>1.3888888888888889E-3</v>
      </c>
      <c r="K69" s="3"/>
      <c r="L69" s="3"/>
      <c r="M69" s="3" t="s">
        <v>33</v>
      </c>
      <c r="N69" s="3" t="s">
        <v>76</v>
      </c>
      <c r="O69" s="3" t="s">
        <v>52</v>
      </c>
    </row>
    <row r="70" spans="1:15" ht="21" customHeight="1" x14ac:dyDescent="0.3">
      <c r="A70" s="18"/>
      <c r="B70" s="10" t="s">
        <v>70</v>
      </c>
      <c r="C70" s="11">
        <v>1</v>
      </c>
      <c r="D70" s="12" t="s">
        <v>59</v>
      </c>
      <c r="E70" s="10" t="s">
        <v>16</v>
      </c>
      <c r="F70" s="10" t="s">
        <v>23</v>
      </c>
      <c r="G70" s="13">
        <v>0</v>
      </c>
      <c r="H70" s="14">
        <v>0</v>
      </c>
      <c r="I70" s="10">
        <v>1</v>
      </c>
      <c r="J70" s="15">
        <v>1.3888888888888889E-3</v>
      </c>
      <c r="K70" s="10"/>
      <c r="L70" s="10"/>
      <c r="M70" s="10" t="s">
        <v>20</v>
      </c>
      <c r="N70" s="10" t="s">
        <v>77</v>
      </c>
      <c r="O70" s="10" t="s">
        <v>54</v>
      </c>
    </row>
    <row r="71" spans="1:15" ht="21" customHeight="1" x14ac:dyDescent="0.3">
      <c r="A71" s="18"/>
      <c r="B71" s="3" t="s">
        <v>70</v>
      </c>
      <c r="C71" s="4">
        <v>12</v>
      </c>
      <c r="D71" s="5" t="s">
        <v>60</v>
      </c>
      <c r="E71" s="3" t="s">
        <v>28</v>
      </c>
      <c r="F71" s="3" t="s">
        <v>17</v>
      </c>
      <c r="G71" s="6">
        <v>0</v>
      </c>
      <c r="H71" s="2">
        <v>0</v>
      </c>
      <c r="I71" s="3">
        <v>2</v>
      </c>
      <c r="J71" s="7">
        <v>1.3888888888888889E-3</v>
      </c>
      <c r="K71" s="3"/>
      <c r="L71" s="3"/>
      <c r="M71" s="3" t="s">
        <v>33</v>
      </c>
      <c r="N71" s="3" t="s">
        <v>76</v>
      </c>
      <c r="O71" s="3" t="s">
        <v>26</v>
      </c>
    </row>
    <row r="72" spans="1:15" ht="21" customHeight="1" x14ac:dyDescent="0.3">
      <c r="A72" s="18"/>
      <c r="B72" s="10" t="s">
        <v>14</v>
      </c>
      <c r="C72" s="11">
        <v>1</v>
      </c>
      <c r="D72" s="12" t="s">
        <v>59</v>
      </c>
      <c r="E72" s="10" t="s">
        <v>32</v>
      </c>
      <c r="F72" s="10" t="s">
        <v>23</v>
      </c>
      <c r="G72" s="13">
        <v>5</v>
      </c>
      <c r="H72" s="14">
        <v>25000000</v>
      </c>
      <c r="I72" s="10">
        <v>1</v>
      </c>
      <c r="J72" s="15">
        <v>1.3888888888888889E-3</v>
      </c>
      <c r="K72" s="10" t="s">
        <v>18</v>
      </c>
      <c r="L72" s="10" t="s">
        <v>47</v>
      </c>
      <c r="M72" s="10" t="s">
        <v>30</v>
      </c>
      <c r="N72" s="10" t="s">
        <v>66</v>
      </c>
      <c r="O72" s="10" t="s">
        <v>67</v>
      </c>
    </row>
    <row r="73" spans="1:15" ht="21" customHeight="1" x14ac:dyDescent="0.3">
      <c r="A73" s="18"/>
      <c r="B73" s="3" t="s">
        <v>14</v>
      </c>
      <c r="C73" s="4">
        <v>12</v>
      </c>
      <c r="D73" s="5" t="s">
        <v>60</v>
      </c>
      <c r="E73" s="3" t="s">
        <v>16</v>
      </c>
      <c r="F73" s="3" t="s">
        <v>42</v>
      </c>
      <c r="G73" s="6">
        <v>2</v>
      </c>
      <c r="H73" s="2">
        <v>12000000</v>
      </c>
      <c r="I73" s="3">
        <v>2</v>
      </c>
      <c r="J73" s="7">
        <v>1.3888888888888889E-3</v>
      </c>
      <c r="K73" s="3" t="s">
        <v>18</v>
      </c>
      <c r="L73" s="3" t="s">
        <v>19</v>
      </c>
      <c r="M73" s="3" t="s">
        <v>30</v>
      </c>
      <c r="N73" s="3" t="s">
        <v>76</v>
      </c>
      <c r="O73" s="3" t="s">
        <v>26</v>
      </c>
    </row>
    <row r="74" spans="1:15" ht="21" customHeight="1" x14ac:dyDescent="0.3">
      <c r="A74" s="18"/>
      <c r="B74" s="10" t="s">
        <v>14</v>
      </c>
      <c r="C74" s="11">
        <v>12</v>
      </c>
      <c r="D74" s="12" t="s">
        <v>60</v>
      </c>
      <c r="E74" s="10" t="s">
        <v>16</v>
      </c>
      <c r="F74" s="10" t="s">
        <v>42</v>
      </c>
      <c r="G74" s="13">
        <v>3</v>
      </c>
      <c r="H74" s="14">
        <v>15000000</v>
      </c>
      <c r="I74" s="10">
        <v>5</v>
      </c>
      <c r="J74" s="15">
        <v>1.3888888888888889E-3</v>
      </c>
      <c r="K74" s="10" t="s">
        <v>18</v>
      </c>
      <c r="L74" s="10" t="s">
        <v>39</v>
      </c>
      <c r="M74" s="10" t="s">
        <v>48</v>
      </c>
      <c r="N74" s="10" t="s">
        <v>78</v>
      </c>
      <c r="O74" s="10" t="s">
        <v>63</v>
      </c>
    </row>
    <row r="75" spans="1:15" ht="21" customHeight="1" x14ac:dyDescent="0.3">
      <c r="A75" s="18"/>
      <c r="B75" s="3" t="s">
        <v>14</v>
      </c>
      <c r="C75" s="4">
        <v>10</v>
      </c>
      <c r="D75" s="5" t="s">
        <v>22</v>
      </c>
      <c r="E75" s="3" t="s">
        <v>16</v>
      </c>
      <c r="F75" s="3" t="s">
        <v>68</v>
      </c>
      <c r="G75" s="6">
        <v>2</v>
      </c>
      <c r="H75" s="2">
        <v>12000000</v>
      </c>
      <c r="I75" s="3">
        <v>4</v>
      </c>
      <c r="J75" s="7">
        <v>1.3888888888888889E-3</v>
      </c>
      <c r="K75" s="3" t="s">
        <v>18</v>
      </c>
      <c r="L75" s="3" t="s">
        <v>50</v>
      </c>
      <c r="M75" s="3" t="s">
        <v>33</v>
      </c>
      <c r="N75" s="3" t="s">
        <v>76</v>
      </c>
      <c r="O75" s="3" t="s">
        <v>31</v>
      </c>
    </row>
    <row r="76" spans="1:15" ht="21" customHeight="1" x14ac:dyDescent="0.3">
      <c r="A76" s="18"/>
      <c r="B76" s="10" t="s">
        <v>14</v>
      </c>
      <c r="C76" s="11">
        <v>23</v>
      </c>
      <c r="D76" s="12" t="s">
        <v>27</v>
      </c>
      <c r="E76" s="10" t="s">
        <v>16</v>
      </c>
      <c r="F76" s="10" t="s">
        <v>42</v>
      </c>
      <c r="G76" s="13">
        <v>5</v>
      </c>
      <c r="H76" s="14">
        <v>20000000</v>
      </c>
      <c r="I76" s="10">
        <v>1</v>
      </c>
      <c r="J76" s="15">
        <v>1.3888888888888889E-3</v>
      </c>
      <c r="K76" s="10" t="s">
        <v>18</v>
      </c>
      <c r="L76" s="10" t="s">
        <v>47</v>
      </c>
      <c r="M76" s="10" t="s">
        <v>30</v>
      </c>
      <c r="N76" s="10" t="s">
        <v>77</v>
      </c>
      <c r="O76" s="10" t="s">
        <v>65</v>
      </c>
    </row>
    <row r="77" spans="1:15" ht="21" customHeight="1" x14ac:dyDescent="0.3">
      <c r="A77" s="18"/>
      <c r="B77" s="3" t="s">
        <v>14</v>
      </c>
      <c r="C77" s="4">
        <v>8</v>
      </c>
      <c r="D77" s="5" t="s">
        <v>27</v>
      </c>
      <c r="E77" s="3" t="s">
        <v>32</v>
      </c>
      <c r="F77" s="3" t="s">
        <v>17</v>
      </c>
      <c r="G77" s="6">
        <v>5</v>
      </c>
      <c r="H77" s="2">
        <v>21000000</v>
      </c>
      <c r="I77" s="3">
        <v>4</v>
      </c>
      <c r="J77" s="7">
        <v>1.3888888888888889E-3</v>
      </c>
      <c r="K77" s="3" t="s">
        <v>18</v>
      </c>
      <c r="L77" s="3" t="s">
        <v>19</v>
      </c>
      <c r="M77" s="3" t="s">
        <v>43</v>
      </c>
      <c r="N77" s="3" t="s">
        <v>78</v>
      </c>
      <c r="O77" s="3" t="s">
        <v>66</v>
      </c>
    </row>
    <row r="78" spans="1:15" ht="21" customHeight="1" x14ac:dyDescent="0.3">
      <c r="A78" s="18"/>
      <c r="B78" s="10" t="s">
        <v>14</v>
      </c>
      <c r="C78" s="11">
        <v>22</v>
      </c>
      <c r="D78" s="12" t="s">
        <v>27</v>
      </c>
      <c r="E78" s="10" t="s">
        <v>16</v>
      </c>
      <c r="F78" s="10" t="s">
        <v>42</v>
      </c>
      <c r="G78" s="13">
        <v>4</v>
      </c>
      <c r="H78" s="14">
        <v>15000000</v>
      </c>
      <c r="I78" s="10">
        <v>3</v>
      </c>
      <c r="J78" s="15">
        <v>1.3888888888888889E-3</v>
      </c>
      <c r="K78" s="10" t="s">
        <v>18</v>
      </c>
      <c r="L78" s="10" t="s">
        <v>39</v>
      </c>
      <c r="M78" s="10" t="s">
        <v>43</v>
      </c>
      <c r="N78" s="10" t="s">
        <v>76</v>
      </c>
      <c r="O78" s="10" t="s">
        <v>31</v>
      </c>
    </row>
    <row r="79" spans="1:15" ht="21" customHeight="1" x14ac:dyDescent="0.3">
      <c r="A79" s="18"/>
      <c r="B79" s="3" t="s">
        <v>14</v>
      </c>
      <c r="C79" s="4">
        <v>30</v>
      </c>
      <c r="D79" s="5" t="s">
        <v>27</v>
      </c>
      <c r="E79" s="3" t="s">
        <v>16</v>
      </c>
      <c r="F79" s="3" t="s">
        <v>45</v>
      </c>
      <c r="G79" s="6">
        <v>2</v>
      </c>
      <c r="H79" s="2">
        <v>12000000</v>
      </c>
      <c r="I79" s="3">
        <v>3</v>
      </c>
      <c r="J79" s="7">
        <v>1.3888888888888889E-3</v>
      </c>
      <c r="K79" s="3" t="s">
        <v>18</v>
      </c>
      <c r="L79" s="3" t="s">
        <v>47</v>
      </c>
      <c r="M79" s="3" t="s">
        <v>48</v>
      </c>
      <c r="N79" s="3" t="s">
        <v>78</v>
      </c>
      <c r="O79" s="3" t="s">
        <v>63</v>
      </c>
    </row>
    <row r="80" spans="1:15" ht="21" customHeight="1" x14ac:dyDescent="0.3">
      <c r="A80" s="18"/>
      <c r="B80" s="10" t="s">
        <v>14</v>
      </c>
      <c r="C80" s="11">
        <v>8</v>
      </c>
      <c r="D80" s="12" t="s">
        <v>37</v>
      </c>
      <c r="E80" s="10" t="s">
        <v>16</v>
      </c>
      <c r="F80" s="10" t="s">
        <v>23</v>
      </c>
      <c r="G80" s="13">
        <v>4</v>
      </c>
      <c r="H80" s="14">
        <v>20000000</v>
      </c>
      <c r="I80" s="10">
        <v>3</v>
      </c>
      <c r="J80" s="15">
        <v>1.3888888888888889E-3</v>
      </c>
      <c r="K80" s="10" t="s">
        <v>18</v>
      </c>
      <c r="L80" s="10" t="s">
        <v>64</v>
      </c>
      <c r="M80" s="10" t="s">
        <v>43</v>
      </c>
      <c r="N80" s="10" t="s">
        <v>77</v>
      </c>
      <c r="O80" s="10" t="s">
        <v>54</v>
      </c>
    </row>
    <row r="81" spans="1:15" ht="21" customHeight="1" x14ac:dyDescent="0.3">
      <c r="A81" s="18"/>
      <c r="B81" s="3" t="s">
        <v>14</v>
      </c>
      <c r="C81" s="4">
        <v>30</v>
      </c>
      <c r="D81" s="5" t="s">
        <v>37</v>
      </c>
      <c r="E81" s="3" t="s">
        <v>38</v>
      </c>
      <c r="F81" s="3" t="s">
        <v>42</v>
      </c>
      <c r="G81" s="6">
        <v>3</v>
      </c>
      <c r="H81" s="2">
        <v>15000000</v>
      </c>
      <c r="I81" s="3">
        <v>1</v>
      </c>
      <c r="J81" s="7">
        <v>1.3888888888888889E-3</v>
      </c>
      <c r="K81" s="3" t="s">
        <v>18</v>
      </c>
      <c r="L81" s="3" t="s">
        <v>19</v>
      </c>
      <c r="M81" s="3" t="s">
        <v>25</v>
      </c>
      <c r="N81" s="3" t="s">
        <v>76</v>
      </c>
      <c r="O81" s="3" t="s">
        <v>26</v>
      </c>
    </row>
    <row r="82" spans="1:15" ht="21" customHeight="1" x14ac:dyDescent="0.3">
      <c r="A82" s="18"/>
      <c r="B82" s="10" t="s">
        <v>14</v>
      </c>
      <c r="C82" s="11">
        <v>9</v>
      </c>
      <c r="D82" s="12" t="s">
        <v>37</v>
      </c>
      <c r="E82" s="10" t="s">
        <v>28</v>
      </c>
      <c r="F82" s="10" t="s">
        <v>42</v>
      </c>
      <c r="G82" s="13">
        <v>3</v>
      </c>
      <c r="H82" s="14">
        <v>15000000</v>
      </c>
      <c r="I82" s="10">
        <v>3</v>
      </c>
      <c r="J82" s="15">
        <v>1.3888888888888889E-3</v>
      </c>
      <c r="K82" s="10" t="s">
        <v>18</v>
      </c>
      <c r="L82" s="10" t="s">
        <v>39</v>
      </c>
      <c r="M82" s="10" t="s">
        <v>51</v>
      </c>
      <c r="N82" s="10" t="s">
        <v>76</v>
      </c>
      <c r="O82" s="10" t="s">
        <v>71</v>
      </c>
    </row>
    <row r="83" spans="1:15" ht="21" customHeight="1" x14ac:dyDescent="0.3">
      <c r="A83" s="18"/>
      <c r="B83" s="3" t="s">
        <v>14</v>
      </c>
      <c r="C83" s="4">
        <v>11</v>
      </c>
      <c r="D83" s="5" t="s">
        <v>37</v>
      </c>
      <c r="E83" s="3" t="s">
        <v>38</v>
      </c>
      <c r="F83" s="3" t="s">
        <v>42</v>
      </c>
      <c r="G83" s="6">
        <v>3</v>
      </c>
      <c r="H83" s="2">
        <v>15000000</v>
      </c>
      <c r="I83" s="3">
        <v>2</v>
      </c>
      <c r="J83" s="7">
        <v>1.3888888888888889E-3</v>
      </c>
      <c r="K83" s="3" t="s">
        <v>18</v>
      </c>
      <c r="L83" s="3" t="s">
        <v>56</v>
      </c>
      <c r="M83" s="3" t="s">
        <v>51</v>
      </c>
      <c r="N83" s="3" t="s">
        <v>76</v>
      </c>
      <c r="O83" s="3" t="s">
        <v>52</v>
      </c>
    </row>
    <row r="84" spans="1:15" ht="21" customHeight="1" x14ac:dyDescent="0.3">
      <c r="A84" s="18"/>
      <c r="B84" s="10" t="s">
        <v>14</v>
      </c>
      <c r="C84" s="11">
        <v>26</v>
      </c>
      <c r="D84" s="12" t="s">
        <v>37</v>
      </c>
      <c r="E84" s="10" t="s">
        <v>16</v>
      </c>
      <c r="F84" s="10" t="s">
        <v>23</v>
      </c>
      <c r="G84" s="13">
        <v>1</v>
      </c>
      <c r="H84" s="14">
        <v>7000000</v>
      </c>
      <c r="I84" s="10">
        <v>2</v>
      </c>
      <c r="J84" s="15">
        <v>1.3888888888888889E-3</v>
      </c>
      <c r="K84" s="10" t="s">
        <v>18</v>
      </c>
      <c r="L84" s="10" t="s">
        <v>64</v>
      </c>
      <c r="M84" s="10" t="s">
        <v>51</v>
      </c>
      <c r="N84" s="10" t="s">
        <v>78</v>
      </c>
      <c r="O84" s="10" t="s">
        <v>62</v>
      </c>
    </row>
    <row r="85" spans="1:15" ht="21" customHeight="1" x14ac:dyDescent="0.3">
      <c r="A85" s="18"/>
      <c r="B85" s="3" t="s">
        <v>14</v>
      </c>
      <c r="C85" s="4">
        <v>22</v>
      </c>
      <c r="D85" s="5" t="s">
        <v>44</v>
      </c>
      <c r="E85" s="3" t="s">
        <v>32</v>
      </c>
      <c r="F85" s="3" t="s">
        <v>23</v>
      </c>
      <c r="G85" s="6">
        <v>2</v>
      </c>
      <c r="H85" s="2">
        <v>38000000</v>
      </c>
      <c r="I85" s="3">
        <v>4</v>
      </c>
      <c r="J85" s="7">
        <v>1.3888888888888889E-3</v>
      </c>
      <c r="K85" s="3" t="s">
        <v>46</v>
      </c>
      <c r="L85" s="3" t="s">
        <v>56</v>
      </c>
      <c r="M85" s="3" t="s">
        <v>33</v>
      </c>
      <c r="N85" s="3" t="s">
        <v>66</v>
      </c>
      <c r="O85" s="3" t="s">
        <v>67</v>
      </c>
    </row>
    <row r="86" spans="1:15" ht="21" customHeight="1" x14ac:dyDescent="0.3">
      <c r="A86" s="18"/>
      <c r="B86" s="10" t="s">
        <v>14</v>
      </c>
      <c r="C86" s="11">
        <v>3</v>
      </c>
      <c r="D86" s="12" t="s">
        <v>44</v>
      </c>
      <c r="E86" s="10" t="s">
        <v>49</v>
      </c>
      <c r="F86" s="10" t="s">
        <v>23</v>
      </c>
      <c r="G86" s="13">
        <v>1</v>
      </c>
      <c r="H86" s="14">
        <v>19000000</v>
      </c>
      <c r="I86" s="10">
        <v>1</v>
      </c>
      <c r="J86" s="15">
        <v>1.3888888888888889E-3</v>
      </c>
      <c r="K86" s="10" t="s">
        <v>46</v>
      </c>
      <c r="L86" s="10" t="s">
        <v>39</v>
      </c>
      <c r="M86" s="10" t="s">
        <v>20</v>
      </c>
      <c r="N86" s="10" t="s">
        <v>76</v>
      </c>
      <c r="O86" s="10" t="s">
        <v>31</v>
      </c>
    </row>
    <row r="87" spans="1:15" ht="21" customHeight="1" x14ac:dyDescent="0.3">
      <c r="A87" s="18"/>
      <c r="B87" s="3" t="s">
        <v>14</v>
      </c>
      <c r="C87" s="4">
        <v>8</v>
      </c>
      <c r="D87" s="5" t="s">
        <v>44</v>
      </c>
      <c r="E87" s="3" t="s">
        <v>49</v>
      </c>
      <c r="F87" s="3" t="s">
        <v>17</v>
      </c>
      <c r="G87" s="6">
        <v>2</v>
      </c>
      <c r="H87" s="2">
        <v>38000000</v>
      </c>
      <c r="I87" s="3">
        <v>1</v>
      </c>
      <c r="J87" s="7">
        <v>1.3888888888888889E-3</v>
      </c>
      <c r="K87" s="3" t="s">
        <v>46</v>
      </c>
      <c r="L87" s="3" t="s">
        <v>50</v>
      </c>
      <c r="M87" s="3" t="s">
        <v>25</v>
      </c>
      <c r="N87" s="3" t="s">
        <v>78</v>
      </c>
      <c r="O87" s="3" t="s">
        <v>21</v>
      </c>
    </row>
    <row r="88" spans="1:15" ht="21" customHeight="1" x14ac:dyDescent="0.3">
      <c r="A88" s="18"/>
      <c r="B88" s="10" t="s">
        <v>14</v>
      </c>
      <c r="C88" s="11">
        <v>19</v>
      </c>
      <c r="D88" s="12" t="s">
        <v>44</v>
      </c>
      <c r="E88" s="10" t="s">
        <v>28</v>
      </c>
      <c r="F88" s="10" t="s">
        <v>23</v>
      </c>
      <c r="G88" s="13">
        <v>2</v>
      </c>
      <c r="H88" s="14">
        <v>12000000</v>
      </c>
      <c r="I88" s="10">
        <v>1</v>
      </c>
      <c r="J88" s="15">
        <v>1.3888888888888889E-3</v>
      </c>
      <c r="K88" s="10" t="s">
        <v>18</v>
      </c>
      <c r="L88" s="10" t="s">
        <v>19</v>
      </c>
      <c r="M88" s="10" t="s">
        <v>20</v>
      </c>
      <c r="N88" s="10" t="s">
        <v>66</v>
      </c>
      <c r="O88" s="10" t="s">
        <v>67</v>
      </c>
    </row>
    <row r="89" spans="1:15" ht="21" customHeight="1" x14ac:dyDescent="0.3">
      <c r="A89" s="18"/>
      <c r="B89" s="3" t="s">
        <v>14</v>
      </c>
      <c r="C89" s="4">
        <v>1</v>
      </c>
      <c r="D89" s="5" t="s">
        <v>59</v>
      </c>
      <c r="E89" s="3" t="s">
        <v>32</v>
      </c>
      <c r="F89" s="3" t="s">
        <v>23</v>
      </c>
      <c r="G89" s="6">
        <v>5</v>
      </c>
      <c r="H89" s="2">
        <v>25000000</v>
      </c>
      <c r="I89" s="3">
        <v>1</v>
      </c>
      <c r="J89" s="7">
        <v>1.3888888888888889E-3</v>
      </c>
      <c r="K89" s="3" t="s">
        <v>18</v>
      </c>
      <c r="L89" s="3" t="s">
        <v>47</v>
      </c>
      <c r="M89" s="3" t="s">
        <v>30</v>
      </c>
      <c r="N89" s="3" t="s">
        <v>66</v>
      </c>
      <c r="O89" s="3" t="s">
        <v>67</v>
      </c>
    </row>
    <row r="90" spans="1:15" ht="21" customHeight="1" x14ac:dyDescent="0.3">
      <c r="A90" s="18"/>
      <c r="B90" s="10" t="s">
        <v>14</v>
      </c>
      <c r="C90" s="11">
        <v>12</v>
      </c>
      <c r="D90" s="12" t="s">
        <v>60</v>
      </c>
      <c r="E90" s="10" t="s">
        <v>16</v>
      </c>
      <c r="F90" s="10" t="s">
        <v>42</v>
      </c>
      <c r="G90" s="13">
        <v>2</v>
      </c>
      <c r="H90" s="14">
        <v>12000000</v>
      </c>
      <c r="I90" s="10">
        <v>2</v>
      </c>
      <c r="J90" s="15">
        <v>1.3888888888888889E-3</v>
      </c>
      <c r="K90" s="10" t="s">
        <v>18</v>
      </c>
      <c r="L90" s="10" t="s">
        <v>19</v>
      </c>
      <c r="M90" s="10" t="s">
        <v>30</v>
      </c>
      <c r="N90" s="10" t="s">
        <v>76</v>
      </c>
      <c r="O90" s="10" t="s">
        <v>26</v>
      </c>
    </row>
    <row r="91" spans="1:15" ht="21" customHeight="1" x14ac:dyDescent="0.3">
      <c r="A91" s="18"/>
      <c r="B91" s="3" t="s">
        <v>14</v>
      </c>
      <c r="C91" s="4">
        <v>12</v>
      </c>
      <c r="D91" s="5" t="s">
        <v>60</v>
      </c>
      <c r="E91" s="3" t="s">
        <v>16</v>
      </c>
      <c r="F91" s="3" t="s">
        <v>42</v>
      </c>
      <c r="G91" s="6">
        <v>3</v>
      </c>
      <c r="H91" s="2">
        <v>15000000</v>
      </c>
      <c r="I91" s="3">
        <v>5</v>
      </c>
      <c r="J91" s="7">
        <v>1.3888888888888889E-3</v>
      </c>
      <c r="K91" s="3" t="s">
        <v>18</v>
      </c>
      <c r="L91" s="3" t="s">
        <v>39</v>
      </c>
      <c r="M91" s="3" t="s">
        <v>48</v>
      </c>
      <c r="N91" s="3" t="s">
        <v>78</v>
      </c>
      <c r="O91" s="3" t="s">
        <v>63</v>
      </c>
    </row>
    <row r="92" spans="1:15" ht="21" customHeight="1" x14ac:dyDescent="0.3">
      <c r="A92" s="18"/>
      <c r="B92" s="10" t="s">
        <v>14</v>
      </c>
      <c r="C92" s="11">
        <v>10</v>
      </c>
      <c r="D92" s="12" t="s">
        <v>22</v>
      </c>
      <c r="E92" s="10" t="s">
        <v>16</v>
      </c>
      <c r="F92" s="10" t="s">
        <v>68</v>
      </c>
      <c r="G92" s="13">
        <v>2</v>
      </c>
      <c r="H92" s="14">
        <v>12000000</v>
      </c>
      <c r="I92" s="10">
        <v>4</v>
      </c>
      <c r="J92" s="15">
        <v>1.3888888888888889E-3</v>
      </c>
      <c r="K92" s="10" t="s">
        <v>18</v>
      </c>
      <c r="L92" s="10" t="s">
        <v>50</v>
      </c>
      <c r="M92" s="10" t="s">
        <v>33</v>
      </c>
      <c r="N92" s="10" t="s">
        <v>76</v>
      </c>
      <c r="O92" s="10" t="s">
        <v>31</v>
      </c>
    </row>
    <row r="93" spans="1:15" ht="21" customHeight="1" x14ac:dyDescent="0.3">
      <c r="A93" s="18"/>
      <c r="B93" s="3" t="s">
        <v>70</v>
      </c>
      <c r="C93" s="4">
        <v>3</v>
      </c>
      <c r="D93" s="5" t="s">
        <v>60</v>
      </c>
      <c r="E93" s="3" t="s">
        <v>28</v>
      </c>
      <c r="F93" s="3" t="s">
        <v>23</v>
      </c>
      <c r="G93" s="6">
        <v>0</v>
      </c>
      <c r="H93" s="2">
        <v>0</v>
      </c>
      <c r="I93" s="3">
        <v>2</v>
      </c>
      <c r="J93" s="7">
        <v>1.3888888888888889E-3</v>
      </c>
      <c r="K93" s="3"/>
      <c r="L93" s="3"/>
      <c r="M93" s="3" t="s">
        <v>48</v>
      </c>
      <c r="N93" s="3" t="s">
        <v>76</v>
      </c>
      <c r="O93" s="3" t="s">
        <v>26</v>
      </c>
    </row>
    <row r="94" spans="1:15" ht="21" customHeight="1" x14ac:dyDescent="0.3">
      <c r="A94" s="18"/>
      <c r="B94" s="10" t="s">
        <v>70</v>
      </c>
      <c r="C94" s="11">
        <v>13</v>
      </c>
      <c r="D94" s="12" t="s">
        <v>22</v>
      </c>
      <c r="E94" s="10" t="s">
        <v>28</v>
      </c>
      <c r="F94" s="10" t="s">
        <v>17</v>
      </c>
      <c r="G94" s="13">
        <v>0</v>
      </c>
      <c r="H94" s="14">
        <v>0</v>
      </c>
      <c r="I94" s="10">
        <v>1</v>
      </c>
      <c r="J94" s="15">
        <v>1.3888888888888889E-3</v>
      </c>
      <c r="K94" s="10"/>
      <c r="L94" s="10"/>
      <c r="M94" s="10" t="s">
        <v>33</v>
      </c>
      <c r="N94" s="10" t="s">
        <v>78</v>
      </c>
      <c r="O94" s="10" t="s">
        <v>21</v>
      </c>
    </row>
    <row r="95" spans="1:15" ht="21" customHeight="1" x14ac:dyDescent="0.3">
      <c r="A95" s="18"/>
      <c r="B95" s="3" t="s">
        <v>70</v>
      </c>
      <c r="C95" s="4">
        <v>29</v>
      </c>
      <c r="D95" s="5" t="s">
        <v>37</v>
      </c>
      <c r="E95" s="3" t="s">
        <v>28</v>
      </c>
      <c r="F95" s="3" t="s">
        <v>17</v>
      </c>
      <c r="G95" s="6">
        <v>0</v>
      </c>
      <c r="H95" s="2">
        <v>0</v>
      </c>
      <c r="I95" s="3">
        <v>4</v>
      </c>
      <c r="J95" s="7">
        <v>1.3888888888888889E-3</v>
      </c>
      <c r="K95" s="3"/>
      <c r="L95" s="3"/>
      <c r="M95" s="3" t="s">
        <v>33</v>
      </c>
      <c r="N95" s="3" t="s">
        <v>77</v>
      </c>
      <c r="O95" s="3" t="s">
        <v>65</v>
      </c>
    </row>
    <row r="96" spans="1:15" ht="21" customHeight="1" x14ac:dyDescent="0.3">
      <c r="A96" s="18"/>
      <c r="B96" s="10" t="s">
        <v>70</v>
      </c>
      <c r="C96" s="11">
        <v>5</v>
      </c>
      <c r="D96" s="12" t="s">
        <v>37</v>
      </c>
      <c r="E96" s="10" t="s">
        <v>28</v>
      </c>
      <c r="F96" s="10" t="s">
        <v>23</v>
      </c>
      <c r="G96" s="13">
        <v>0</v>
      </c>
      <c r="H96" s="14">
        <v>0</v>
      </c>
      <c r="I96" s="10">
        <v>5</v>
      </c>
      <c r="J96" s="15">
        <v>1.3888888888888889E-3</v>
      </c>
      <c r="K96" s="10"/>
      <c r="L96" s="10"/>
      <c r="M96" s="10" t="s">
        <v>25</v>
      </c>
      <c r="N96" s="10" t="s">
        <v>76</v>
      </c>
      <c r="O96" s="10" t="s">
        <v>52</v>
      </c>
    </row>
    <row r="97" spans="1:15" ht="21" customHeight="1" x14ac:dyDescent="0.3">
      <c r="A97" s="18"/>
      <c r="B97" s="3" t="s">
        <v>70</v>
      </c>
      <c r="C97" s="4">
        <v>19</v>
      </c>
      <c r="D97" s="5" t="s">
        <v>44</v>
      </c>
      <c r="E97" s="3" t="s">
        <v>49</v>
      </c>
      <c r="F97" s="3" t="s">
        <v>42</v>
      </c>
      <c r="G97" s="6">
        <v>0</v>
      </c>
      <c r="H97" s="2">
        <v>0</v>
      </c>
      <c r="I97" s="3">
        <v>2</v>
      </c>
      <c r="J97" s="7">
        <v>1.3888888888888889E-3</v>
      </c>
      <c r="K97" s="3"/>
      <c r="L97" s="3"/>
      <c r="M97" s="3" t="s">
        <v>51</v>
      </c>
      <c r="N97" s="3" t="s">
        <v>66</v>
      </c>
      <c r="O97" s="3" t="s">
        <v>67</v>
      </c>
    </row>
    <row r="98" spans="1:15" ht="21" customHeight="1" x14ac:dyDescent="0.3">
      <c r="A98" s="18"/>
      <c r="B98" s="10" t="s">
        <v>70</v>
      </c>
      <c r="C98" s="11">
        <v>18</v>
      </c>
      <c r="D98" s="12" t="s">
        <v>69</v>
      </c>
      <c r="E98" s="10" t="s">
        <v>16</v>
      </c>
      <c r="F98" s="10" t="s">
        <v>42</v>
      </c>
      <c r="G98" s="13">
        <v>0</v>
      </c>
      <c r="H98" s="14">
        <v>0</v>
      </c>
      <c r="I98" s="10">
        <v>1</v>
      </c>
      <c r="J98" s="15">
        <v>1.3888888888888889E-3</v>
      </c>
      <c r="K98" s="10"/>
      <c r="L98" s="10"/>
      <c r="M98" s="10" t="s">
        <v>30</v>
      </c>
      <c r="N98" s="10" t="s">
        <v>66</v>
      </c>
      <c r="O98" s="10" t="s">
        <v>36</v>
      </c>
    </row>
    <row r="99" spans="1:15" ht="21" customHeight="1" x14ac:dyDescent="0.3">
      <c r="A99" s="18"/>
      <c r="B99" s="3" t="s">
        <v>70</v>
      </c>
      <c r="C99" s="4">
        <v>29</v>
      </c>
      <c r="D99" s="5" t="s">
        <v>69</v>
      </c>
      <c r="E99" s="3" t="s">
        <v>49</v>
      </c>
      <c r="F99" s="3" t="s">
        <v>17</v>
      </c>
      <c r="G99" s="6">
        <v>0</v>
      </c>
      <c r="H99" s="2">
        <v>0</v>
      </c>
      <c r="I99" s="3">
        <v>1</v>
      </c>
      <c r="J99" s="7">
        <v>1.3888888888888889E-3</v>
      </c>
      <c r="K99" s="3"/>
      <c r="L99" s="3"/>
      <c r="M99" s="3" t="s">
        <v>30</v>
      </c>
      <c r="N99" s="3" t="s">
        <v>78</v>
      </c>
      <c r="O99" s="3" t="s">
        <v>62</v>
      </c>
    </row>
    <row r="100" spans="1:15" ht="21" customHeight="1" x14ac:dyDescent="0.3">
      <c r="A100" s="18"/>
      <c r="B100" s="10" t="s">
        <v>70</v>
      </c>
      <c r="C100" s="11">
        <v>1</v>
      </c>
      <c r="D100" s="12" t="s">
        <v>69</v>
      </c>
      <c r="E100" s="10" t="s">
        <v>49</v>
      </c>
      <c r="F100" s="10" t="s">
        <v>23</v>
      </c>
      <c r="G100" s="13">
        <v>0</v>
      </c>
      <c r="H100" s="14">
        <v>0</v>
      </c>
      <c r="I100" s="10">
        <v>2</v>
      </c>
      <c r="J100" s="15">
        <v>1.3888888888888889E-3</v>
      </c>
      <c r="K100" s="10"/>
      <c r="L100" s="10"/>
      <c r="M100" s="10" t="s">
        <v>43</v>
      </c>
      <c r="N100" s="10" t="s">
        <v>78</v>
      </c>
      <c r="O100" s="10" t="s">
        <v>21</v>
      </c>
    </row>
    <row r="101" spans="1:15" ht="21" customHeight="1" x14ac:dyDescent="0.3">
      <c r="A101" s="18"/>
      <c r="B101" s="3" t="s">
        <v>70</v>
      </c>
      <c r="C101" s="4">
        <v>30</v>
      </c>
      <c r="D101" s="5" t="s">
        <v>69</v>
      </c>
      <c r="E101" s="3" t="s">
        <v>28</v>
      </c>
      <c r="F101" s="3" t="s">
        <v>23</v>
      </c>
      <c r="G101" s="6">
        <v>0</v>
      </c>
      <c r="H101" s="2">
        <v>0</v>
      </c>
      <c r="I101" s="3">
        <v>1</v>
      </c>
      <c r="J101" s="7">
        <v>1.3888888888888889E-3</v>
      </c>
      <c r="K101" s="3"/>
      <c r="L101" s="3"/>
      <c r="M101" s="3" t="s">
        <v>48</v>
      </c>
      <c r="N101" s="3" t="s">
        <v>77</v>
      </c>
      <c r="O101" s="3" t="s">
        <v>54</v>
      </c>
    </row>
    <row r="102" spans="1:15" ht="21" customHeight="1" x14ac:dyDescent="0.3">
      <c r="A102" s="18"/>
      <c r="B102" s="10" t="s">
        <v>70</v>
      </c>
      <c r="C102" s="11">
        <v>3</v>
      </c>
      <c r="D102" s="12" t="s">
        <v>60</v>
      </c>
      <c r="E102" s="10" t="s">
        <v>28</v>
      </c>
      <c r="F102" s="10" t="s">
        <v>23</v>
      </c>
      <c r="G102" s="13">
        <v>0</v>
      </c>
      <c r="H102" s="14">
        <v>0</v>
      </c>
      <c r="I102" s="10">
        <v>2</v>
      </c>
      <c r="J102" s="15">
        <v>1.3888888888888889E-3</v>
      </c>
      <c r="K102" s="10"/>
      <c r="L102" s="10"/>
      <c r="M102" s="10" t="s">
        <v>48</v>
      </c>
      <c r="N102" s="10" t="s">
        <v>76</v>
      </c>
      <c r="O102" s="10" t="s">
        <v>26</v>
      </c>
    </row>
    <row r="103" spans="1:15" ht="21" customHeight="1" x14ac:dyDescent="0.3">
      <c r="A103" s="18"/>
      <c r="B103" s="3" t="s">
        <v>14</v>
      </c>
      <c r="C103" s="4">
        <v>11</v>
      </c>
      <c r="D103" s="5" t="s">
        <v>55</v>
      </c>
      <c r="E103" s="3" t="s">
        <v>49</v>
      </c>
      <c r="F103" s="3" t="s">
        <v>17</v>
      </c>
      <c r="G103" s="6">
        <v>4</v>
      </c>
      <c r="H103" s="2">
        <v>20000000</v>
      </c>
      <c r="I103" s="3">
        <v>2</v>
      </c>
      <c r="J103" s="7">
        <v>1.3888888888888889E-3</v>
      </c>
      <c r="K103" s="3" t="s">
        <v>61</v>
      </c>
      <c r="L103" s="3" t="s">
        <v>35</v>
      </c>
      <c r="M103" s="3" t="s">
        <v>30</v>
      </c>
      <c r="N103" s="3" t="s">
        <v>66</v>
      </c>
      <c r="O103" s="3" t="s">
        <v>67</v>
      </c>
    </row>
    <row r="104" spans="1:15" ht="21" customHeight="1" x14ac:dyDescent="0.3">
      <c r="A104" s="18"/>
      <c r="B104" s="10" t="s">
        <v>14</v>
      </c>
      <c r="C104" s="11">
        <v>14</v>
      </c>
      <c r="D104" s="12" t="s">
        <v>55</v>
      </c>
      <c r="E104" s="10" t="s">
        <v>49</v>
      </c>
      <c r="F104" s="10" t="s">
        <v>17</v>
      </c>
      <c r="G104" s="13">
        <v>3</v>
      </c>
      <c r="H104" s="14">
        <v>15000000</v>
      </c>
      <c r="I104" s="10">
        <v>2</v>
      </c>
      <c r="J104" s="15">
        <v>1.3888888888888889E-3</v>
      </c>
      <c r="K104" s="10" t="s">
        <v>18</v>
      </c>
      <c r="L104" s="10" t="s">
        <v>56</v>
      </c>
      <c r="M104" s="10" t="s">
        <v>30</v>
      </c>
      <c r="N104" s="10" t="s">
        <v>76</v>
      </c>
      <c r="O104" s="10" t="s">
        <v>52</v>
      </c>
    </row>
    <row r="105" spans="1:15" ht="21" customHeight="1" x14ac:dyDescent="0.3">
      <c r="A105" s="18"/>
      <c r="B105" s="3" t="s">
        <v>14</v>
      </c>
      <c r="C105" s="4">
        <v>11</v>
      </c>
      <c r="D105" s="5" t="s">
        <v>57</v>
      </c>
      <c r="E105" s="3" t="s">
        <v>49</v>
      </c>
      <c r="F105" s="3" t="s">
        <v>42</v>
      </c>
      <c r="G105" s="6">
        <v>2</v>
      </c>
      <c r="H105" s="2">
        <v>10000000</v>
      </c>
      <c r="I105" s="3">
        <v>1</v>
      </c>
      <c r="J105" s="7">
        <v>1.3888888888888889E-3</v>
      </c>
      <c r="K105" s="3" t="s">
        <v>18</v>
      </c>
      <c r="L105" s="3" t="s">
        <v>39</v>
      </c>
      <c r="M105" s="3" t="s">
        <v>33</v>
      </c>
      <c r="N105" s="3" t="s">
        <v>78</v>
      </c>
      <c r="O105" s="3" t="s">
        <v>63</v>
      </c>
    </row>
    <row r="106" spans="1:15" ht="21" customHeight="1" x14ac:dyDescent="0.3">
      <c r="A106" s="18"/>
      <c r="B106" s="10" t="s">
        <v>14</v>
      </c>
      <c r="C106" s="11">
        <v>1</v>
      </c>
      <c r="D106" s="12" t="s">
        <v>15</v>
      </c>
      <c r="E106" s="10" t="s">
        <v>28</v>
      </c>
      <c r="F106" s="10" t="s">
        <v>42</v>
      </c>
      <c r="G106" s="13">
        <v>5</v>
      </c>
      <c r="H106" s="14">
        <v>25000000</v>
      </c>
      <c r="I106" s="10">
        <v>1</v>
      </c>
      <c r="J106" s="15">
        <v>1.3888888888888889E-3</v>
      </c>
      <c r="K106" s="10" t="s">
        <v>18</v>
      </c>
      <c r="L106" s="10" t="s">
        <v>39</v>
      </c>
      <c r="M106" s="10" t="s">
        <v>40</v>
      </c>
      <c r="N106" s="10" t="s">
        <v>78</v>
      </c>
      <c r="O106" s="10" t="s">
        <v>41</v>
      </c>
    </row>
    <row r="107" spans="1:15" ht="21" customHeight="1" x14ac:dyDescent="0.3">
      <c r="A107" s="18"/>
      <c r="B107" s="3" t="s">
        <v>14</v>
      </c>
      <c r="C107" s="4">
        <v>1</v>
      </c>
      <c r="D107" s="5" t="s">
        <v>72</v>
      </c>
      <c r="E107" s="3" t="s">
        <v>73</v>
      </c>
      <c r="F107" s="3" t="s">
        <v>23</v>
      </c>
      <c r="G107" s="6">
        <v>2</v>
      </c>
      <c r="H107" s="2">
        <v>12000000</v>
      </c>
      <c r="I107" s="3">
        <v>5</v>
      </c>
      <c r="J107" s="7">
        <v>1.3888888888888889E-3</v>
      </c>
      <c r="K107" s="3" t="s">
        <v>18</v>
      </c>
      <c r="L107" s="3" t="s">
        <v>56</v>
      </c>
      <c r="M107" s="3" t="s">
        <v>48</v>
      </c>
      <c r="N107" s="3" t="s">
        <v>77</v>
      </c>
      <c r="O107" s="3" t="s">
        <v>54</v>
      </c>
    </row>
    <row r="108" spans="1:15" ht="21" customHeight="1" x14ac:dyDescent="0.3">
      <c r="A108" s="18"/>
      <c r="B108" s="10" t="s">
        <v>14</v>
      </c>
      <c r="C108" s="11">
        <v>30</v>
      </c>
      <c r="D108" s="12" t="s">
        <v>27</v>
      </c>
      <c r="E108" s="10" t="s">
        <v>16</v>
      </c>
      <c r="F108" s="10" t="s">
        <v>42</v>
      </c>
      <c r="G108" s="13">
        <v>2</v>
      </c>
      <c r="H108" s="14">
        <v>12000000</v>
      </c>
      <c r="I108" s="10">
        <v>1</v>
      </c>
      <c r="J108" s="15">
        <v>1.3888888888888889E-3</v>
      </c>
      <c r="K108" s="10" t="s">
        <v>18</v>
      </c>
      <c r="L108" s="10" t="s">
        <v>19</v>
      </c>
      <c r="M108" s="10" t="s">
        <v>30</v>
      </c>
      <c r="N108" s="10" t="s">
        <v>66</v>
      </c>
      <c r="O108" s="10" t="s">
        <v>67</v>
      </c>
    </row>
    <row r="109" spans="1:15" ht="21" customHeight="1" x14ac:dyDescent="0.3">
      <c r="A109" s="18"/>
      <c r="B109" s="3" t="s">
        <v>14</v>
      </c>
      <c r="C109" s="4">
        <v>13</v>
      </c>
      <c r="D109" s="5" t="s">
        <v>27</v>
      </c>
      <c r="E109" s="3" t="s">
        <v>38</v>
      </c>
      <c r="F109" s="3" t="s">
        <v>42</v>
      </c>
      <c r="G109" s="6">
        <v>3</v>
      </c>
      <c r="H109" s="2">
        <v>12000000</v>
      </c>
      <c r="I109" s="3">
        <v>1</v>
      </c>
      <c r="J109" s="7">
        <v>1.3888888888888889E-3</v>
      </c>
      <c r="K109" s="3" t="s">
        <v>18</v>
      </c>
      <c r="L109" s="3" t="s">
        <v>47</v>
      </c>
      <c r="M109" s="3" t="s">
        <v>48</v>
      </c>
      <c r="N109" s="3" t="s">
        <v>78</v>
      </c>
      <c r="O109" s="3" t="s">
        <v>62</v>
      </c>
    </row>
    <row r="110" spans="1:15" ht="21" customHeight="1" x14ac:dyDescent="0.3">
      <c r="A110" s="18"/>
      <c r="B110" s="10" t="s">
        <v>14</v>
      </c>
      <c r="C110" s="11">
        <v>1</v>
      </c>
      <c r="D110" s="12" t="s">
        <v>27</v>
      </c>
      <c r="E110" s="10" t="s">
        <v>16</v>
      </c>
      <c r="F110" s="10" t="s">
        <v>42</v>
      </c>
      <c r="G110" s="13">
        <v>1</v>
      </c>
      <c r="H110" s="14">
        <v>7000000</v>
      </c>
      <c r="I110" s="10">
        <v>4</v>
      </c>
      <c r="J110" s="15">
        <v>1.3888888888888889E-3</v>
      </c>
      <c r="K110" s="10" t="s">
        <v>18</v>
      </c>
      <c r="L110" s="10" t="s">
        <v>35</v>
      </c>
      <c r="M110" s="10" t="s">
        <v>51</v>
      </c>
      <c r="N110" s="10" t="s">
        <v>78</v>
      </c>
      <c r="O110" s="10" t="s">
        <v>62</v>
      </c>
    </row>
    <row r="111" spans="1:15" ht="21" customHeight="1" x14ac:dyDescent="0.3">
      <c r="A111" s="18"/>
      <c r="B111" s="3" t="s">
        <v>14</v>
      </c>
      <c r="C111" s="4">
        <v>21</v>
      </c>
      <c r="D111" s="5" t="s">
        <v>37</v>
      </c>
      <c r="E111" s="3" t="s">
        <v>32</v>
      </c>
      <c r="F111" s="3" t="s">
        <v>42</v>
      </c>
      <c r="G111" s="6">
        <v>1</v>
      </c>
      <c r="H111" s="2">
        <v>19000000</v>
      </c>
      <c r="I111" s="3">
        <v>1</v>
      </c>
      <c r="J111" s="7">
        <v>1.3888888888888889E-3</v>
      </c>
      <c r="K111" s="3" t="s">
        <v>46</v>
      </c>
      <c r="L111" s="3" t="s">
        <v>39</v>
      </c>
      <c r="M111" s="3" t="s">
        <v>30</v>
      </c>
      <c r="N111" s="3" t="s">
        <v>78</v>
      </c>
      <c r="O111" s="3" t="s">
        <v>63</v>
      </c>
    </row>
    <row r="112" spans="1:15" ht="21" customHeight="1" x14ac:dyDescent="0.3">
      <c r="A112" s="18"/>
      <c r="B112" s="10" t="s">
        <v>14</v>
      </c>
      <c r="C112" s="11">
        <v>3</v>
      </c>
      <c r="D112" s="12" t="s">
        <v>37</v>
      </c>
      <c r="E112" s="10" t="s">
        <v>32</v>
      </c>
      <c r="F112" s="10" t="s">
        <v>42</v>
      </c>
      <c r="G112" s="13">
        <v>2</v>
      </c>
      <c r="H112" s="14">
        <v>38000000</v>
      </c>
      <c r="I112" s="10">
        <v>2</v>
      </c>
      <c r="J112" s="15">
        <v>1.3888888888888889E-3</v>
      </c>
      <c r="K112" s="10" t="s">
        <v>46</v>
      </c>
      <c r="L112" s="10" t="s">
        <v>19</v>
      </c>
      <c r="M112" s="10" t="s">
        <v>51</v>
      </c>
      <c r="N112" s="10" t="s">
        <v>76</v>
      </c>
      <c r="O112" s="10" t="s">
        <v>31</v>
      </c>
    </row>
    <row r="113" spans="1:15" ht="21" customHeight="1" x14ac:dyDescent="0.3">
      <c r="A113" s="18"/>
      <c r="B113" s="3" t="s">
        <v>14</v>
      </c>
      <c r="C113" s="4">
        <v>8</v>
      </c>
      <c r="D113" s="5" t="s">
        <v>37</v>
      </c>
      <c r="E113" s="3" t="s">
        <v>49</v>
      </c>
      <c r="F113" s="3" t="s">
        <v>42</v>
      </c>
      <c r="G113" s="6">
        <v>4</v>
      </c>
      <c r="H113" s="2">
        <v>20000000</v>
      </c>
      <c r="I113" s="3">
        <v>2</v>
      </c>
      <c r="J113" s="7">
        <v>1.3888888888888889E-3</v>
      </c>
      <c r="K113" s="3" t="s">
        <v>61</v>
      </c>
      <c r="L113" s="3" t="s">
        <v>39</v>
      </c>
      <c r="M113" s="3" t="s">
        <v>30</v>
      </c>
      <c r="N113" s="3" t="s">
        <v>76</v>
      </c>
      <c r="O113" s="3" t="s">
        <v>26</v>
      </c>
    </row>
    <row r="114" spans="1:15" ht="21" customHeight="1" x14ac:dyDescent="0.3">
      <c r="A114" s="18"/>
      <c r="B114" s="10" t="s">
        <v>14</v>
      </c>
      <c r="C114" s="11">
        <v>14</v>
      </c>
      <c r="D114" s="12" t="s">
        <v>37</v>
      </c>
      <c r="E114" s="10" t="s">
        <v>16</v>
      </c>
      <c r="F114" s="10" t="s">
        <v>23</v>
      </c>
      <c r="G114" s="13">
        <v>1</v>
      </c>
      <c r="H114" s="14">
        <v>7000000</v>
      </c>
      <c r="I114" s="10">
        <v>5</v>
      </c>
      <c r="J114" s="15">
        <v>1.3888888888888889E-3</v>
      </c>
      <c r="K114" s="10" t="s">
        <v>18</v>
      </c>
      <c r="L114" s="10" t="s">
        <v>35</v>
      </c>
      <c r="M114" s="10" t="s">
        <v>43</v>
      </c>
      <c r="N114" s="10" t="s">
        <v>66</v>
      </c>
      <c r="O114" s="10" t="s">
        <v>67</v>
      </c>
    </row>
    <row r="115" spans="1:15" ht="21" customHeight="1" x14ac:dyDescent="0.3">
      <c r="A115" s="18"/>
      <c r="B115" s="3" t="s">
        <v>14</v>
      </c>
      <c r="C115" s="4">
        <v>31</v>
      </c>
      <c r="D115" s="5" t="s">
        <v>37</v>
      </c>
      <c r="E115" s="3" t="s">
        <v>28</v>
      </c>
      <c r="F115" s="3" t="s">
        <v>23</v>
      </c>
      <c r="G115" s="6">
        <v>3</v>
      </c>
      <c r="H115" s="2">
        <v>15000000</v>
      </c>
      <c r="I115" s="3">
        <v>3</v>
      </c>
      <c r="J115" s="7">
        <v>1.3888888888888889E-3</v>
      </c>
      <c r="K115" s="3" t="s">
        <v>18</v>
      </c>
      <c r="L115" s="3" t="s">
        <v>29</v>
      </c>
      <c r="M115" s="3" t="s">
        <v>25</v>
      </c>
      <c r="N115" s="3" t="s">
        <v>77</v>
      </c>
      <c r="O115" s="3" t="s">
        <v>65</v>
      </c>
    </row>
    <row r="116" spans="1:15" ht="21" customHeight="1" x14ac:dyDescent="0.3">
      <c r="A116" s="18"/>
      <c r="B116" s="10" t="s">
        <v>14</v>
      </c>
      <c r="C116" s="11">
        <v>20</v>
      </c>
      <c r="D116" s="12" t="s">
        <v>37</v>
      </c>
      <c r="E116" s="10" t="s">
        <v>32</v>
      </c>
      <c r="F116" s="10" t="s">
        <v>45</v>
      </c>
      <c r="G116" s="13">
        <v>3</v>
      </c>
      <c r="H116" s="14">
        <v>15000000</v>
      </c>
      <c r="I116" s="10">
        <v>1</v>
      </c>
      <c r="J116" s="15">
        <v>1.3888888888888889E-3</v>
      </c>
      <c r="K116" s="10" t="s">
        <v>18</v>
      </c>
      <c r="L116" s="10" t="s">
        <v>64</v>
      </c>
      <c r="M116" s="10" t="s">
        <v>48</v>
      </c>
      <c r="N116" s="10" t="s">
        <v>77</v>
      </c>
      <c r="O116" s="10" t="s">
        <v>54</v>
      </c>
    </row>
    <row r="117" spans="1:15" ht="21" customHeight="1" x14ac:dyDescent="0.3">
      <c r="A117" s="18"/>
      <c r="B117" s="3" t="s">
        <v>14</v>
      </c>
      <c r="C117" s="4">
        <v>25</v>
      </c>
      <c r="D117" s="5" t="s">
        <v>44</v>
      </c>
      <c r="E117" s="3" t="s">
        <v>16</v>
      </c>
      <c r="F117" s="3" t="s">
        <v>23</v>
      </c>
      <c r="G117" s="6">
        <v>2</v>
      </c>
      <c r="H117" s="2">
        <v>38000000</v>
      </c>
      <c r="I117" s="3">
        <v>1</v>
      </c>
      <c r="J117" s="7">
        <v>1.3888888888888889E-3</v>
      </c>
      <c r="K117" s="3" t="s">
        <v>46</v>
      </c>
      <c r="L117" s="3" t="s">
        <v>47</v>
      </c>
      <c r="M117" s="3" t="s">
        <v>30</v>
      </c>
      <c r="N117" s="3" t="s">
        <v>78</v>
      </c>
      <c r="O117" s="3" t="s">
        <v>53</v>
      </c>
    </row>
    <row r="118" spans="1:15" ht="21" customHeight="1" x14ac:dyDescent="0.3">
      <c r="A118" s="18"/>
      <c r="B118" s="10" t="s">
        <v>14</v>
      </c>
      <c r="C118" s="11">
        <v>5</v>
      </c>
      <c r="D118" s="12" t="s">
        <v>44</v>
      </c>
      <c r="E118" s="10" t="s">
        <v>32</v>
      </c>
      <c r="F118" s="10" t="s">
        <v>45</v>
      </c>
      <c r="G118" s="13">
        <v>3</v>
      </c>
      <c r="H118" s="14">
        <v>12000000</v>
      </c>
      <c r="I118" s="10">
        <v>2</v>
      </c>
      <c r="J118" s="15">
        <v>1.3888888888888889E-3</v>
      </c>
      <c r="K118" s="10" t="s">
        <v>18</v>
      </c>
      <c r="L118" s="10" t="s">
        <v>24</v>
      </c>
      <c r="M118" s="10" t="s">
        <v>43</v>
      </c>
      <c r="N118" s="10" t="s">
        <v>76</v>
      </c>
      <c r="O118" s="10" t="s">
        <v>52</v>
      </c>
    </row>
    <row r="119" spans="1:15" ht="21" customHeight="1" x14ac:dyDescent="0.3">
      <c r="A119" s="18"/>
      <c r="B119" s="3" t="s">
        <v>14</v>
      </c>
      <c r="C119" s="4">
        <v>16</v>
      </c>
      <c r="D119" s="5" t="s">
        <v>44</v>
      </c>
      <c r="E119" s="3" t="s">
        <v>28</v>
      </c>
      <c r="F119" s="3" t="s">
        <v>42</v>
      </c>
      <c r="G119" s="6">
        <v>2</v>
      </c>
      <c r="H119" s="2">
        <v>12000000</v>
      </c>
      <c r="I119" s="3">
        <v>3</v>
      </c>
      <c r="J119" s="7">
        <v>1.3888888888888889E-3</v>
      </c>
      <c r="K119" s="3" t="s">
        <v>18</v>
      </c>
      <c r="L119" s="3" t="s">
        <v>19</v>
      </c>
      <c r="M119" s="3" t="s">
        <v>51</v>
      </c>
      <c r="N119" s="3" t="s">
        <v>76</v>
      </c>
      <c r="O119" s="3" t="s">
        <v>26</v>
      </c>
    </row>
    <row r="120" spans="1:15" ht="21" customHeight="1" x14ac:dyDescent="0.3">
      <c r="A120" s="18"/>
      <c r="B120" s="10" t="s">
        <v>14</v>
      </c>
      <c r="C120" s="11">
        <v>26</v>
      </c>
      <c r="D120" s="12" t="s">
        <v>69</v>
      </c>
      <c r="E120" s="10" t="s">
        <v>38</v>
      </c>
      <c r="F120" s="10" t="s">
        <v>23</v>
      </c>
      <c r="G120" s="13">
        <v>5</v>
      </c>
      <c r="H120" s="14">
        <v>25000000</v>
      </c>
      <c r="I120" s="10">
        <v>5</v>
      </c>
      <c r="J120" s="15">
        <v>1.3888888888888889E-3</v>
      </c>
      <c r="K120" s="10" t="s">
        <v>18</v>
      </c>
      <c r="L120" s="10" t="s">
        <v>64</v>
      </c>
      <c r="M120" s="10" t="s">
        <v>40</v>
      </c>
      <c r="N120" s="10" t="s">
        <v>77</v>
      </c>
      <c r="O120" s="10" t="s">
        <v>54</v>
      </c>
    </row>
    <row r="121" spans="1:15" ht="21" customHeight="1" x14ac:dyDescent="0.3">
      <c r="A121" s="18"/>
      <c r="B121" s="3" t="s">
        <v>14</v>
      </c>
      <c r="C121" s="4">
        <v>11</v>
      </c>
      <c r="D121" s="5" t="s">
        <v>55</v>
      </c>
      <c r="E121" s="3" t="s">
        <v>49</v>
      </c>
      <c r="F121" s="3" t="s">
        <v>17</v>
      </c>
      <c r="G121" s="6">
        <v>4</v>
      </c>
      <c r="H121" s="2">
        <v>20000000</v>
      </c>
      <c r="I121" s="3">
        <v>2</v>
      </c>
      <c r="J121" s="7">
        <v>1.3888888888888889E-3</v>
      </c>
      <c r="K121" s="3" t="s">
        <v>61</v>
      </c>
      <c r="L121" s="3" t="s">
        <v>35</v>
      </c>
      <c r="M121" s="3" t="s">
        <v>30</v>
      </c>
      <c r="N121" s="3" t="s">
        <v>66</v>
      </c>
      <c r="O121" s="3" t="s">
        <v>67</v>
      </c>
    </row>
    <row r="122" spans="1:15" ht="21" customHeight="1" x14ac:dyDescent="0.3">
      <c r="A122" s="18"/>
      <c r="B122" s="10" t="s">
        <v>14</v>
      </c>
      <c r="C122" s="11">
        <v>14</v>
      </c>
      <c r="D122" s="12" t="s">
        <v>55</v>
      </c>
      <c r="E122" s="10" t="s">
        <v>49</v>
      </c>
      <c r="F122" s="10" t="s">
        <v>17</v>
      </c>
      <c r="G122" s="13">
        <v>3</v>
      </c>
      <c r="H122" s="14">
        <v>15000000</v>
      </c>
      <c r="I122" s="10">
        <v>2</v>
      </c>
      <c r="J122" s="15">
        <v>1.3888888888888889E-3</v>
      </c>
      <c r="K122" s="10" t="s">
        <v>18</v>
      </c>
      <c r="L122" s="10" t="s">
        <v>56</v>
      </c>
      <c r="M122" s="10" t="s">
        <v>30</v>
      </c>
      <c r="N122" s="10" t="s">
        <v>76</v>
      </c>
      <c r="O122" s="10" t="s">
        <v>52</v>
      </c>
    </row>
    <row r="123" spans="1:15" ht="21" customHeight="1" x14ac:dyDescent="0.3">
      <c r="A123" s="18"/>
      <c r="B123" s="3" t="s">
        <v>14</v>
      </c>
      <c r="C123" s="4">
        <v>11</v>
      </c>
      <c r="D123" s="5" t="s">
        <v>57</v>
      </c>
      <c r="E123" s="3" t="s">
        <v>49</v>
      </c>
      <c r="F123" s="3" t="s">
        <v>42</v>
      </c>
      <c r="G123" s="6">
        <v>2</v>
      </c>
      <c r="H123" s="2">
        <v>10000000</v>
      </c>
      <c r="I123" s="3">
        <v>1</v>
      </c>
      <c r="J123" s="7">
        <v>1.3888888888888889E-3</v>
      </c>
      <c r="K123" s="3" t="s">
        <v>18</v>
      </c>
      <c r="L123" s="3" t="s">
        <v>39</v>
      </c>
      <c r="M123" s="3" t="s">
        <v>33</v>
      </c>
      <c r="N123" s="3" t="s">
        <v>78</v>
      </c>
      <c r="O123" s="3" t="s">
        <v>63</v>
      </c>
    </row>
    <row r="124" spans="1:15" ht="21" customHeight="1" x14ac:dyDescent="0.3">
      <c r="A124" s="18"/>
      <c r="B124" s="10" t="s">
        <v>14</v>
      </c>
      <c r="C124" s="11">
        <v>1</v>
      </c>
      <c r="D124" s="12" t="s">
        <v>15</v>
      </c>
      <c r="E124" s="10" t="s">
        <v>28</v>
      </c>
      <c r="F124" s="10" t="s">
        <v>42</v>
      </c>
      <c r="G124" s="13">
        <v>5</v>
      </c>
      <c r="H124" s="14">
        <v>25000000</v>
      </c>
      <c r="I124" s="10">
        <v>1</v>
      </c>
      <c r="J124" s="15">
        <v>1.3888888888888889E-3</v>
      </c>
      <c r="K124" s="10" t="s">
        <v>18</v>
      </c>
      <c r="L124" s="10" t="s">
        <v>39</v>
      </c>
      <c r="M124" s="10" t="s">
        <v>40</v>
      </c>
      <c r="N124" s="10" t="s">
        <v>78</v>
      </c>
      <c r="O124" s="10" t="s">
        <v>41</v>
      </c>
    </row>
    <row r="125" spans="1:15" ht="21" customHeight="1" x14ac:dyDescent="0.3">
      <c r="A125" s="18"/>
      <c r="B125" s="3" t="s">
        <v>14</v>
      </c>
      <c r="C125" s="4">
        <v>1</v>
      </c>
      <c r="D125" s="5" t="s">
        <v>72</v>
      </c>
      <c r="E125" s="3" t="s">
        <v>73</v>
      </c>
      <c r="F125" s="3" t="s">
        <v>23</v>
      </c>
      <c r="G125" s="6">
        <v>2</v>
      </c>
      <c r="H125" s="2">
        <v>12000000</v>
      </c>
      <c r="I125" s="3">
        <v>5</v>
      </c>
      <c r="J125" s="7">
        <v>1.3888888888888889E-3</v>
      </c>
      <c r="K125" s="3" t="s">
        <v>18</v>
      </c>
      <c r="L125" s="3" t="s">
        <v>56</v>
      </c>
      <c r="M125" s="3" t="s">
        <v>48</v>
      </c>
      <c r="N125" s="3" t="s">
        <v>77</v>
      </c>
      <c r="O125" s="3" t="s">
        <v>54</v>
      </c>
    </row>
    <row r="126" spans="1:15" ht="21" customHeight="1" x14ac:dyDescent="0.3">
      <c r="A126" s="18"/>
      <c r="B126" s="10" t="s">
        <v>70</v>
      </c>
      <c r="C126" s="11">
        <v>13</v>
      </c>
      <c r="D126" s="12" t="s">
        <v>60</v>
      </c>
      <c r="E126" s="10" t="s">
        <v>16</v>
      </c>
      <c r="F126" s="10" t="s">
        <v>68</v>
      </c>
      <c r="G126" s="13">
        <v>0</v>
      </c>
      <c r="H126" s="14">
        <v>0</v>
      </c>
      <c r="I126" s="10">
        <v>3</v>
      </c>
      <c r="J126" s="15">
        <v>1.3888888888888889E-3</v>
      </c>
      <c r="K126" s="10"/>
      <c r="L126" s="10"/>
      <c r="M126" s="10" t="s">
        <v>25</v>
      </c>
      <c r="N126" s="10" t="s">
        <v>76</v>
      </c>
      <c r="O126" s="10" t="s">
        <v>26</v>
      </c>
    </row>
    <row r="127" spans="1:15" ht="21" customHeight="1" x14ac:dyDescent="0.3">
      <c r="A127" s="18"/>
      <c r="B127" s="3" t="s">
        <v>70</v>
      </c>
      <c r="C127" s="4">
        <v>15</v>
      </c>
      <c r="D127" s="5" t="s">
        <v>27</v>
      </c>
      <c r="E127" s="3" t="s">
        <v>38</v>
      </c>
      <c r="F127" s="3" t="s">
        <v>23</v>
      </c>
      <c r="G127" s="6">
        <v>0</v>
      </c>
      <c r="H127" s="2">
        <v>0</v>
      </c>
      <c r="I127" s="3">
        <v>4</v>
      </c>
      <c r="J127" s="7">
        <v>1.3888888888888889E-3</v>
      </c>
      <c r="K127" s="3"/>
      <c r="L127" s="3"/>
      <c r="M127" s="3" t="s">
        <v>20</v>
      </c>
      <c r="N127" s="3" t="s">
        <v>78</v>
      </c>
      <c r="O127" s="3" t="s">
        <v>66</v>
      </c>
    </row>
    <row r="128" spans="1:15" ht="21" customHeight="1" x14ac:dyDescent="0.3">
      <c r="A128" s="18"/>
      <c r="B128" s="10" t="s">
        <v>70</v>
      </c>
      <c r="C128" s="11">
        <v>28</v>
      </c>
      <c r="D128" s="12" t="s">
        <v>37</v>
      </c>
      <c r="E128" s="10" t="s">
        <v>32</v>
      </c>
      <c r="F128" s="10" t="s">
        <v>23</v>
      </c>
      <c r="G128" s="13">
        <v>0</v>
      </c>
      <c r="H128" s="14">
        <v>0</v>
      </c>
      <c r="I128" s="10">
        <v>3</v>
      </c>
      <c r="J128" s="15">
        <v>1.3888888888888889E-3</v>
      </c>
      <c r="K128" s="10"/>
      <c r="L128" s="10"/>
      <c r="M128" s="10" t="s">
        <v>33</v>
      </c>
      <c r="N128" s="10" t="s">
        <v>76</v>
      </c>
      <c r="O128" s="10" t="s">
        <v>31</v>
      </c>
    </row>
    <row r="129" spans="1:15" ht="21" customHeight="1" x14ac:dyDescent="0.3">
      <c r="A129" s="18"/>
      <c r="B129" s="3" t="s">
        <v>70</v>
      </c>
      <c r="C129" s="4">
        <v>20</v>
      </c>
      <c r="D129" s="5" t="s">
        <v>37</v>
      </c>
      <c r="E129" s="3" t="s">
        <v>16</v>
      </c>
      <c r="F129" s="3" t="s">
        <v>42</v>
      </c>
      <c r="G129" s="6">
        <v>0</v>
      </c>
      <c r="H129" s="2">
        <v>0</v>
      </c>
      <c r="I129" s="3">
        <v>2</v>
      </c>
      <c r="J129" s="7">
        <v>1.3888888888888889E-3</v>
      </c>
      <c r="K129" s="3"/>
      <c r="L129" s="3"/>
      <c r="M129" s="3" t="s">
        <v>20</v>
      </c>
      <c r="N129" s="3" t="s">
        <v>78</v>
      </c>
      <c r="O129" s="3" t="s">
        <v>62</v>
      </c>
    </row>
    <row r="130" spans="1:15" ht="21" customHeight="1" x14ac:dyDescent="0.3">
      <c r="A130" s="18"/>
      <c r="B130" s="10" t="s">
        <v>70</v>
      </c>
      <c r="C130" s="11">
        <v>14</v>
      </c>
      <c r="D130" s="12" t="s">
        <v>37</v>
      </c>
      <c r="E130" s="10" t="s">
        <v>16</v>
      </c>
      <c r="F130" s="10" t="s">
        <v>42</v>
      </c>
      <c r="G130" s="13">
        <v>0</v>
      </c>
      <c r="H130" s="14">
        <v>0</v>
      </c>
      <c r="I130" s="10">
        <v>1</v>
      </c>
      <c r="J130" s="15">
        <v>1.3888888888888889E-3</v>
      </c>
      <c r="K130" s="10"/>
      <c r="L130" s="10"/>
      <c r="M130" s="10" t="s">
        <v>48</v>
      </c>
      <c r="N130" s="10" t="s">
        <v>66</v>
      </c>
      <c r="O130" s="10" t="s">
        <v>67</v>
      </c>
    </row>
    <row r="131" spans="1:15" ht="21" customHeight="1" x14ac:dyDescent="0.3">
      <c r="A131" s="18"/>
      <c r="B131" s="3" t="s">
        <v>70</v>
      </c>
      <c r="C131" s="4">
        <v>13</v>
      </c>
      <c r="D131" s="5" t="s">
        <v>44</v>
      </c>
      <c r="E131" s="3" t="s">
        <v>16</v>
      </c>
      <c r="F131" s="3" t="s">
        <v>23</v>
      </c>
      <c r="G131" s="6">
        <v>0</v>
      </c>
      <c r="H131" s="2">
        <v>0</v>
      </c>
      <c r="I131" s="3">
        <v>1</v>
      </c>
      <c r="J131" s="7">
        <v>1.3888888888888889E-3</v>
      </c>
      <c r="K131" s="3"/>
      <c r="L131" s="3"/>
      <c r="M131" s="3" t="s">
        <v>33</v>
      </c>
      <c r="N131" s="3" t="s">
        <v>78</v>
      </c>
      <c r="O131" s="3" t="s">
        <v>41</v>
      </c>
    </row>
    <row r="132" spans="1:15" ht="21" customHeight="1" x14ac:dyDescent="0.3">
      <c r="A132" s="18"/>
      <c r="B132" s="10" t="s">
        <v>70</v>
      </c>
      <c r="C132" s="11">
        <v>15</v>
      </c>
      <c r="D132" s="12" t="s">
        <v>44</v>
      </c>
      <c r="E132" s="10" t="s">
        <v>49</v>
      </c>
      <c r="F132" s="10" t="s">
        <v>23</v>
      </c>
      <c r="G132" s="13">
        <v>0</v>
      </c>
      <c r="H132" s="14">
        <v>0</v>
      </c>
      <c r="I132" s="10">
        <v>4</v>
      </c>
      <c r="J132" s="15">
        <v>1.3888888888888889E-3</v>
      </c>
      <c r="K132" s="10"/>
      <c r="L132" s="10"/>
      <c r="M132" s="10" t="s">
        <v>33</v>
      </c>
      <c r="N132" s="10" t="s">
        <v>77</v>
      </c>
      <c r="O132" s="10" t="s">
        <v>54</v>
      </c>
    </row>
    <row r="133" spans="1:15" ht="21" customHeight="1" x14ac:dyDescent="0.3">
      <c r="A133" s="18"/>
      <c r="B133" s="3" t="s">
        <v>70</v>
      </c>
      <c r="C133" s="4">
        <v>26</v>
      </c>
      <c r="D133" s="5" t="s">
        <v>44</v>
      </c>
      <c r="E133" s="3" t="s">
        <v>16</v>
      </c>
      <c r="F133" s="3" t="s">
        <v>42</v>
      </c>
      <c r="G133" s="6">
        <v>0</v>
      </c>
      <c r="H133" s="2">
        <v>0</v>
      </c>
      <c r="I133" s="3">
        <v>2</v>
      </c>
      <c r="J133" s="7">
        <v>1.3888888888888889E-3</v>
      </c>
      <c r="K133" s="3"/>
      <c r="L133" s="3"/>
      <c r="M133" s="3" t="s">
        <v>51</v>
      </c>
      <c r="N133" s="3" t="s">
        <v>76</v>
      </c>
      <c r="O133" s="3" t="s">
        <v>31</v>
      </c>
    </row>
    <row r="134" spans="1:15" ht="21" customHeight="1" x14ac:dyDescent="0.3">
      <c r="A134" s="18"/>
      <c r="B134" s="10" t="s">
        <v>70</v>
      </c>
      <c r="C134" s="11">
        <v>13</v>
      </c>
      <c r="D134" s="12" t="s">
        <v>60</v>
      </c>
      <c r="E134" s="10" t="s">
        <v>16</v>
      </c>
      <c r="F134" s="10" t="s">
        <v>68</v>
      </c>
      <c r="G134" s="13">
        <v>0</v>
      </c>
      <c r="H134" s="14">
        <v>0</v>
      </c>
      <c r="I134" s="10">
        <v>3</v>
      </c>
      <c r="J134" s="15">
        <v>1.3888888888888889E-3</v>
      </c>
      <c r="K134" s="10"/>
      <c r="L134" s="10"/>
      <c r="M134" s="10" t="s">
        <v>25</v>
      </c>
      <c r="N134" s="10" t="s">
        <v>76</v>
      </c>
      <c r="O134" s="10" t="s">
        <v>26</v>
      </c>
    </row>
    <row r="135" spans="1:15" ht="21" customHeight="1" x14ac:dyDescent="0.3">
      <c r="A135" s="18"/>
      <c r="B135" s="3" t="s">
        <v>14</v>
      </c>
      <c r="C135" s="4">
        <v>16</v>
      </c>
      <c r="D135" s="5" t="s">
        <v>55</v>
      </c>
      <c r="E135" s="3" t="s">
        <v>38</v>
      </c>
      <c r="F135" s="3" t="s">
        <v>23</v>
      </c>
      <c r="G135" s="6">
        <v>5</v>
      </c>
      <c r="H135" s="2">
        <v>25000000</v>
      </c>
      <c r="I135" s="3">
        <v>1</v>
      </c>
      <c r="J135" s="7">
        <v>1.3888888888888889E-3</v>
      </c>
      <c r="K135" s="3" t="s">
        <v>18</v>
      </c>
      <c r="L135" s="3" t="s">
        <v>47</v>
      </c>
      <c r="M135" s="3" t="s">
        <v>48</v>
      </c>
      <c r="N135" s="3" t="s">
        <v>76</v>
      </c>
      <c r="O135" s="3" t="s">
        <v>31</v>
      </c>
    </row>
    <row r="136" spans="1:15" ht="21" customHeight="1" x14ac:dyDescent="0.3">
      <c r="A136" s="18"/>
      <c r="B136" s="10" t="s">
        <v>14</v>
      </c>
      <c r="C136" s="11">
        <v>1</v>
      </c>
      <c r="D136" s="12" t="s">
        <v>57</v>
      </c>
      <c r="E136" s="10" t="s">
        <v>32</v>
      </c>
      <c r="F136" s="10" t="s">
        <v>23</v>
      </c>
      <c r="G136" s="13">
        <v>1</v>
      </c>
      <c r="H136" s="14">
        <v>7000000</v>
      </c>
      <c r="I136" s="10">
        <v>2</v>
      </c>
      <c r="J136" s="15">
        <v>1.3888888888888889E-3</v>
      </c>
      <c r="K136" s="10" t="s">
        <v>18</v>
      </c>
      <c r="L136" s="10" t="s">
        <v>24</v>
      </c>
      <c r="M136" s="10" t="s">
        <v>33</v>
      </c>
      <c r="N136" s="10" t="s">
        <v>76</v>
      </c>
      <c r="O136" s="10" t="s">
        <v>31</v>
      </c>
    </row>
    <row r="137" spans="1:15" ht="21" customHeight="1" x14ac:dyDescent="0.3">
      <c r="A137" s="18"/>
      <c r="B137" s="3" t="s">
        <v>14</v>
      </c>
      <c r="C137" s="4">
        <v>11</v>
      </c>
      <c r="D137" s="5" t="s">
        <v>57</v>
      </c>
      <c r="E137" s="3" t="s">
        <v>32</v>
      </c>
      <c r="F137" s="3" t="s">
        <v>45</v>
      </c>
      <c r="G137" s="6">
        <v>2</v>
      </c>
      <c r="H137" s="2">
        <v>12000000</v>
      </c>
      <c r="I137" s="3">
        <v>2</v>
      </c>
      <c r="J137" s="7">
        <v>1.3888888888888889E-3</v>
      </c>
      <c r="K137" s="3" t="s">
        <v>18</v>
      </c>
      <c r="L137" s="3" t="s">
        <v>24</v>
      </c>
      <c r="M137" s="3" t="s">
        <v>40</v>
      </c>
      <c r="N137" s="3" t="s">
        <v>78</v>
      </c>
      <c r="O137" s="3" t="s">
        <v>63</v>
      </c>
    </row>
    <row r="138" spans="1:15" ht="21" customHeight="1" x14ac:dyDescent="0.3">
      <c r="A138" s="18"/>
      <c r="B138" s="10" t="s">
        <v>14</v>
      </c>
      <c r="C138" s="11">
        <v>11</v>
      </c>
      <c r="D138" s="12" t="s">
        <v>57</v>
      </c>
      <c r="E138" s="10" t="s">
        <v>16</v>
      </c>
      <c r="F138" s="10" t="s">
        <v>23</v>
      </c>
      <c r="G138" s="13">
        <v>3</v>
      </c>
      <c r="H138" s="14">
        <v>15000000</v>
      </c>
      <c r="I138" s="10">
        <v>1</v>
      </c>
      <c r="J138" s="15">
        <v>1.3888888888888889E-3</v>
      </c>
      <c r="K138" s="10" t="s">
        <v>18</v>
      </c>
      <c r="L138" s="10" t="s">
        <v>39</v>
      </c>
      <c r="M138" s="10" t="s">
        <v>48</v>
      </c>
      <c r="N138" s="10" t="s">
        <v>66</v>
      </c>
      <c r="O138" s="10" t="s">
        <v>36</v>
      </c>
    </row>
    <row r="139" spans="1:15" ht="21" customHeight="1" x14ac:dyDescent="0.3">
      <c r="A139" s="18"/>
      <c r="B139" s="3" t="s">
        <v>14</v>
      </c>
      <c r="C139" s="4">
        <v>1</v>
      </c>
      <c r="D139" s="5" t="s">
        <v>15</v>
      </c>
      <c r="E139" s="3" t="s">
        <v>16</v>
      </c>
      <c r="F139" s="3" t="s">
        <v>17</v>
      </c>
      <c r="G139" s="6">
        <v>1</v>
      </c>
      <c r="H139" s="2">
        <v>19000000</v>
      </c>
      <c r="I139" s="3">
        <v>1</v>
      </c>
      <c r="J139" s="7">
        <v>1.3888888888888889E-3</v>
      </c>
      <c r="K139" s="3" t="s">
        <v>46</v>
      </c>
      <c r="L139" s="3" t="s">
        <v>39</v>
      </c>
      <c r="M139" s="3" t="s">
        <v>43</v>
      </c>
      <c r="N139" s="3" t="s">
        <v>78</v>
      </c>
      <c r="O139" s="3" t="s">
        <v>66</v>
      </c>
    </row>
    <row r="140" spans="1:15" ht="21" customHeight="1" x14ac:dyDescent="0.3">
      <c r="A140" s="18"/>
      <c r="B140" s="10" t="s">
        <v>14</v>
      </c>
      <c r="C140" s="11">
        <v>1</v>
      </c>
      <c r="D140" s="12" t="s">
        <v>15</v>
      </c>
      <c r="E140" s="10" t="s">
        <v>38</v>
      </c>
      <c r="F140" s="10" t="s">
        <v>23</v>
      </c>
      <c r="G140" s="13">
        <v>4</v>
      </c>
      <c r="H140" s="14">
        <v>20000000</v>
      </c>
      <c r="I140" s="10">
        <v>3</v>
      </c>
      <c r="J140" s="15">
        <v>1.3888888888888889E-3</v>
      </c>
      <c r="K140" s="10" t="s">
        <v>61</v>
      </c>
      <c r="L140" s="10" t="s">
        <v>39</v>
      </c>
      <c r="M140" s="10" t="s">
        <v>48</v>
      </c>
      <c r="N140" s="10" t="s">
        <v>66</v>
      </c>
      <c r="O140" s="10" t="s">
        <v>67</v>
      </c>
    </row>
    <row r="141" spans="1:15" ht="21" customHeight="1" x14ac:dyDescent="0.3">
      <c r="A141" s="18"/>
      <c r="B141" s="3" t="s">
        <v>14</v>
      </c>
      <c r="C141" s="4">
        <v>1</v>
      </c>
      <c r="D141" s="5" t="s">
        <v>15</v>
      </c>
      <c r="E141" s="3" t="s">
        <v>16</v>
      </c>
      <c r="F141" s="3" t="s">
        <v>42</v>
      </c>
      <c r="G141" s="6">
        <v>3</v>
      </c>
      <c r="H141" s="2">
        <v>15000000</v>
      </c>
      <c r="I141" s="3">
        <v>1</v>
      </c>
      <c r="J141" s="7">
        <v>1.3888888888888889E-3</v>
      </c>
      <c r="K141" s="3" t="s">
        <v>18</v>
      </c>
      <c r="L141" s="3" t="s">
        <v>56</v>
      </c>
      <c r="M141" s="3" t="s">
        <v>51</v>
      </c>
      <c r="N141" s="3" t="s">
        <v>77</v>
      </c>
      <c r="O141" s="3" t="s">
        <v>34</v>
      </c>
    </row>
    <row r="142" spans="1:15" ht="21" customHeight="1" x14ac:dyDescent="0.3">
      <c r="A142" s="18"/>
      <c r="B142" s="10" t="s">
        <v>14</v>
      </c>
      <c r="C142" s="11">
        <v>1</v>
      </c>
      <c r="D142" s="12" t="s">
        <v>59</v>
      </c>
      <c r="E142" s="10" t="s">
        <v>16</v>
      </c>
      <c r="F142" s="10" t="s">
        <v>17</v>
      </c>
      <c r="G142" s="13">
        <v>4</v>
      </c>
      <c r="H142" s="14">
        <v>20000000</v>
      </c>
      <c r="I142" s="10">
        <v>4</v>
      </c>
      <c r="J142" s="15">
        <v>1.3888888888888889E-3</v>
      </c>
      <c r="K142" s="10" t="s">
        <v>61</v>
      </c>
      <c r="L142" s="10" t="s">
        <v>39</v>
      </c>
      <c r="M142" s="10" t="s">
        <v>25</v>
      </c>
      <c r="N142" s="10" t="s">
        <v>78</v>
      </c>
      <c r="O142" s="10" t="s">
        <v>62</v>
      </c>
    </row>
    <row r="143" spans="1:15" ht="21" customHeight="1" x14ac:dyDescent="0.3">
      <c r="A143" s="18"/>
      <c r="B143" s="3" t="s">
        <v>14</v>
      </c>
      <c r="C143" s="4">
        <v>4</v>
      </c>
      <c r="D143" s="5" t="s">
        <v>59</v>
      </c>
      <c r="E143" s="3" t="s">
        <v>73</v>
      </c>
      <c r="F143" s="3" t="s">
        <v>17</v>
      </c>
      <c r="G143" s="6">
        <v>3</v>
      </c>
      <c r="H143" s="2">
        <v>15000000</v>
      </c>
      <c r="I143" s="3">
        <v>1</v>
      </c>
      <c r="J143" s="7">
        <v>1.3888888888888889E-3</v>
      </c>
      <c r="K143" s="3" t="s">
        <v>18</v>
      </c>
      <c r="L143" s="3" t="s">
        <v>35</v>
      </c>
      <c r="M143" s="3" t="s">
        <v>43</v>
      </c>
      <c r="N143" s="3" t="s">
        <v>76</v>
      </c>
      <c r="O143" s="3" t="s">
        <v>31</v>
      </c>
    </row>
    <row r="144" spans="1:15" ht="21" customHeight="1" x14ac:dyDescent="0.3">
      <c r="A144" s="18"/>
      <c r="B144" s="10" t="s">
        <v>14</v>
      </c>
      <c r="C144" s="11">
        <v>11</v>
      </c>
      <c r="D144" s="12" t="s">
        <v>59</v>
      </c>
      <c r="E144" s="10" t="s">
        <v>38</v>
      </c>
      <c r="F144" s="10" t="s">
        <v>23</v>
      </c>
      <c r="G144" s="13">
        <v>5</v>
      </c>
      <c r="H144" s="14">
        <v>25000000</v>
      </c>
      <c r="I144" s="10">
        <v>4</v>
      </c>
      <c r="J144" s="15">
        <v>1.3888888888888889E-3</v>
      </c>
      <c r="K144" s="10" t="s">
        <v>18</v>
      </c>
      <c r="L144" s="10" t="s">
        <v>29</v>
      </c>
      <c r="M144" s="10" t="s">
        <v>43</v>
      </c>
      <c r="N144" s="10" t="s">
        <v>76</v>
      </c>
      <c r="O144" s="10" t="s">
        <v>52</v>
      </c>
    </row>
    <row r="145" spans="1:15" ht="21" customHeight="1" x14ac:dyDescent="0.3">
      <c r="A145" s="18"/>
      <c r="B145" s="3" t="s">
        <v>14</v>
      </c>
      <c r="C145" s="4">
        <v>12</v>
      </c>
      <c r="D145" s="5" t="s">
        <v>72</v>
      </c>
      <c r="E145" s="3" t="s">
        <v>38</v>
      </c>
      <c r="F145" s="3" t="s">
        <v>23</v>
      </c>
      <c r="G145" s="6">
        <v>2</v>
      </c>
      <c r="H145" s="2">
        <v>12000000</v>
      </c>
      <c r="I145" s="3">
        <v>4</v>
      </c>
      <c r="J145" s="7">
        <v>1.3888888888888889E-3</v>
      </c>
      <c r="K145" s="3" t="s">
        <v>18</v>
      </c>
      <c r="L145" s="3" t="s">
        <v>35</v>
      </c>
      <c r="M145" s="3" t="s">
        <v>25</v>
      </c>
      <c r="N145" s="3" t="s">
        <v>77</v>
      </c>
      <c r="O145" s="3" t="s">
        <v>54</v>
      </c>
    </row>
    <row r="146" spans="1:15" ht="21" customHeight="1" x14ac:dyDescent="0.3">
      <c r="A146" s="18"/>
      <c r="B146" s="10" t="s">
        <v>14</v>
      </c>
      <c r="C146" s="11">
        <v>31</v>
      </c>
      <c r="D146" s="12" t="s">
        <v>22</v>
      </c>
      <c r="E146" s="10" t="s">
        <v>16</v>
      </c>
      <c r="F146" s="10" t="s">
        <v>23</v>
      </c>
      <c r="G146" s="13">
        <v>1</v>
      </c>
      <c r="H146" s="14">
        <v>19000000</v>
      </c>
      <c r="I146" s="10">
        <v>3</v>
      </c>
      <c r="J146" s="15">
        <v>1.3888888888888889E-3</v>
      </c>
      <c r="K146" s="10" t="s">
        <v>46</v>
      </c>
      <c r="L146" s="10" t="s">
        <v>56</v>
      </c>
      <c r="M146" s="10" t="s">
        <v>25</v>
      </c>
      <c r="N146" s="10" t="s">
        <v>76</v>
      </c>
      <c r="O146" s="10" t="s">
        <v>52</v>
      </c>
    </row>
    <row r="147" spans="1:15" ht="21" customHeight="1" x14ac:dyDescent="0.3">
      <c r="A147" s="18"/>
      <c r="B147" s="3" t="s">
        <v>14</v>
      </c>
      <c r="C147" s="4">
        <v>2</v>
      </c>
      <c r="D147" s="5" t="s">
        <v>22</v>
      </c>
      <c r="E147" s="3" t="s">
        <v>28</v>
      </c>
      <c r="F147" s="3" t="s">
        <v>45</v>
      </c>
      <c r="G147" s="6">
        <v>2</v>
      </c>
      <c r="H147" s="2">
        <v>12000000</v>
      </c>
      <c r="I147" s="3">
        <v>2</v>
      </c>
      <c r="J147" s="7">
        <v>1.3888888888888889E-3</v>
      </c>
      <c r="K147" s="3" t="s">
        <v>18</v>
      </c>
      <c r="L147" s="3" t="s">
        <v>56</v>
      </c>
      <c r="M147" s="3" t="s">
        <v>30</v>
      </c>
      <c r="N147" s="3" t="s">
        <v>78</v>
      </c>
      <c r="O147" s="3" t="s">
        <v>66</v>
      </c>
    </row>
    <row r="148" spans="1:15" ht="21" customHeight="1" x14ac:dyDescent="0.3">
      <c r="A148" s="18"/>
      <c r="B148" s="10" t="s">
        <v>14</v>
      </c>
      <c r="C148" s="11">
        <v>9</v>
      </c>
      <c r="D148" s="12" t="s">
        <v>22</v>
      </c>
      <c r="E148" s="10" t="s">
        <v>16</v>
      </c>
      <c r="F148" s="10" t="s">
        <v>42</v>
      </c>
      <c r="G148" s="13">
        <v>3</v>
      </c>
      <c r="H148" s="14">
        <v>12000000</v>
      </c>
      <c r="I148" s="10">
        <v>5</v>
      </c>
      <c r="J148" s="15">
        <v>1.3888888888888889E-3</v>
      </c>
      <c r="K148" s="10" t="s">
        <v>18</v>
      </c>
      <c r="L148" s="10" t="s">
        <v>64</v>
      </c>
      <c r="M148" s="10" t="s">
        <v>40</v>
      </c>
      <c r="N148" s="10" t="s">
        <v>76</v>
      </c>
      <c r="O148" s="10" t="s">
        <v>52</v>
      </c>
    </row>
    <row r="149" spans="1:15" ht="21" customHeight="1" x14ac:dyDescent="0.3">
      <c r="A149" s="18"/>
      <c r="B149" s="3" t="s">
        <v>14</v>
      </c>
      <c r="C149" s="4">
        <v>25</v>
      </c>
      <c r="D149" s="5" t="s">
        <v>22</v>
      </c>
      <c r="E149" s="3" t="s">
        <v>32</v>
      </c>
      <c r="F149" s="3" t="s">
        <v>42</v>
      </c>
      <c r="G149" s="6">
        <v>2</v>
      </c>
      <c r="H149" s="2">
        <v>10000000</v>
      </c>
      <c r="I149" s="3">
        <v>4</v>
      </c>
      <c r="J149" s="7">
        <v>1.3888888888888889E-3</v>
      </c>
      <c r="K149" s="3" t="s">
        <v>18</v>
      </c>
      <c r="L149" s="3" t="s">
        <v>64</v>
      </c>
      <c r="M149" s="3" t="s">
        <v>33</v>
      </c>
      <c r="N149" s="3" t="s">
        <v>76</v>
      </c>
      <c r="O149" s="3" t="s">
        <v>31</v>
      </c>
    </row>
    <row r="150" spans="1:15" ht="21" customHeight="1" x14ac:dyDescent="0.3">
      <c r="A150" s="18"/>
      <c r="B150" s="10" t="s">
        <v>14</v>
      </c>
      <c r="C150" s="11">
        <v>9</v>
      </c>
      <c r="D150" s="12" t="s">
        <v>22</v>
      </c>
      <c r="E150" s="10" t="s">
        <v>16</v>
      </c>
      <c r="F150" s="10" t="s">
        <v>42</v>
      </c>
      <c r="G150" s="13">
        <v>2</v>
      </c>
      <c r="H150" s="14">
        <v>12000000</v>
      </c>
      <c r="I150" s="10">
        <v>1</v>
      </c>
      <c r="J150" s="15">
        <v>1.3888888888888889E-3</v>
      </c>
      <c r="K150" s="10" t="s">
        <v>18</v>
      </c>
      <c r="L150" s="10" t="s">
        <v>47</v>
      </c>
      <c r="M150" s="10" t="s">
        <v>40</v>
      </c>
      <c r="N150" s="10" t="s">
        <v>78</v>
      </c>
      <c r="O150" s="10" t="s">
        <v>63</v>
      </c>
    </row>
    <row r="151" spans="1:15" ht="21" customHeight="1" x14ac:dyDescent="0.3">
      <c r="A151" s="18"/>
      <c r="B151" s="3" t="s">
        <v>14</v>
      </c>
      <c r="C151" s="4">
        <v>10</v>
      </c>
      <c r="D151" s="5" t="s">
        <v>22</v>
      </c>
      <c r="E151" s="3" t="s">
        <v>32</v>
      </c>
      <c r="F151" s="3" t="s">
        <v>42</v>
      </c>
      <c r="G151" s="6">
        <v>3</v>
      </c>
      <c r="H151" s="2">
        <v>15000000</v>
      </c>
      <c r="I151" s="3">
        <v>1</v>
      </c>
      <c r="J151" s="7">
        <v>1.3888888888888889E-3</v>
      </c>
      <c r="K151" s="3" t="s">
        <v>18</v>
      </c>
      <c r="L151" s="3" t="s">
        <v>56</v>
      </c>
      <c r="M151" s="3" t="s">
        <v>40</v>
      </c>
      <c r="N151" s="3" t="s">
        <v>76</v>
      </c>
      <c r="O151" s="3" t="s">
        <v>52</v>
      </c>
    </row>
    <row r="152" spans="1:15" ht="21" customHeight="1" x14ac:dyDescent="0.3">
      <c r="A152" s="18"/>
      <c r="B152" s="10" t="s">
        <v>14</v>
      </c>
      <c r="C152" s="11">
        <v>14</v>
      </c>
      <c r="D152" s="12" t="s">
        <v>22</v>
      </c>
      <c r="E152" s="10" t="s">
        <v>49</v>
      </c>
      <c r="F152" s="10" t="s">
        <v>23</v>
      </c>
      <c r="G152" s="13">
        <v>4</v>
      </c>
      <c r="H152" s="14">
        <v>20000000</v>
      </c>
      <c r="I152" s="10">
        <v>3</v>
      </c>
      <c r="J152" s="15">
        <v>1.3888888888888889E-3</v>
      </c>
      <c r="K152" s="10" t="s">
        <v>18</v>
      </c>
      <c r="L152" s="10" t="s">
        <v>29</v>
      </c>
      <c r="M152" s="10" t="s">
        <v>20</v>
      </c>
      <c r="N152" s="10" t="s">
        <v>78</v>
      </c>
      <c r="O152" s="10" t="s">
        <v>63</v>
      </c>
    </row>
    <row r="153" spans="1:15" ht="21" customHeight="1" x14ac:dyDescent="0.3">
      <c r="A153" s="18"/>
      <c r="B153" s="3" t="s">
        <v>14</v>
      </c>
      <c r="C153" s="4">
        <v>10</v>
      </c>
      <c r="D153" s="5" t="s">
        <v>27</v>
      </c>
      <c r="E153" s="3" t="s">
        <v>28</v>
      </c>
      <c r="F153" s="3" t="s">
        <v>45</v>
      </c>
      <c r="G153" s="6">
        <v>4</v>
      </c>
      <c r="H153" s="2">
        <v>11000000</v>
      </c>
      <c r="I153" s="3">
        <v>1</v>
      </c>
      <c r="J153" s="7">
        <v>1.3888888888888889E-3</v>
      </c>
      <c r="K153" s="3" t="s">
        <v>61</v>
      </c>
      <c r="L153" s="3" t="s">
        <v>19</v>
      </c>
      <c r="M153" s="3" t="s">
        <v>43</v>
      </c>
      <c r="N153" s="3" t="s">
        <v>77</v>
      </c>
      <c r="O153" s="3" t="s">
        <v>34</v>
      </c>
    </row>
    <row r="154" spans="1:15" ht="21" customHeight="1" x14ac:dyDescent="0.3">
      <c r="A154" s="18"/>
      <c r="B154" s="10" t="s">
        <v>14</v>
      </c>
      <c r="C154" s="11">
        <v>27</v>
      </c>
      <c r="D154" s="12" t="s">
        <v>27</v>
      </c>
      <c r="E154" s="10" t="s">
        <v>32</v>
      </c>
      <c r="F154" s="10" t="s">
        <v>17</v>
      </c>
      <c r="G154" s="13">
        <v>3</v>
      </c>
      <c r="H154" s="14">
        <v>12000000</v>
      </c>
      <c r="I154" s="10">
        <v>3</v>
      </c>
      <c r="J154" s="15">
        <v>1.3888888888888889E-3</v>
      </c>
      <c r="K154" s="10" t="s">
        <v>18</v>
      </c>
      <c r="L154" s="10" t="s">
        <v>29</v>
      </c>
      <c r="M154" s="10" t="s">
        <v>30</v>
      </c>
      <c r="N154" s="10" t="s">
        <v>78</v>
      </c>
      <c r="O154" s="10" t="s">
        <v>62</v>
      </c>
    </row>
    <row r="155" spans="1:15" ht="21" customHeight="1" x14ac:dyDescent="0.3">
      <c r="A155" s="18"/>
      <c r="B155" s="3" t="s">
        <v>14</v>
      </c>
      <c r="C155" s="4">
        <v>28</v>
      </c>
      <c r="D155" s="5" t="s">
        <v>27</v>
      </c>
      <c r="E155" s="3" t="s">
        <v>16</v>
      </c>
      <c r="F155" s="3" t="s">
        <v>42</v>
      </c>
      <c r="G155" s="6">
        <v>3</v>
      </c>
      <c r="H155" s="2">
        <v>15000000</v>
      </c>
      <c r="I155" s="3">
        <v>1</v>
      </c>
      <c r="J155" s="7">
        <v>1.3888888888888889E-3</v>
      </c>
      <c r="K155" s="3" t="s">
        <v>18</v>
      </c>
      <c r="L155" s="3" t="s">
        <v>29</v>
      </c>
      <c r="M155" s="3" t="s">
        <v>48</v>
      </c>
      <c r="N155" s="3" t="s">
        <v>76</v>
      </c>
      <c r="O155" s="3" t="s">
        <v>31</v>
      </c>
    </row>
    <row r="156" spans="1:15" ht="21" customHeight="1" x14ac:dyDescent="0.3">
      <c r="A156" s="18"/>
      <c r="B156" s="10" t="s">
        <v>14</v>
      </c>
      <c r="C156" s="11">
        <v>28</v>
      </c>
      <c r="D156" s="12" t="s">
        <v>27</v>
      </c>
      <c r="E156" s="10" t="s">
        <v>16</v>
      </c>
      <c r="F156" s="10" t="s">
        <v>42</v>
      </c>
      <c r="G156" s="13">
        <v>5</v>
      </c>
      <c r="H156" s="14">
        <v>25000000</v>
      </c>
      <c r="I156" s="10">
        <v>2</v>
      </c>
      <c r="J156" s="15">
        <v>1.3888888888888889E-3</v>
      </c>
      <c r="K156" s="10" t="s">
        <v>18</v>
      </c>
      <c r="L156" s="10" t="s">
        <v>35</v>
      </c>
      <c r="M156" s="10" t="s">
        <v>30</v>
      </c>
      <c r="N156" s="10" t="s">
        <v>76</v>
      </c>
      <c r="O156" s="10" t="s">
        <v>26</v>
      </c>
    </row>
    <row r="157" spans="1:15" ht="21" customHeight="1" x14ac:dyDescent="0.3">
      <c r="A157" s="18"/>
      <c r="B157" s="3" t="s">
        <v>14</v>
      </c>
      <c r="C157" s="4">
        <v>29</v>
      </c>
      <c r="D157" s="5" t="s">
        <v>27</v>
      </c>
      <c r="E157" s="3" t="s">
        <v>32</v>
      </c>
      <c r="F157" s="3" t="s">
        <v>23</v>
      </c>
      <c r="G157" s="6">
        <v>1</v>
      </c>
      <c r="H157" s="2">
        <v>7000000</v>
      </c>
      <c r="I157" s="3">
        <v>3</v>
      </c>
      <c r="J157" s="7">
        <v>1.3888888888888889E-3</v>
      </c>
      <c r="K157" s="3" t="s">
        <v>18</v>
      </c>
      <c r="L157" s="3" t="s">
        <v>39</v>
      </c>
      <c r="M157" s="3" t="s">
        <v>33</v>
      </c>
      <c r="N157" s="3" t="s">
        <v>66</v>
      </c>
      <c r="O157" s="3" t="s">
        <v>67</v>
      </c>
    </row>
    <row r="158" spans="1:15" ht="21" customHeight="1" x14ac:dyDescent="0.3">
      <c r="A158" s="18"/>
      <c r="B158" s="10" t="s">
        <v>14</v>
      </c>
      <c r="C158" s="11">
        <v>30</v>
      </c>
      <c r="D158" s="12" t="s">
        <v>27</v>
      </c>
      <c r="E158" s="10" t="s">
        <v>73</v>
      </c>
      <c r="F158" s="10" t="s">
        <v>23</v>
      </c>
      <c r="G158" s="13">
        <v>2</v>
      </c>
      <c r="H158" s="14">
        <v>12000000</v>
      </c>
      <c r="I158" s="10">
        <v>4</v>
      </c>
      <c r="J158" s="15">
        <v>1.3888888888888889E-3</v>
      </c>
      <c r="K158" s="10" t="s">
        <v>18</v>
      </c>
      <c r="L158" s="10" t="s">
        <v>29</v>
      </c>
      <c r="M158" s="10" t="s">
        <v>30</v>
      </c>
      <c r="N158" s="10" t="s">
        <v>78</v>
      </c>
      <c r="O158" s="10" t="s">
        <v>53</v>
      </c>
    </row>
    <row r="159" spans="1:15" ht="21" customHeight="1" x14ac:dyDescent="0.3">
      <c r="A159" s="18"/>
      <c r="B159" s="3" t="s">
        <v>14</v>
      </c>
      <c r="C159" s="4">
        <v>11</v>
      </c>
      <c r="D159" s="5" t="s">
        <v>27</v>
      </c>
      <c r="E159" s="3" t="s">
        <v>38</v>
      </c>
      <c r="F159" s="3" t="s">
        <v>42</v>
      </c>
      <c r="G159" s="6">
        <v>3</v>
      </c>
      <c r="H159" s="2">
        <v>15000000</v>
      </c>
      <c r="I159" s="3">
        <v>1</v>
      </c>
      <c r="J159" s="7">
        <v>1.3888888888888889E-3</v>
      </c>
      <c r="K159" s="3" t="s">
        <v>18</v>
      </c>
      <c r="L159" s="3" t="s">
        <v>19</v>
      </c>
      <c r="M159" s="3" t="s">
        <v>33</v>
      </c>
      <c r="N159" s="3" t="s">
        <v>66</v>
      </c>
      <c r="O159" s="3" t="s">
        <v>67</v>
      </c>
    </row>
    <row r="160" spans="1:15" ht="21" customHeight="1" x14ac:dyDescent="0.3">
      <c r="A160" s="18"/>
      <c r="B160" s="10" t="s">
        <v>14</v>
      </c>
      <c r="C160" s="11">
        <v>15</v>
      </c>
      <c r="D160" s="12" t="s">
        <v>27</v>
      </c>
      <c r="E160" s="10" t="s">
        <v>28</v>
      </c>
      <c r="F160" s="10" t="s">
        <v>23</v>
      </c>
      <c r="G160" s="13">
        <v>4</v>
      </c>
      <c r="H160" s="14">
        <v>15000000</v>
      </c>
      <c r="I160" s="10">
        <v>3</v>
      </c>
      <c r="J160" s="15">
        <v>1.3888888888888889E-3</v>
      </c>
      <c r="K160" s="10" t="s">
        <v>18</v>
      </c>
      <c r="L160" s="10" t="s">
        <v>29</v>
      </c>
      <c r="M160" s="10" t="s">
        <v>43</v>
      </c>
      <c r="N160" s="10" t="s">
        <v>78</v>
      </c>
      <c r="O160" s="10" t="s">
        <v>62</v>
      </c>
    </row>
    <row r="161" spans="1:15" ht="21" customHeight="1" x14ac:dyDescent="0.3">
      <c r="A161" s="18"/>
      <c r="B161" s="3" t="s">
        <v>14</v>
      </c>
      <c r="C161" s="4">
        <v>20</v>
      </c>
      <c r="D161" s="5" t="s">
        <v>37</v>
      </c>
      <c r="E161" s="3" t="s">
        <v>32</v>
      </c>
      <c r="F161" s="3" t="s">
        <v>23</v>
      </c>
      <c r="G161" s="6">
        <v>2</v>
      </c>
      <c r="H161" s="2">
        <v>38000000</v>
      </c>
      <c r="I161" s="3">
        <v>1</v>
      </c>
      <c r="J161" s="7">
        <v>1.3888888888888889E-3</v>
      </c>
      <c r="K161" s="3" t="s">
        <v>74</v>
      </c>
      <c r="L161" s="3" t="s">
        <v>19</v>
      </c>
      <c r="M161" s="3" t="s">
        <v>43</v>
      </c>
      <c r="N161" s="3" t="s">
        <v>66</v>
      </c>
      <c r="O161" s="3" t="s">
        <v>67</v>
      </c>
    </row>
    <row r="162" spans="1:15" ht="21" customHeight="1" x14ac:dyDescent="0.3">
      <c r="A162" s="18"/>
      <c r="B162" s="10" t="s">
        <v>14</v>
      </c>
      <c r="C162" s="11">
        <v>8</v>
      </c>
      <c r="D162" s="12" t="s">
        <v>37</v>
      </c>
      <c r="E162" s="10" t="s">
        <v>38</v>
      </c>
      <c r="F162" s="10" t="s">
        <v>45</v>
      </c>
      <c r="G162" s="13">
        <v>2</v>
      </c>
      <c r="H162" s="14">
        <v>38000000</v>
      </c>
      <c r="I162" s="10">
        <v>4</v>
      </c>
      <c r="J162" s="15">
        <v>1.3888888888888889E-3</v>
      </c>
      <c r="K162" s="10" t="s">
        <v>46</v>
      </c>
      <c r="L162" s="10" t="s">
        <v>19</v>
      </c>
      <c r="M162" s="10" t="s">
        <v>33</v>
      </c>
      <c r="N162" s="10" t="s">
        <v>66</v>
      </c>
      <c r="O162" s="10" t="s">
        <v>67</v>
      </c>
    </row>
    <row r="163" spans="1:15" ht="21" customHeight="1" x14ac:dyDescent="0.3">
      <c r="A163" s="18"/>
      <c r="B163" s="3" t="s">
        <v>14</v>
      </c>
      <c r="C163" s="4">
        <v>27</v>
      </c>
      <c r="D163" s="5" t="s">
        <v>37</v>
      </c>
      <c r="E163" s="3" t="s">
        <v>16</v>
      </c>
      <c r="F163" s="3" t="s">
        <v>68</v>
      </c>
      <c r="G163" s="6">
        <v>2</v>
      </c>
      <c r="H163" s="2">
        <v>38000000</v>
      </c>
      <c r="I163" s="3">
        <v>1</v>
      </c>
      <c r="J163" s="7">
        <v>1.3888888888888889E-3</v>
      </c>
      <c r="K163" s="3" t="s">
        <v>46</v>
      </c>
      <c r="L163" s="3" t="s">
        <v>35</v>
      </c>
      <c r="M163" s="3" t="s">
        <v>48</v>
      </c>
      <c r="N163" s="3" t="s">
        <v>66</v>
      </c>
      <c r="O163" s="3" t="s">
        <v>67</v>
      </c>
    </row>
    <row r="164" spans="1:15" ht="21" customHeight="1" x14ac:dyDescent="0.3">
      <c r="A164" s="18"/>
      <c r="B164" s="10" t="s">
        <v>14</v>
      </c>
      <c r="C164" s="11">
        <v>5</v>
      </c>
      <c r="D164" s="12" t="s">
        <v>37</v>
      </c>
      <c r="E164" s="10" t="s">
        <v>49</v>
      </c>
      <c r="F164" s="10" t="s">
        <v>23</v>
      </c>
      <c r="G164" s="13">
        <v>4</v>
      </c>
      <c r="H164" s="14">
        <v>15000000</v>
      </c>
      <c r="I164" s="10">
        <v>1</v>
      </c>
      <c r="J164" s="15">
        <v>1.3888888888888889E-3</v>
      </c>
      <c r="K164" s="10" t="s">
        <v>18</v>
      </c>
      <c r="L164" s="10" t="s">
        <v>19</v>
      </c>
      <c r="M164" s="10" t="s">
        <v>33</v>
      </c>
      <c r="N164" s="10" t="s">
        <v>66</v>
      </c>
      <c r="O164" s="10" t="s">
        <v>36</v>
      </c>
    </row>
    <row r="165" spans="1:15" ht="21" customHeight="1" x14ac:dyDescent="0.3">
      <c r="A165" s="18"/>
      <c r="B165" s="3" t="s">
        <v>14</v>
      </c>
      <c r="C165" s="4">
        <v>27</v>
      </c>
      <c r="D165" s="5" t="s">
        <v>37</v>
      </c>
      <c r="E165" s="3" t="s">
        <v>28</v>
      </c>
      <c r="F165" s="3" t="s">
        <v>23</v>
      </c>
      <c r="G165" s="6">
        <v>4</v>
      </c>
      <c r="H165" s="2">
        <v>15000000</v>
      </c>
      <c r="I165" s="3">
        <v>1</v>
      </c>
      <c r="J165" s="7">
        <v>1.3888888888888889E-3</v>
      </c>
      <c r="K165" s="3" t="s">
        <v>18</v>
      </c>
      <c r="L165" s="3" t="s">
        <v>19</v>
      </c>
      <c r="M165" s="3" t="s">
        <v>20</v>
      </c>
      <c r="N165" s="3" t="s">
        <v>77</v>
      </c>
      <c r="O165" s="3" t="s">
        <v>54</v>
      </c>
    </row>
    <row r="166" spans="1:15" ht="21" customHeight="1" x14ac:dyDescent="0.3">
      <c r="A166" s="18"/>
      <c r="B166" s="10" t="s">
        <v>14</v>
      </c>
      <c r="C166" s="11">
        <v>30</v>
      </c>
      <c r="D166" s="12" t="s">
        <v>37</v>
      </c>
      <c r="E166" s="10" t="s">
        <v>38</v>
      </c>
      <c r="F166" s="10" t="s">
        <v>23</v>
      </c>
      <c r="G166" s="13">
        <v>3</v>
      </c>
      <c r="H166" s="14">
        <v>15000000</v>
      </c>
      <c r="I166" s="10">
        <v>1</v>
      </c>
      <c r="J166" s="15">
        <v>1.3888888888888889E-3</v>
      </c>
      <c r="K166" s="10" t="s">
        <v>18</v>
      </c>
      <c r="L166" s="10" t="s">
        <v>47</v>
      </c>
      <c r="M166" s="10" t="s">
        <v>20</v>
      </c>
      <c r="N166" s="10" t="s">
        <v>77</v>
      </c>
      <c r="O166" s="10" t="s">
        <v>54</v>
      </c>
    </row>
    <row r="167" spans="1:15" ht="21" customHeight="1" x14ac:dyDescent="0.3">
      <c r="A167" s="18"/>
      <c r="B167" s="3" t="s">
        <v>14</v>
      </c>
      <c r="C167" s="4">
        <v>1</v>
      </c>
      <c r="D167" s="5" t="s">
        <v>37</v>
      </c>
      <c r="E167" s="3" t="s">
        <v>38</v>
      </c>
      <c r="F167" s="3" t="s">
        <v>42</v>
      </c>
      <c r="G167" s="6">
        <v>2</v>
      </c>
      <c r="H167" s="2">
        <v>10000000</v>
      </c>
      <c r="I167" s="3">
        <v>1</v>
      </c>
      <c r="J167" s="7">
        <v>1.3888888888888889E-3</v>
      </c>
      <c r="K167" s="3" t="s">
        <v>18</v>
      </c>
      <c r="L167" s="3" t="s">
        <v>39</v>
      </c>
      <c r="M167" s="3" t="s">
        <v>43</v>
      </c>
      <c r="N167" s="3" t="s">
        <v>78</v>
      </c>
      <c r="O167" s="3" t="s">
        <v>66</v>
      </c>
    </row>
    <row r="168" spans="1:15" ht="21" customHeight="1" x14ac:dyDescent="0.3">
      <c r="A168" s="18"/>
      <c r="B168" s="10" t="s">
        <v>14</v>
      </c>
      <c r="C168" s="11">
        <v>2</v>
      </c>
      <c r="D168" s="12" t="s">
        <v>37</v>
      </c>
      <c r="E168" s="10" t="s">
        <v>16</v>
      </c>
      <c r="F168" s="10" t="s">
        <v>42</v>
      </c>
      <c r="G168" s="13">
        <v>3</v>
      </c>
      <c r="H168" s="14">
        <v>11000000</v>
      </c>
      <c r="I168" s="10">
        <v>1</v>
      </c>
      <c r="J168" s="15">
        <v>1.3888888888888889E-3</v>
      </c>
      <c r="K168" s="10" t="s">
        <v>18</v>
      </c>
      <c r="L168" s="10" t="s">
        <v>47</v>
      </c>
      <c r="M168" s="10" t="s">
        <v>51</v>
      </c>
      <c r="N168" s="10" t="s">
        <v>77</v>
      </c>
      <c r="O168" s="10" t="s">
        <v>54</v>
      </c>
    </row>
    <row r="169" spans="1:15" ht="21" customHeight="1" x14ac:dyDescent="0.3">
      <c r="A169" s="18"/>
      <c r="B169" s="3" t="s">
        <v>14</v>
      </c>
      <c r="C169" s="4">
        <v>6</v>
      </c>
      <c r="D169" s="5" t="s">
        <v>37</v>
      </c>
      <c r="E169" s="3" t="s">
        <v>16</v>
      </c>
      <c r="F169" s="3" t="s">
        <v>23</v>
      </c>
      <c r="G169" s="6">
        <v>5</v>
      </c>
      <c r="H169" s="2">
        <v>20000000</v>
      </c>
      <c r="I169" s="3">
        <v>1</v>
      </c>
      <c r="J169" s="7">
        <v>1.3888888888888889E-3</v>
      </c>
      <c r="K169" s="3" t="s">
        <v>18</v>
      </c>
      <c r="L169" s="3" t="s">
        <v>29</v>
      </c>
      <c r="M169" s="3" t="s">
        <v>51</v>
      </c>
      <c r="N169" s="3" t="s">
        <v>66</v>
      </c>
      <c r="O169" s="3" t="s">
        <v>36</v>
      </c>
    </row>
    <row r="170" spans="1:15" ht="21" customHeight="1" x14ac:dyDescent="0.3">
      <c r="A170" s="18"/>
      <c r="B170" s="10" t="s">
        <v>14</v>
      </c>
      <c r="C170" s="11">
        <v>29</v>
      </c>
      <c r="D170" s="12" t="s">
        <v>37</v>
      </c>
      <c r="E170" s="10" t="s">
        <v>38</v>
      </c>
      <c r="F170" s="10" t="s">
        <v>17</v>
      </c>
      <c r="G170" s="13">
        <v>5</v>
      </c>
      <c r="H170" s="14">
        <v>25000000</v>
      </c>
      <c r="I170" s="10">
        <v>6</v>
      </c>
      <c r="J170" s="15">
        <v>1.3888888888888889E-3</v>
      </c>
      <c r="K170" s="10" t="s">
        <v>18</v>
      </c>
      <c r="L170" s="10" t="s">
        <v>19</v>
      </c>
      <c r="M170" s="10" t="s">
        <v>51</v>
      </c>
      <c r="N170" s="10" t="s">
        <v>78</v>
      </c>
      <c r="O170" s="10" t="s">
        <v>21</v>
      </c>
    </row>
    <row r="171" spans="1:15" ht="21" customHeight="1" x14ac:dyDescent="0.3">
      <c r="A171" s="18"/>
      <c r="B171" s="3" t="s">
        <v>14</v>
      </c>
      <c r="C171" s="4">
        <v>22</v>
      </c>
      <c r="D171" s="5" t="s">
        <v>44</v>
      </c>
      <c r="E171" s="3" t="s">
        <v>32</v>
      </c>
      <c r="F171" s="3" t="s">
        <v>42</v>
      </c>
      <c r="G171" s="6">
        <v>1</v>
      </c>
      <c r="H171" s="2">
        <v>19000000</v>
      </c>
      <c r="I171" s="3">
        <v>5</v>
      </c>
      <c r="J171" s="7">
        <v>1.3888888888888889E-3</v>
      </c>
      <c r="K171" s="3" t="s">
        <v>46</v>
      </c>
      <c r="L171" s="3" t="s">
        <v>29</v>
      </c>
      <c r="M171" s="3" t="s">
        <v>20</v>
      </c>
      <c r="N171" s="3" t="s">
        <v>78</v>
      </c>
      <c r="O171" s="3" t="s">
        <v>53</v>
      </c>
    </row>
    <row r="172" spans="1:15" ht="21" customHeight="1" x14ac:dyDescent="0.3">
      <c r="A172" s="18"/>
      <c r="B172" s="10" t="s">
        <v>14</v>
      </c>
      <c r="C172" s="11">
        <v>22</v>
      </c>
      <c r="D172" s="12" t="s">
        <v>44</v>
      </c>
      <c r="E172" s="10" t="s">
        <v>16</v>
      </c>
      <c r="F172" s="10" t="s">
        <v>23</v>
      </c>
      <c r="G172" s="13">
        <v>4</v>
      </c>
      <c r="H172" s="14">
        <v>20000000</v>
      </c>
      <c r="I172" s="10">
        <v>4</v>
      </c>
      <c r="J172" s="15">
        <v>1.3888888888888889E-3</v>
      </c>
      <c r="K172" s="10" t="s">
        <v>61</v>
      </c>
      <c r="L172" s="10" t="s">
        <v>56</v>
      </c>
      <c r="M172" s="10" t="s">
        <v>20</v>
      </c>
      <c r="N172" s="10" t="s">
        <v>76</v>
      </c>
      <c r="O172" s="10" t="s">
        <v>52</v>
      </c>
    </row>
    <row r="173" spans="1:15" ht="21" customHeight="1" x14ac:dyDescent="0.3">
      <c r="A173" s="18"/>
      <c r="B173" s="3" t="s">
        <v>14</v>
      </c>
      <c r="C173" s="4">
        <v>15</v>
      </c>
      <c r="D173" s="5" t="s">
        <v>44</v>
      </c>
      <c r="E173" s="3" t="s">
        <v>28</v>
      </c>
      <c r="F173" s="3" t="s">
        <v>42</v>
      </c>
      <c r="G173" s="6">
        <v>2</v>
      </c>
      <c r="H173" s="2">
        <v>12000000</v>
      </c>
      <c r="I173" s="3">
        <v>2</v>
      </c>
      <c r="J173" s="7">
        <v>1.3888888888888889E-3</v>
      </c>
      <c r="K173" s="3" t="s">
        <v>18</v>
      </c>
      <c r="L173" s="3" t="s">
        <v>29</v>
      </c>
      <c r="M173" s="3" t="s">
        <v>30</v>
      </c>
      <c r="N173" s="3" t="s">
        <v>78</v>
      </c>
      <c r="O173" s="3" t="s">
        <v>21</v>
      </c>
    </row>
    <row r="174" spans="1:15" ht="21" customHeight="1" x14ac:dyDescent="0.3">
      <c r="A174" s="18"/>
      <c r="B174" s="10" t="s">
        <v>14</v>
      </c>
      <c r="C174" s="11">
        <v>19</v>
      </c>
      <c r="D174" s="12" t="s">
        <v>44</v>
      </c>
      <c r="E174" s="10" t="s">
        <v>16</v>
      </c>
      <c r="F174" s="10" t="s">
        <v>17</v>
      </c>
      <c r="G174" s="13">
        <v>3</v>
      </c>
      <c r="H174" s="14">
        <v>15000000</v>
      </c>
      <c r="I174" s="10">
        <v>3</v>
      </c>
      <c r="J174" s="15">
        <v>1.3888888888888889E-3</v>
      </c>
      <c r="K174" s="10" t="s">
        <v>18</v>
      </c>
      <c r="L174" s="10" t="s">
        <v>39</v>
      </c>
      <c r="M174" s="10" t="s">
        <v>30</v>
      </c>
      <c r="N174" s="10" t="s">
        <v>76</v>
      </c>
      <c r="O174" s="10" t="s">
        <v>26</v>
      </c>
    </row>
    <row r="175" spans="1:15" ht="21" customHeight="1" x14ac:dyDescent="0.3">
      <c r="A175" s="18"/>
      <c r="B175" s="3" t="s">
        <v>14</v>
      </c>
      <c r="C175" s="4">
        <v>17</v>
      </c>
      <c r="D175" s="5" t="s">
        <v>44</v>
      </c>
      <c r="E175" s="3" t="s">
        <v>28</v>
      </c>
      <c r="F175" s="3" t="s">
        <v>42</v>
      </c>
      <c r="G175" s="6">
        <v>1</v>
      </c>
      <c r="H175" s="2">
        <v>7000000</v>
      </c>
      <c r="I175" s="3">
        <v>3</v>
      </c>
      <c r="J175" s="7">
        <v>1.3888888888888889E-3</v>
      </c>
      <c r="K175" s="3" t="s">
        <v>18</v>
      </c>
      <c r="L175" s="3" t="s">
        <v>19</v>
      </c>
      <c r="M175" s="3" t="s">
        <v>43</v>
      </c>
      <c r="N175" s="3" t="s">
        <v>78</v>
      </c>
      <c r="O175" s="3" t="s">
        <v>41</v>
      </c>
    </row>
    <row r="176" spans="1:15" ht="21" customHeight="1" x14ac:dyDescent="0.3">
      <c r="A176" s="18"/>
      <c r="B176" s="10" t="s">
        <v>14</v>
      </c>
      <c r="C176" s="11">
        <v>19</v>
      </c>
      <c r="D176" s="12" t="s">
        <v>44</v>
      </c>
      <c r="E176" s="10" t="s">
        <v>73</v>
      </c>
      <c r="F176" s="10" t="s">
        <v>42</v>
      </c>
      <c r="G176" s="13">
        <v>2</v>
      </c>
      <c r="H176" s="14">
        <v>12000000</v>
      </c>
      <c r="I176" s="10">
        <v>1</v>
      </c>
      <c r="J176" s="15">
        <v>1.3888888888888889E-3</v>
      </c>
      <c r="K176" s="10" t="s">
        <v>18</v>
      </c>
      <c r="L176" s="10" t="s">
        <v>24</v>
      </c>
      <c r="M176" s="10" t="s">
        <v>48</v>
      </c>
      <c r="N176" s="10" t="s">
        <v>76</v>
      </c>
      <c r="O176" s="10" t="s">
        <v>31</v>
      </c>
    </row>
    <row r="177" spans="1:15" ht="21" customHeight="1" x14ac:dyDescent="0.3">
      <c r="A177" s="18"/>
      <c r="B177" s="3" t="s">
        <v>14</v>
      </c>
      <c r="C177" s="4">
        <v>14</v>
      </c>
      <c r="D177" s="5" t="s">
        <v>44</v>
      </c>
      <c r="E177" s="3" t="s">
        <v>38</v>
      </c>
      <c r="F177" s="3" t="s">
        <v>17</v>
      </c>
      <c r="G177" s="6">
        <v>5</v>
      </c>
      <c r="H177" s="2">
        <v>25000000</v>
      </c>
      <c r="I177" s="3">
        <v>1</v>
      </c>
      <c r="J177" s="7">
        <v>1.3888888888888889E-3</v>
      </c>
      <c r="K177" s="3" t="s">
        <v>18</v>
      </c>
      <c r="L177" s="3" t="s">
        <v>39</v>
      </c>
      <c r="M177" s="3" t="s">
        <v>51</v>
      </c>
      <c r="N177" s="3" t="s">
        <v>77</v>
      </c>
      <c r="O177" s="3" t="s">
        <v>65</v>
      </c>
    </row>
    <row r="178" spans="1:15" ht="21" customHeight="1" x14ac:dyDescent="0.3">
      <c r="A178" s="18"/>
      <c r="B178" s="10" t="s">
        <v>14</v>
      </c>
      <c r="C178" s="11">
        <v>29</v>
      </c>
      <c r="D178" s="12" t="s">
        <v>69</v>
      </c>
      <c r="E178" s="10" t="s">
        <v>28</v>
      </c>
      <c r="F178" s="10" t="s">
        <v>42</v>
      </c>
      <c r="G178" s="13">
        <v>1</v>
      </c>
      <c r="H178" s="14">
        <v>19000000</v>
      </c>
      <c r="I178" s="10">
        <v>1</v>
      </c>
      <c r="J178" s="15">
        <v>1.3888888888888889E-3</v>
      </c>
      <c r="K178" s="10" t="s">
        <v>46</v>
      </c>
      <c r="L178" s="10" t="s">
        <v>50</v>
      </c>
      <c r="M178" s="10" t="s">
        <v>20</v>
      </c>
      <c r="N178" s="10" t="s">
        <v>76</v>
      </c>
      <c r="O178" s="10" t="s">
        <v>75</v>
      </c>
    </row>
    <row r="179" spans="1:15" ht="21" customHeight="1" x14ac:dyDescent="0.3">
      <c r="A179" s="18"/>
      <c r="B179" s="3" t="s">
        <v>14</v>
      </c>
      <c r="C179" s="4">
        <v>13</v>
      </c>
      <c r="D179" s="5" t="s">
        <v>69</v>
      </c>
      <c r="E179" s="3" t="s">
        <v>49</v>
      </c>
      <c r="F179" s="3" t="s">
        <v>42</v>
      </c>
      <c r="G179" s="6">
        <v>2</v>
      </c>
      <c r="H179" s="2">
        <v>12000000</v>
      </c>
      <c r="I179" s="3">
        <v>5</v>
      </c>
      <c r="J179" s="7">
        <v>1.3888888888888889E-3</v>
      </c>
      <c r="K179" s="3" t="s">
        <v>18</v>
      </c>
      <c r="L179" s="3" t="s">
        <v>19</v>
      </c>
      <c r="M179" s="3" t="s">
        <v>30</v>
      </c>
      <c r="N179" s="3" t="s">
        <v>78</v>
      </c>
      <c r="O179" s="3" t="s">
        <v>62</v>
      </c>
    </row>
    <row r="180" spans="1:15" ht="21" customHeight="1" x14ac:dyDescent="0.3">
      <c r="A180" s="18"/>
      <c r="B180" s="10" t="s">
        <v>14</v>
      </c>
      <c r="C180" s="11">
        <v>26</v>
      </c>
      <c r="D180" s="12" t="s">
        <v>69</v>
      </c>
      <c r="E180" s="10" t="s">
        <v>32</v>
      </c>
      <c r="F180" s="10" t="s">
        <v>23</v>
      </c>
      <c r="G180" s="13">
        <v>5</v>
      </c>
      <c r="H180" s="14">
        <v>25000000</v>
      </c>
      <c r="I180" s="10">
        <v>2</v>
      </c>
      <c r="J180" s="15">
        <v>1.3888888888888889E-3</v>
      </c>
      <c r="K180" s="10" t="s">
        <v>18</v>
      </c>
      <c r="L180" s="10" t="s">
        <v>29</v>
      </c>
      <c r="M180" s="10" t="s">
        <v>30</v>
      </c>
      <c r="N180" s="10" t="s">
        <v>66</v>
      </c>
      <c r="O180" s="10" t="s">
        <v>36</v>
      </c>
    </row>
    <row r="181" spans="1:15" ht="21" customHeight="1" x14ac:dyDescent="0.3">
      <c r="A181" s="18"/>
      <c r="B181" s="3" t="s">
        <v>14</v>
      </c>
      <c r="C181" s="4">
        <v>16</v>
      </c>
      <c r="D181" s="5" t="s">
        <v>69</v>
      </c>
      <c r="E181" s="3" t="s">
        <v>16</v>
      </c>
      <c r="F181" s="3" t="s">
        <v>23</v>
      </c>
      <c r="G181" s="6">
        <v>3</v>
      </c>
      <c r="H181" s="2">
        <v>15000000</v>
      </c>
      <c r="I181" s="3">
        <v>3</v>
      </c>
      <c r="J181" s="7">
        <v>1.3888888888888889E-3</v>
      </c>
      <c r="K181" s="3" t="s">
        <v>18</v>
      </c>
      <c r="L181" s="3" t="s">
        <v>24</v>
      </c>
      <c r="M181" s="3" t="s">
        <v>33</v>
      </c>
      <c r="N181" s="3" t="s">
        <v>76</v>
      </c>
      <c r="O181" s="3" t="s">
        <v>31</v>
      </c>
    </row>
    <row r="182" spans="1:15" ht="21" customHeight="1" x14ac:dyDescent="0.3">
      <c r="A182" s="18"/>
      <c r="B182" s="10" t="s">
        <v>14</v>
      </c>
      <c r="C182" s="11">
        <v>14</v>
      </c>
      <c r="D182" s="12" t="s">
        <v>69</v>
      </c>
      <c r="E182" s="10" t="s">
        <v>32</v>
      </c>
      <c r="F182" s="10" t="s">
        <v>17</v>
      </c>
      <c r="G182" s="13">
        <v>1</v>
      </c>
      <c r="H182" s="14">
        <v>7000000</v>
      </c>
      <c r="I182" s="10">
        <v>1</v>
      </c>
      <c r="J182" s="15">
        <v>1.3888888888888889E-3</v>
      </c>
      <c r="K182" s="10" t="s">
        <v>18</v>
      </c>
      <c r="L182" s="10" t="s">
        <v>39</v>
      </c>
      <c r="M182" s="10" t="s">
        <v>48</v>
      </c>
      <c r="N182" s="10" t="s">
        <v>78</v>
      </c>
      <c r="O182" s="10" t="s">
        <v>53</v>
      </c>
    </row>
    <row r="183" spans="1:15" ht="21" customHeight="1" x14ac:dyDescent="0.3">
      <c r="A183" s="18"/>
      <c r="B183" s="3" t="s">
        <v>14</v>
      </c>
      <c r="C183" s="4">
        <v>16</v>
      </c>
      <c r="D183" s="5" t="s">
        <v>55</v>
      </c>
      <c r="E183" s="3" t="s">
        <v>38</v>
      </c>
      <c r="F183" s="3" t="s">
        <v>23</v>
      </c>
      <c r="G183" s="6">
        <v>5</v>
      </c>
      <c r="H183" s="2">
        <v>25000000</v>
      </c>
      <c r="I183" s="3">
        <v>1</v>
      </c>
      <c r="J183" s="7">
        <v>1.3888888888888889E-3</v>
      </c>
      <c r="K183" s="3" t="s">
        <v>18</v>
      </c>
      <c r="L183" s="3" t="s">
        <v>47</v>
      </c>
      <c r="M183" s="3" t="s">
        <v>48</v>
      </c>
      <c r="N183" s="3" t="s">
        <v>76</v>
      </c>
      <c r="O183" s="3" t="s">
        <v>31</v>
      </c>
    </row>
    <row r="184" spans="1:15" ht="21" customHeight="1" x14ac:dyDescent="0.3">
      <c r="A184" s="18"/>
      <c r="B184" s="10" t="s">
        <v>14</v>
      </c>
      <c r="C184" s="11">
        <v>1</v>
      </c>
      <c r="D184" s="12" t="s">
        <v>57</v>
      </c>
      <c r="E184" s="10" t="s">
        <v>32</v>
      </c>
      <c r="F184" s="10" t="s">
        <v>23</v>
      </c>
      <c r="G184" s="13">
        <v>1</v>
      </c>
      <c r="H184" s="14">
        <v>7000000</v>
      </c>
      <c r="I184" s="10">
        <v>2</v>
      </c>
      <c r="J184" s="15">
        <v>1.3888888888888889E-3</v>
      </c>
      <c r="K184" s="10" t="s">
        <v>18</v>
      </c>
      <c r="L184" s="10" t="s">
        <v>24</v>
      </c>
      <c r="M184" s="10" t="s">
        <v>33</v>
      </c>
      <c r="N184" s="10" t="s">
        <v>76</v>
      </c>
      <c r="O184" s="10" t="s">
        <v>31</v>
      </c>
    </row>
    <row r="185" spans="1:15" ht="21" customHeight="1" x14ac:dyDescent="0.3">
      <c r="A185" s="18"/>
      <c r="B185" s="3" t="s">
        <v>14</v>
      </c>
      <c r="C185" s="4">
        <v>11</v>
      </c>
      <c r="D185" s="5" t="s">
        <v>57</v>
      </c>
      <c r="E185" s="3" t="s">
        <v>32</v>
      </c>
      <c r="F185" s="3" t="s">
        <v>45</v>
      </c>
      <c r="G185" s="6">
        <v>2</v>
      </c>
      <c r="H185" s="2">
        <v>12000000</v>
      </c>
      <c r="I185" s="3">
        <v>2</v>
      </c>
      <c r="J185" s="7">
        <v>1.3888888888888889E-3</v>
      </c>
      <c r="K185" s="3" t="s">
        <v>18</v>
      </c>
      <c r="L185" s="3" t="s">
        <v>24</v>
      </c>
      <c r="M185" s="3" t="s">
        <v>40</v>
      </c>
      <c r="N185" s="3" t="s">
        <v>78</v>
      </c>
      <c r="O185" s="3" t="s">
        <v>63</v>
      </c>
    </row>
    <row r="186" spans="1:15" ht="21" customHeight="1" x14ac:dyDescent="0.3">
      <c r="A186" s="18"/>
      <c r="B186" s="10" t="s">
        <v>14</v>
      </c>
      <c r="C186" s="11">
        <v>11</v>
      </c>
      <c r="D186" s="12" t="s">
        <v>57</v>
      </c>
      <c r="E186" s="10" t="s">
        <v>16</v>
      </c>
      <c r="F186" s="10" t="s">
        <v>23</v>
      </c>
      <c r="G186" s="13">
        <v>3</v>
      </c>
      <c r="H186" s="14">
        <v>15000000</v>
      </c>
      <c r="I186" s="10">
        <v>1</v>
      </c>
      <c r="J186" s="15">
        <v>1.3888888888888889E-3</v>
      </c>
      <c r="K186" s="10" t="s">
        <v>18</v>
      </c>
      <c r="L186" s="10" t="s">
        <v>39</v>
      </c>
      <c r="M186" s="10" t="s">
        <v>48</v>
      </c>
      <c r="N186" s="10" t="s">
        <v>66</v>
      </c>
      <c r="O186" s="10" t="s">
        <v>36</v>
      </c>
    </row>
    <row r="187" spans="1:15" ht="21" customHeight="1" x14ac:dyDescent="0.3">
      <c r="A187" s="18"/>
      <c r="B187" s="3" t="s">
        <v>14</v>
      </c>
      <c r="C187" s="4">
        <v>1</v>
      </c>
      <c r="D187" s="5" t="s">
        <v>15</v>
      </c>
      <c r="E187" s="3" t="s">
        <v>16</v>
      </c>
      <c r="F187" s="3" t="s">
        <v>17</v>
      </c>
      <c r="G187" s="6">
        <v>1</v>
      </c>
      <c r="H187" s="2">
        <v>19000000</v>
      </c>
      <c r="I187" s="3">
        <v>1</v>
      </c>
      <c r="J187" s="7">
        <v>1.3888888888888889E-3</v>
      </c>
      <c r="K187" s="3" t="s">
        <v>46</v>
      </c>
      <c r="L187" s="3" t="s">
        <v>39</v>
      </c>
      <c r="M187" s="3" t="s">
        <v>43</v>
      </c>
      <c r="N187" s="3" t="s">
        <v>78</v>
      </c>
      <c r="O187" s="3" t="s">
        <v>66</v>
      </c>
    </row>
    <row r="188" spans="1:15" ht="21" customHeight="1" x14ac:dyDescent="0.3">
      <c r="A188" s="18"/>
      <c r="B188" s="10" t="s">
        <v>14</v>
      </c>
      <c r="C188" s="11">
        <v>1</v>
      </c>
      <c r="D188" s="12" t="s">
        <v>15</v>
      </c>
      <c r="E188" s="10" t="s">
        <v>38</v>
      </c>
      <c r="F188" s="10" t="s">
        <v>23</v>
      </c>
      <c r="G188" s="13">
        <v>4</v>
      </c>
      <c r="H188" s="14">
        <v>20000000</v>
      </c>
      <c r="I188" s="10">
        <v>3</v>
      </c>
      <c r="J188" s="15">
        <v>1.3888888888888889E-3</v>
      </c>
      <c r="K188" s="10" t="s">
        <v>61</v>
      </c>
      <c r="L188" s="10" t="s">
        <v>39</v>
      </c>
      <c r="M188" s="10" t="s">
        <v>48</v>
      </c>
      <c r="N188" s="10" t="s">
        <v>66</v>
      </c>
      <c r="O188" s="10" t="s">
        <v>67</v>
      </c>
    </row>
    <row r="189" spans="1:15" ht="21" customHeight="1" x14ac:dyDescent="0.3">
      <c r="A189" s="18"/>
      <c r="B189" s="3" t="s">
        <v>14</v>
      </c>
      <c r="C189" s="4">
        <v>1</v>
      </c>
      <c r="D189" s="5" t="s">
        <v>15</v>
      </c>
      <c r="E189" s="3" t="s">
        <v>16</v>
      </c>
      <c r="F189" s="3" t="s">
        <v>42</v>
      </c>
      <c r="G189" s="6">
        <v>3</v>
      </c>
      <c r="H189" s="2">
        <v>15000000</v>
      </c>
      <c r="I189" s="3">
        <v>1</v>
      </c>
      <c r="J189" s="7">
        <v>1.3888888888888889E-3</v>
      </c>
      <c r="K189" s="3" t="s">
        <v>18</v>
      </c>
      <c r="L189" s="3" t="s">
        <v>56</v>
      </c>
      <c r="M189" s="3" t="s">
        <v>51</v>
      </c>
      <c r="N189" s="3" t="s">
        <v>77</v>
      </c>
      <c r="O189" s="3" t="s">
        <v>34</v>
      </c>
    </row>
    <row r="190" spans="1:15" ht="21" customHeight="1" x14ac:dyDescent="0.3">
      <c r="A190" s="18"/>
      <c r="B190" s="10" t="s">
        <v>14</v>
      </c>
      <c r="C190" s="11">
        <v>1</v>
      </c>
      <c r="D190" s="12" t="s">
        <v>59</v>
      </c>
      <c r="E190" s="10" t="s">
        <v>16</v>
      </c>
      <c r="F190" s="10" t="s">
        <v>17</v>
      </c>
      <c r="G190" s="13">
        <v>4</v>
      </c>
      <c r="H190" s="14">
        <v>20000000</v>
      </c>
      <c r="I190" s="10">
        <v>4</v>
      </c>
      <c r="J190" s="15">
        <v>1.3888888888888889E-3</v>
      </c>
      <c r="K190" s="10" t="s">
        <v>61</v>
      </c>
      <c r="L190" s="10" t="s">
        <v>39</v>
      </c>
      <c r="M190" s="10" t="s">
        <v>25</v>
      </c>
      <c r="N190" s="10" t="s">
        <v>78</v>
      </c>
      <c r="O190" s="10" t="s">
        <v>62</v>
      </c>
    </row>
    <row r="191" spans="1:15" ht="21" customHeight="1" x14ac:dyDescent="0.3">
      <c r="A191" s="18"/>
      <c r="B191" s="3" t="s">
        <v>14</v>
      </c>
      <c r="C191" s="4">
        <v>4</v>
      </c>
      <c r="D191" s="5" t="s">
        <v>59</v>
      </c>
      <c r="E191" s="3" t="s">
        <v>73</v>
      </c>
      <c r="F191" s="3" t="s">
        <v>17</v>
      </c>
      <c r="G191" s="6">
        <v>3</v>
      </c>
      <c r="H191" s="2">
        <v>15000000</v>
      </c>
      <c r="I191" s="3">
        <v>1</v>
      </c>
      <c r="J191" s="7">
        <v>1.3888888888888889E-3</v>
      </c>
      <c r="K191" s="3" t="s">
        <v>18</v>
      </c>
      <c r="L191" s="3" t="s">
        <v>35</v>
      </c>
      <c r="M191" s="3" t="s">
        <v>43</v>
      </c>
      <c r="N191" s="3" t="s">
        <v>76</v>
      </c>
      <c r="O191" s="3" t="s">
        <v>31</v>
      </c>
    </row>
    <row r="192" spans="1:15" ht="21" customHeight="1" x14ac:dyDescent="0.3">
      <c r="A192" s="18"/>
      <c r="B192" s="10" t="s">
        <v>14</v>
      </c>
      <c r="C192" s="11">
        <v>11</v>
      </c>
      <c r="D192" s="12" t="s">
        <v>59</v>
      </c>
      <c r="E192" s="10" t="s">
        <v>38</v>
      </c>
      <c r="F192" s="10" t="s">
        <v>23</v>
      </c>
      <c r="G192" s="13">
        <v>5</v>
      </c>
      <c r="H192" s="14">
        <v>25000000</v>
      </c>
      <c r="I192" s="10">
        <v>4</v>
      </c>
      <c r="J192" s="15">
        <v>1.3888888888888889E-3</v>
      </c>
      <c r="K192" s="10" t="s">
        <v>18</v>
      </c>
      <c r="L192" s="10" t="s">
        <v>29</v>
      </c>
      <c r="M192" s="10" t="s">
        <v>43</v>
      </c>
      <c r="N192" s="10" t="s">
        <v>76</v>
      </c>
      <c r="O192" s="10" t="s">
        <v>52</v>
      </c>
    </row>
    <row r="193" spans="1:15" ht="21" customHeight="1" x14ac:dyDescent="0.3">
      <c r="A193" s="18"/>
      <c r="B193" s="3" t="s">
        <v>14</v>
      </c>
      <c r="C193" s="4">
        <v>12</v>
      </c>
      <c r="D193" s="5" t="s">
        <v>72</v>
      </c>
      <c r="E193" s="3" t="s">
        <v>38</v>
      </c>
      <c r="F193" s="3" t="s">
        <v>23</v>
      </c>
      <c r="G193" s="6">
        <v>2</v>
      </c>
      <c r="H193" s="2">
        <v>12000000</v>
      </c>
      <c r="I193" s="3">
        <v>4</v>
      </c>
      <c r="J193" s="7">
        <v>1.3888888888888889E-3</v>
      </c>
      <c r="K193" s="3" t="s">
        <v>18</v>
      </c>
      <c r="L193" s="3" t="s">
        <v>35</v>
      </c>
      <c r="M193" s="3" t="s">
        <v>25</v>
      </c>
      <c r="N193" s="3" t="s">
        <v>77</v>
      </c>
      <c r="O193" s="3" t="s">
        <v>54</v>
      </c>
    </row>
    <row r="194" spans="1:15" ht="21" customHeight="1" x14ac:dyDescent="0.3">
      <c r="A194" s="18"/>
      <c r="B194" s="10" t="s">
        <v>14</v>
      </c>
      <c r="C194" s="11">
        <v>31</v>
      </c>
      <c r="D194" s="12" t="s">
        <v>22</v>
      </c>
      <c r="E194" s="10" t="s">
        <v>16</v>
      </c>
      <c r="F194" s="10" t="s">
        <v>23</v>
      </c>
      <c r="G194" s="13">
        <v>1</v>
      </c>
      <c r="H194" s="14">
        <v>19000000</v>
      </c>
      <c r="I194" s="10">
        <v>3</v>
      </c>
      <c r="J194" s="15">
        <v>1.3888888888888889E-3</v>
      </c>
      <c r="K194" s="10" t="s">
        <v>46</v>
      </c>
      <c r="L194" s="10" t="s">
        <v>56</v>
      </c>
      <c r="M194" s="10" t="s">
        <v>25</v>
      </c>
      <c r="N194" s="10" t="s">
        <v>76</v>
      </c>
      <c r="O194" s="10" t="s">
        <v>52</v>
      </c>
    </row>
    <row r="195" spans="1:15" ht="21" customHeight="1" x14ac:dyDescent="0.3">
      <c r="A195" s="18"/>
      <c r="B195" s="3" t="s">
        <v>14</v>
      </c>
      <c r="C195" s="4">
        <v>2</v>
      </c>
      <c r="D195" s="5" t="s">
        <v>22</v>
      </c>
      <c r="E195" s="3" t="s">
        <v>28</v>
      </c>
      <c r="F195" s="3" t="s">
        <v>45</v>
      </c>
      <c r="G195" s="6">
        <v>2</v>
      </c>
      <c r="H195" s="2">
        <v>12000000</v>
      </c>
      <c r="I195" s="3">
        <v>2</v>
      </c>
      <c r="J195" s="7">
        <v>1.3888888888888889E-3</v>
      </c>
      <c r="K195" s="3" t="s">
        <v>18</v>
      </c>
      <c r="L195" s="3" t="s">
        <v>56</v>
      </c>
      <c r="M195" s="3" t="s">
        <v>30</v>
      </c>
      <c r="N195" s="3" t="s">
        <v>78</v>
      </c>
      <c r="O195" s="3" t="s">
        <v>66</v>
      </c>
    </row>
    <row r="196" spans="1:15" ht="21" customHeight="1" x14ac:dyDescent="0.3">
      <c r="A196" s="18"/>
      <c r="B196" s="10" t="s">
        <v>14</v>
      </c>
      <c r="C196" s="11">
        <v>9</v>
      </c>
      <c r="D196" s="12" t="s">
        <v>22</v>
      </c>
      <c r="E196" s="10" t="s">
        <v>16</v>
      </c>
      <c r="F196" s="10" t="s">
        <v>42</v>
      </c>
      <c r="G196" s="13">
        <v>3</v>
      </c>
      <c r="H196" s="14">
        <v>12000000</v>
      </c>
      <c r="I196" s="10">
        <v>5</v>
      </c>
      <c r="J196" s="15">
        <v>1.3888888888888889E-3</v>
      </c>
      <c r="K196" s="10" t="s">
        <v>18</v>
      </c>
      <c r="L196" s="10" t="s">
        <v>64</v>
      </c>
      <c r="M196" s="10" t="s">
        <v>40</v>
      </c>
      <c r="N196" s="10" t="s">
        <v>76</v>
      </c>
      <c r="O196" s="10" t="s">
        <v>52</v>
      </c>
    </row>
    <row r="197" spans="1:15" ht="21" customHeight="1" x14ac:dyDescent="0.3">
      <c r="A197" s="18"/>
      <c r="B197" s="3" t="s">
        <v>14</v>
      </c>
      <c r="C197" s="4">
        <v>25</v>
      </c>
      <c r="D197" s="5" t="s">
        <v>22</v>
      </c>
      <c r="E197" s="3" t="s">
        <v>32</v>
      </c>
      <c r="F197" s="3" t="s">
        <v>42</v>
      </c>
      <c r="G197" s="6">
        <v>2</v>
      </c>
      <c r="H197" s="2">
        <v>10000000</v>
      </c>
      <c r="I197" s="3">
        <v>4</v>
      </c>
      <c r="J197" s="7">
        <v>1.3888888888888889E-3</v>
      </c>
      <c r="K197" s="3" t="s">
        <v>18</v>
      </c>
      <c r="L197" s="3" t="s">
        <v>64</v>
      </c>
      <c r="M197" s="3" t="s">
        <v>33</v>
      </c>
      <c r="N197" s="3" t="s">
        <v>76</v>
      </c>
      <c r="O197" s="3" t="s">
        <v>31</v>
      </c>
    </row>
    <row r="198" spans="1:15" ht="21" customHeight="1" x14ac:dyDescent="0.3">
      <c r="A198" s="18"/>
      <c r="B198" s="10" t="s">
        <v>70</v>
      </c>
      <c r="C198" s="11">
        <v>8</v>
      </c>
      <c r="D198" s="12" t="s">
        <v>72</v>
      </c>
      <c r="E198" s="10" t="s">
        <v>28</v>
      </c>
      <c r="F198" s="10" t="s">
        <v>17</v>
      </c>
      <c r="G198" s="13">
        <v>0</v>
      </c>
      <c r="H198" s="14">
        <v>0</v>
      </c>
      <c r="I198" s="10">
        <v>3</v>
      </c>
      <c r="J198" s="15">
        <v>1.3888888888888889E-3</v>
      </c>
      <c r="K198" s="10"/>
      <c r="L198" s="10"/>
      <c r="M198" s="10" t="s">
        <v>30</v>
      </c>
      <c r="N198" s="10" t="s">
        <v>76</v>
      </c>
      <c r="O198" s="10" t="s">
        <v>52</v>
      </c>
    </row>
    <row r="199" spans="1:15" ht="21" customHeight="1" x14ac:dyDescent="0.3">
      <c r="A199" s="18"/>
      <c r="B199" s="3" t="s">
        <v>70</v>
      </c>
      <c r="C199" s="4">
        <v>5</v>
      </c>
      <c r="D199" s="5" t="s">
        <v>72</v>
      </c>
      <c r="E199" s="3" t="s">
        <v>38</v>
      </c>
      <c r="F199" s="3" t="s">
        <v>42</v>
      </c>
      <c r="G199" s="6">
        <v>0</v>
      </c>
      <c r="H199" s="2">
        <v>0</v>
      </c>
      <c r="I199" s="3">
        <v>1</v>
      </c>
      <c r="J199" s="7">
        <v>1.3888888888888889E-3</v>
      </c>
      <c r="K199" s="3"/>
      <c r="L199" s="3"/>
      <c r="M199" s="3" t="s">
        <v>33</v>
      </c>
      <c r="N199" s="3" t="s">
        <v>78</v>
      </c>
      <c r="O199" s="3" t="s">
        <v>41</v>
      </c>
    </row>
    <row r="200" spans="1:15" ht="21" customHeight="1" x14ac:dyDescent="0.3">
      <c r="A200" s="18"/>
      <c r="B200" s="10" t="s">
        <v>70</v>
      </c>
      <c r="C200" s="11">
        <v>2</v>
      </c>
      <c r="D200" s="12" t="s">
        <v>27</v>
      </c>
      <c r="E200" s="10" t="s">
        <v>49</v>
      </c>
      <c r="F200" s="10" t="s">
        <v>42</v>
      </c>
      <c r="G200" s="13">
        <v>0</v>
      </c>
      <c r="H200" s="14">
        <v>0</v>
      </c>
      <c r="I200" s="10">
        <v>2</v>
      </c>
      <c r="J200" s="15">
        <v>1.3888888888888889E-3</v>
      </c>
      <c r="K200" s="10"/>
      <c r="L200" s="10"/>
      <c r="M200" s="10" t="s">
        <v>30</v>
      </c>
      <c r="N200" s="10" t="s">
        <v>77</v>
      </c>
      <c r="O200" s="10" t="s">
        <v>65</v>
      </c>
    </row>
    <row r="201" spans="1:15" ht="21" customHeight="1" x14ac:dyDescent="0.3">
      <c r="A201" s="18"/>
      <c r="B201" s="3" t="s">
        <v>70</v>
      </c>
      <c r="C201" s="4">
        <v>20</v>
      </c>
      <c r="D201" s="5" t="s">
        <v>27</v>
      </c>
      <c r="E201" s="3" t="s">
        <v>38</v>
      </c>
      <c r="F201" s="3" t="s">
        <v>42</v>
      </c>
      <c r="G201" s="6">
        <v>0</v>
      </c>
      <c r="H201" s="2">
        <v>0</v>
      </c>
      <c r="I201" s="3">
        <v>1</v>
      </c>
      <c r="J201" s="7">
        <v>1.3888888888888889E-3</v>
      </c>
      <c r="K201" s="3"/>
      <c r="L201" s="3"/>
      <c r="M201" s="3" t="s">
        <v>40</v>
      </c>
      <c r="N201" s="3" t="s">
        <v>76</v>
      </c>
      <c r="O201" s="3" t="s">
        <v>31</v>
      </c>
    </row>
    <row r="202" spans="1:15" ht="21" customHeight="1" x14ac:dyDescent="0.3">
      <c r="A202" s="18"/>
      <c r="B202" s="10" t="s">
        <v>70</v>
      </c>
      <c r="C202" s="11">
        <v>22</v>
      </c>
      <c r="D202" s="12" t="s">
        <v>27</v>
      </c>
      <c r="E202" s="10" t="s">
        <v>16</v>
      </c>
      <c r="F202" s="10" t="s">
        <v>23</v>
      </c>
      <c r="G202" s="13">
        <v>0</v>
      </c>
      <c r="H202" s="14">
        <v>0</v>
      </c>
      <c r="I202" s="10">
        <v>3</v>
      </c>
      <c r="J202" s="15">
        <v>1.3888888888888889E-3</v>
      </c>
      <c r="K202" s="10"/>
      <c r="L202" s="10"/>
      <c r="M202" s="10" t="s">
        <v>43</v>
      </c>
      <c r="N202" s="10" t="s">
        <v>76</v>
      </c>
      <c r="O202" s="10" t="s">
        <v>31</v>
      </c>
    </row>
    <row r="203" spans="1:15" ht="21" customHeight="1" x14ac:dyDescent="0.3">
      <c r="A203" s="18"/>
      <c r="B203" s="3" t="s">
        <v>70</v>
      </c>
      <c r="C203" s="4">
        <v>15</v>
      </c>
      <c r="D203" s="5" t="s">
        <v>27</v>
      </c>
      <c r="E203" s="3" t="s">
        <v>16</v>
      </c>
      <c r="F203" s="3" t="s">
        <v>23</v>
      </c>
      <c r="G203" s="6">
        <v>0</v>
      </c>
      <c r="H203" s="2">
        <v>0</v>
      </c>
      <c r="I203" s="3">
        <v>3</v>
      </c>
      <c r="J203" s="7">
        <v>1.3888888888888889E-3</v>
      </c>
      <c r="K203" s="3"/>
      <c r="L203" s="3"/>
      <c r="M203" s="3" t="s">
        <v>51</v>
      </c>
      <c r="N203" s="3" t="s">
        <v>66</v>
      </c>
      <c r="O203" s="3" t="s">
        <v>67</v>
      </c>
    </row>
    <row r="204" spans="1:15" ht="21" customHeight="1" x14ac:dyDescent="0.3">
      <c r="A204" s="18"/>
      <c r="B204" s="10" t="s">
        <v>70</v>
      </c>
      <c r="C204" s="11">
        <v>21</v>
      </c>
      <c r="D204" s="12" t="s">
        <v>27</v>
      </c>
      <c r="E204" s="10" t="s">
        <v>38</v>
      </c>
      <c r="F204" s="10" t="s">
        <v>42</v>
      </c>
      <c r="G204" s="13">
        <v>0</v>
      </c>
      <c r="H204" s="14">
        <v>0</v>
      </c>
      <c r="I204" s="10">
        <v>2</v>
      </c>
      <c r="J204" s="15">
        <v>1.3888888888888889E-3</v>
      </c>
      <c r="K204" s="10"/>
      <c r="L204" s="10"/>
      <c r="M204" s="10" t="s">
        <v>51</v>
      </c>
      <c r="N204" s="10" t="s">
        <v>77</v>
      </c>
      <c r="O204" s="10" t="s">
        <v>34</v>
      </c>
    </row>
    <row r="205" spans="1:15" ht="21" customHeight="1" x14ac:dyDescent="0.3">
      <c r="A205" s="18"/>
      <c r="B205" s="3" t="s">
        <v>70</v>
      </c>
      <c r="C205" s="4">
        <v>24</v>
      </c>
      <c r="D205" s="5" t="s">
        <v>37</v>
      </c>
      <c r="E205" s="3" t="s">
        <v>38</v>
      </c>
      <c r="F205" s="3" t="s">
        <v>23</v>
      </c>
      <c r="G205" s="6">
        <v>0</v>
      </c>
      <c r="H205" s="2">
        <v>0</v>
      </c>
      <c r="I205" s="3">
        <v>1</v>
      </c>
      <c r="J205" s="7">
        <v>1.3888888888888889E-3</v>
      </c>
      <c r="K205" s="3"/>
      <c r="L205" s="3"/>
      <c r="M205" s="3" t="s">
        <v>33</v>
      </c>
      <c r="N205" s="3" t="s">
        <v>66</v>
      </c>
      <c r="O205" s="3" t="s">
        <v>67</v>
      </c>
    </row>
    <row r="206" spans="1:15" ht="21" customHeight="1" x14ac:dyDescent="0.3">
      <c r="A206" s="18"/>
      <c r="B206" s="10" t="s">
        <v>70</v>
      </c>
      <c r="C206" s="11">
        <v>5</v>
      </c>
      <c r="D206" s="12" t="s">
        <v>37</v>
      </c>
      <c r="E206" s="10" t="s">
        <v>32</v>
      </c>
      <c r="F206" s="10" t="s">
        <v>17</v>
      </c>
      <c r="G206" s="13">
        <v>0</v>
      </c>
      <c r="H206" s="14">
        <v>0</v>
      </c>
      <c r="I206" s="10">
        <v>5</v>
      </c>
      <c r="J206" s="15">
        <v>1.3888888888888889E-3</v>
      </c>
      <c r="K206" s="10"/>
      <c r="L206" s="10"/>
      <c r="M206" s="10" t="s">
        <v>48</v>
      </c>
      <c r="N206" s="10" t="s">
        <v>78</v>
      </c>
      <c r="O206" s="10" t="s">
        <v>66</v>
      </c>
    </row>
    <row r="207" spans="1:15" ht="21" customHeight="1" x14ac:dyDescent="0.3">
      <c r="A207" s="18"/>
      <c r="B207" s="3" t="s">
        <v>70</v>
      </c>
      <c r="C207" s="4">
        <v>15</v>
      </c>
      <c r="D207" s="5" t="s">
        <v>44</v>
      </c>
      <c r="E207" s="3" t="s">
        <v>16</v>
      </c>
      <c r="F207" s="3" t="s">
        <v>23</v>
      </c>
      <c r="G207" s="6">
        <v>0</v>
      </c>
      <c r="H207" s="2">
        <v>0</v>
      </c>
      <c r="I207" s="3">
        <v>1</v>
      </c>
      <c r="J207" s="7">
        <v>1.3888888888888889E-3</v>
      </c>
      <c r="K207" s="3"/>
      <c r="L207" s="3"/>
      <c r="M207" s="3" t="s">
        <v>30</v>
      </c>
      <c r="N207" s="3" t="s">
        <v>76</v>
      </c>
      <c r="O207" s="3" t="s">
        <v>31</v>
      </c>
    </row>
    <row r="208" spans="1:15" ht="21" customHeight="1" x14ac:dyDescent="0.3">
      <c r="A208" s="18"/>
      <c r="B208" s="10" t="s">
        <v>70</v>
      </c>
      <c r="C208" s="11">
        <v>29</v>
      </c>
      <c r="D208" s="12" t="s">
        <v>44</v>
      </c>
      <c r="E208" s="10" t="s">
        <v>32</v>
      </c>
      <c r="F208" s="10" t="s">
        <v>17</v>
      </c>
      <c r="G208" s="13">
        <v>0</v>
      </c>
      <c r="H208" s="14">
        <v>0</v>
      </c>
      <c r="I208" s="10">
        <v>4</v>
      </c>
      <c r="J208" s="15">
        <v>1.3888888888888889E-3</v>
      </c>
      <c r="K208" s="10"/>
      <c r="L208" s="10"/>
      <c r="M208" s="10" t="s">
        <v>40</v>
      </c>
      <c r="N208" s="10" t="s">
        <v>78</v>
      </c>
      <c r="O208" s="10" t="s">
        <v>63</v>
      </c>
    </row>
    <row r="209" spans="1:15" ht="21" customHeight="1" x14ac:dyDescent="0.3">
      <c r="A209" s="18"/>
      <c r="B209" s="3" t="s">
        <v>70</v>
      </c>
      <c r="C209" s="4">
        <v>11</v>
      </c>
      <c r="D209" s="5" t="s">
        <v>44</v>
      </c>
      <c r="E209" s="3" t="s">
        <v>32</v>
      </c>
      <c r="F209" s="3" t="s">
        <v>23</v>
      </c>
      <c r="G209" s="6">
        <v>0</v>
      </c>
      <c r="H209" s="2">
        <v>0</v>
      </c>
      <c r="I209" s="3">
        <v>3</v>
      </c>
      <c r="J209" s="7">
        <v>1.3888888888888889E-3</v>
      </c>
      <c r="K209" s="3"/>
      <c r="L209" s="3"/>
      <c r="M209" s="3" t="s">
        <v>33</v>
      </c>
      <c r="N209" s="3" t="s">
        <v>78</v>
      </c>
      <c r="O209" s="3" t="s">
        <v>53</v>
      </c>
    </row>
    <row r="210" spans="1:15" ht="21" customHeight="1" x14ac:dyDescent="0.3">
      <c r="A210" s="18"/>
      <c r="B210" s="10" t="s">
        <v>70</v>
      </c>
      <c r="C210" s="11">
        <v>26</v>
      </c>
      <c r="D210" s="12" t="s">
        <v>44</v>
      </c>
      <c r="E210" s="10" t="s">
        <v>28</v>
      </c>
      <c r="F210" s="10" t="s">
        <v>23</v>
      </c>
      <c r="G210" s="13">
        <v>0</v>
      </c>
      <c r="H210" s="14">
        <v>0</v>
      </c>
      <c r="I210" s="10">
        <v>6</v>
      </c>
      <c r="J210" s="15">
        <v>1.3888888888888889E-3</v>
      </c>
      <c r="K210" s="10"/>
      <c r="L210" s="10"/>
      <c r="M210" s="10" t="s">
        <v>51</v>
      </c>
      <c r="N210" s="10" t="s">
        <v>76</v>
      </c>
      <c r="O210" s="10" t="s">
        <v>31</v>
      </c>
    </row>
    <row r="211" spans="1:15" ht="21" customHeight="1" x14ac:dyDescent="0.3">
      <c r="A211" s="18"/>
      <c r="B211" s="3" t="s">
        <v>70</v>
      </c>
      <c r="C211" s="4">
        <v>31</v>
      </c>
      <c r="D211" s="5" t="s">
        <v>69</v>
      </c>
      <c r="E211" s="3" t="s">
        <v>38</v>
      </c>
      <c r="F211" s="3" t="s">
        <v>17</v>
      </c>
      <c r="G211" s="6">
        <v>0</v>
      </c>
      <c r="H211" s="2">
        <v>0</v>
      </c>
      <c r="I211" s="3">
        <v>1</v>
      </c>
      <c r="J211" s="7">
        <v>1.3888888888888889E-3</v>
      </c>
      <c r="K211" s="3"/>
      <c r="L211" s="3"/>
      <c r="M211" s="3" t="s">
        <v>30</v>
      </c>
      <c r="N211" s="3" t="s">
        <v>78</v>
      </c>
      <c r="O211" s="3" t="s">
        <v>63</v>
      </c>
    </row>
    <row r="212" spans="1:15" ht="21" customHeight="1" x14ac:dyDescent="0.3">
      <c r="A212" s="18"/>
      <c r="B212" s="10" t="s">
        <v>70</v>
      </c>
      <c r="C212" s="11">
        <v>30</v>
      </c>
      <c r="D212" s="12" t="s">
        <v>69</v>
      </c>
      <c r="E212" s="10" t="s">
        <v>49</v>
      </c>
      <c r="F212" s="10" t="s">
        <v>42</v>
      </c>
      <c r="G212" s="13">
        <v>0</v>
      </c>
      <c r="H212" s="14">
        <v>0</v>
      </c>
      <c r="I212" s="10">
        <v>4</v>
      </c>
      <c r="J212" s="15">
        <v>1.3888888888888889E-3</v>
      </c>
      <c r="K212" s="10"/>
      <c r="L212" s="10"/>
      <c r="M212" s="10" t="s">
        <v>40</v>
      </c>
      <c r="N212" s="10" t="s">
        <v>66</v>
      </c>
      <c r="O212" s="10" t="s">
        <v>36</v>
      </c>
    </row>
    <row r="213" spans="1:15" ht="21" customHeight="1" x14ac:dyDescent="0.3">
      <c r="A213" s="18"/>
      <c r="B213" s="3" t="s">
        <v>70</v>
      </c>
      <c r="C213" s="4">
        <v>14</v>
      </c>
      <c r="D213" s="5" t="s">
        <v>69</v>
      </c>
      <c r="E213" s="3" t="s">
        <v>32</v>
      </c>
      <c r="F213" s="3" t="s">
        <v>42</v>
      </c>
      <c r="G213" s="6">
        <v>0</v>
      </c>
      <c r="H213" s="2">
        <v>0</v>
      </c>
      <c r="I213" s="3">
        <v>1</v>
      </c>
      <c r="J213" s="7">
        <v>1.3888888888888889E-3</v>
      </c>
      <c r="K213" s="3"/>
      <c r="L213" s="3"/>
      <c r="M213" s="3" t="s">
        <v>25</v>
      </c>
      <c r="N213" s="3" t="s">
        <v>78</v>
      </c>
      <c r="O213" s="3" t="s">
        <v>41</v>
      </c>
    </row>
    <row r="214" spans="1:15" ht="21" customHeight="1" x14ac:dyDescent="0.3">
      <c r="A214" s="18"/>
      <c r="B214" s="10" t="s">
        <v>70</v>
      </c>
      <c r="C214" s="11">
        <v>30</v>
      </c>
      <c r="D214" s="12" t="s">
        <v>69</v>
      </c>
      <c r="E214" s="10" t="s">
        <v>32</v>
      </c>
      <c r="F214" s="10" t="s">
        <v>17</v>
      </c>
      <c r="G214" s="13">
        <v>0</v>
      </c>
      <c r="H214" s="14">
        <v>0</v>
      </c>
      <c r="I214" s="10">
        <v>4</v>
      </c>
      <c r="J214" s="15">
        <v>1.3888888888888889E-3</v>
      </c>
      <c r="K214" s="10"/>
      <c r="L214" s="10"/>
      <c r="M214" s="10" t="s">
        <v>48</v>
      </c>
      <c r="N214" s="10" t="s">
        <v>76</v>
      </c>
      <c r="O214" s="10" t="s">
        <v>52</v>
      </c>
    </row>
    <row r="215" spans="1:15" ht="21" customHeight="1" x14ac:dyDescent="0.3">
      <c r="A215" s="18"/>
      <c r="B215" s="3" t="s">
        <v>70</v>
      </c>
      <c r="C215" s="4">
        <v>8</v>
      </c>
      <c r="D215" s="5" t="s">
        <v>72</v>
      </c>
      <c r="E215" s="3" t="s">
        <v>28</v>
      </c>
      <c r="F215" s="3" t="s">
        <v>17</v>
      </c>
      <c r="G215" s="6">
        <v>0</v>
      </c>
      <c r="H215" s="2">
        <v>0</v>
      </c>
      <c r="I215" s="3">
        <v>3</v>
      </c>
      <c r="J215" s="7">
        <v>1.3888888888888889E-3</v>
      </c>
      <c r="K215" s="3"/>
      <c r="L215" s="3"/>
      <c r="M215" s="3" t="s">
        <v>30</v>
      </c>
      <c r="N215" s="3" t="s">
        <v>76</v>
      </c>
      <c r="O215" s="3" t="s">
        <v>52</v>
      </c>
    </row>
    <row r="216" spans="1:15" ht="21" customHeight="1" x14ac:dyDescent="0.3">
      <c r="A216" s="18"/>
      <c r="B216" s="10" t="s">
        <v>70</v>
      </c>
      <c r="C216" s="11">
        <v>5</v>
      </c>
      <c r="D216" s="12" t="s">
        <v>72</v>
      </c>
      <c r="E216" s="10" t="s">
        <v>38</v>
      </c>
      <c r="F216" s="10" t="s">
        <v>42</v>
      </c>
      <c r="G216" s="13">
        <v>0</v>
      </c>
      <c r="H216" s="14">
        <v>0</v>
      </c>
      <c r="I216" s="10">
        <v>1</v>
      </c>
      <c r="J216" s="15">
        <v>1.3888888888888889E-3</v>
      </c>
      <c r="K216" s="10"/>
      <c r="L216" s="10"/>
      <c r="M216" s="10" t="s">
        <v>33</v>
      </c>
      <c r="N216" s="10" t="s">
        <v>78</v>
      </c>
      <c r="O216" s="10" t="s">
        <v>41</v>
      </c>
    </row>
    <row r="217" spans="1:15" ht="21" customHeight="1" x14ac:dyDescent="0.3">
      <c r="A217" s="18"/>
      <c r="B217" s="3" t="s">
        <v>14</v>
      </c>
      <c r="C217" s="4">
        <v>11</v>
      </c>
      <c r="D217" s="5" t="s">
        <v>57</v>
      </c>
      <c r="E217" s="3" t="s">
        <v>73</v>
      </c>
      <c r="F217" s="3" t="s">
        <v>17</v>
      </c>
      <c r="G217" s="6">
        <v>2</v>
      </c>
      <c r="H217" s="2">
        <v>38000000</v>
      </c>
      <c r="I217" s="3">
        <v>3</v>
      </c>
      <c r="J217" s="7">
        <v>1.3888888888888889E-3</v>
      </c>
      <c r="K217" s="3" t="s">
        <v>46</v>
      </c>
      <c r="L217" s="3" t="s">
        <v>39</v>
      </c>
      <c r="M217" s="3" t="s">
        <v>33</v>
      </c>
      <c r="N217" s="3" t="s">
        <v>78</v>
      </c>
      <c r="O217" s="3" t="s">
        <v>53</v>
      </c>
    </row>
    <row r="218" spans="1:15" ht="21" customHeight="1" x14ac:dyDescent="0.3">
      <c r="A218" s="18"/>
      <c r="B218" s="10" t="s">
        <v>14</v>
      </c>
      <c r="C218" s="11">
        <v>13</v>
      </c>
      <c r="D218" s="12" t="s">
        <v>27</v>
      </c>
      <c r="E218" s="10" t="s">
        <v>32</v>
      </c>
      <c r="F218" s="10" t="s">
        <v>68</v>
      </c>
      <c r="G218" s="13">
        <v>1</v>
      </c>
      <c r="H218" s="14">
        <v>19000000</v>
      </c>
      <c r="I218" s="10">
        <v>6</v>
      </c>
      <c r="J218" s="15">
        <v>1.3888888888888889E-3</v>
      </c>
      <c r="K218" s="10" t="s">
        <v>46</v>
      </c>
      <c r="L218" s="10" t="s">
        <v>35</v>
      </c>
      <c r="M218" s="10" t="s">
        <v>20</v>
      </c>
      <c r="N218" s="10" t="s">
        <v>78</v>
      </c>
      <c r="O218" s="10" t="s">
        <v>62</v>
      </c>
    </row>
    <row r="219" spans="1:15" ht="21" customHeight="1" x14ac:dyDescent="0.3">
      <c r="A219" s="18"/>
      <c r="B219" s="3" t="s">
        <v>14</v>
      </c>
      <c r="C219" s="4">
        <v>25</v>
      </c>
      <c r="D219" s="5" t="s">
        <v>27</v>
      </c>
      <c r="E219" s="3" t="s">
        <v>32</v>
      </c>
      <c r="F219" s="3" t="s">
        <v>42</v>
      </c>
      <c r="G219" s="6">
        <v>3</v>
      </c>
      <c r="H219" s="2">
        <v>15000000</v>
      </c>
      <c r="I219" s="3">
        <v>4</v>
      </c>
      <c r="J219" s="7">
        <v>1.3888888888888889E-3</v>
      </c>
      <c r="K219" s="3" t="s">
        <v>18</v>
      </c>
      <c r="L219" s="3" t="s">
        <v>19</v>
      </c>
      <c r="M219" s="3" t="s">
        <v>30</v>
      </c>
      <c r="N219" s="3" t="s">
        <v>66</v>
      </c>
      <c r="O219" s="3" t="s">
        <v>67</v>
      </c>
    </row>
    <row r="220" spans="1:15" ht="21" customHeight="1" x14ac:dyDescent="0.3">
      <c r="A220" s="18"/>
      <c r="B220" s="10" t="s">
        <v>14</v>
      </c>
      <c r="C220" s="11">
        <v>30</v>
      </c>
      <c r="D220" s="12" t="s">
        <v>27</v>
      </c>
      <c r="E220" s="10" t="s">
        <v>73</v>
      </c>
      <c r="F220" s="10" t="s">
        <v>23</v>
      </c>
      <c r="G220" s="13">
        <v>2</v>
      </c>
      <c r="H220" s="14">
        <v>12000000</v>
      </c>
      <c r="I220" s="10">
        <v>4</v>
      </c>
      <c r="J220" s="15">
        <v>1.3888888888888889E-3</v>
      </c>
      <c r="K220" s="10" t="s">
        <v>18</v>
      </c>
      <c r="L220" s="10" t="s">
        <v>19</v>
      </c>
      <c r="M220" s="10" t="s">
        <v>30</v>
      </c>
      <c r="N220" s="10" t="s">
        <v>76</v>
      </c>
      <c r="O220" s="10" t="s">
        <v>26</v>
      </c>
    </row>
    <row r="221" spans="1:15" ht="21" customHeight="1" x14ac:dyDescent="0.3">
      <c r="A221" s="18"/>
      <c r="B221" s="3" t="s">
        <v>14</v>
      </c>
      <c r="C221" s="4">
        <v>26</v>
      </c>
      <c r="D221" s="5" t="s">
        <v>37</v>
      </c>
      <c r="E221" s="3" t="s">
        <v>16</v>
      </c>
      <c r="F221" s="3" t="s">
        <v>45</v>
      </c>
      <c r="G221" s="6">
        <v>4</v>
      </c>
      <c r="H221" s="2">
        <v>11000000</v>
      </c>
      <c r="I221" s="3">
        <v>1</v>
      </c>
      <c r="J221" s="7">
        <v>1.3888888888888889E-3</v>
      </c>
      <c r="K221" s="3" t="s">
        <v>61</v>
      </c>
      <c r="L221" s="3" t="s">
        <v>24</v>
      </c>
      <c r="M221" s="3" t="s">
        <v>25</v>
      </c>
      <c r="N221" s="3" t="s">
        <v>66</v>
      </c>
      <c r="O221" s="3" t="s">
        <v>67</v>
      </c>
    </row>
    <row r="222" spans="1:15" ht="21" customHeight="1" x14ac:dyDescent="0.3">
      <c r="A222" s="18"/>
      <c r="B222" s="10" t="s">
        <v>14</v>
      </c>
      <c r="C222" s="11">
        <v>28</v>
      </c>
      <c r="D222" s="12" t="s">
        <v>37</v>
      </c>
      <c r="E222" s="10" t="s">
        <v>28</v>
      </c>
      <c r="F222" s="10" t="s">
        <v>23</v>
      </c>
      <c r="G222" s="13">
        <v>2</v>
      </c>
      <c r="H222" s="14">
        <v>12000000</v>
      </c>
      <c r="I222" s="10">
        <v>1</v>
      </c>
      <c r="J222" s="15">
        <v>1.3888888888888889E-3</v>
      </c>
      <c r="K222" s="10" t="s">
        <v>18</v>
      </c>
      <c r="L222" s="10" t="s">
        <v>64</v>
      </c>
      <c r="M222" s="10" t="s">
        <v>30</v>
      </c>
      <c r="N222" s="10" t="s">
        <v>66</v>
      </c>
      <c r="O222" s="10" t="s">
        <v>36</v>
      </c>
    </row>
    <row r="223" spans="1:15" ht="21" customHeight="1" x14ac:dyDescent="0.3">
      <c r="A223" s="18"/>
      <c r="B223" s="3" t="s">
        <v>14</v>
      </c>
      <c r="C223" s="4">
        <v>28</v>
      </c>
      <c r="D223" s="5" t="s">
        <v>37</v>
      </c>
      <c r="E223" s="3" t="s">
        <v>49</v>
      </c>
      <c r="F223" s="3" t="s">
        <v>23</v>
      </c>
      <c r="G223" s="6">
        <v>1</v>
      </c>
      <c r="H223" s="2">
        <v>7000000</v>
      </c>
      <c r="I223" s="3">
        <v>3</v>
      </c>
      <c r="J223" s="7">
        <v>1.3888888888888889E-3</v>
      </c>
      <c r="K223" s="3" t="s">
        <v>18</v>
      </c>
      <c r="L223" s="3" t="s">
        <v>39</v>
      </c>
      <c r="M223" s="3" t="s">
        <v>51</v>
      </c>
      <c r="N223" s="3" t="s">
        <v>78</v>
      </c>
      <c r="O223" s="3" t="s">
        <v>53</v>
      </c>
    </row>
    <row r="224" spans="1:15" ht="21" customHeight="1" x14ac:dyDescent="0.3">
      <c r="A224" s="18"/>
      <c r="B224" s="10" t="s">
        <v>14</v>
      </c>
      <c r="C224" s="11">
        <v>24</v>
      </c>
      <c r="D224" s="12" t="s">
        <v>44</v>
      </c>
      <c r="E224" s="10" t="s">
        <v>28</v>
      </c>
      <c r="F224" s="10" t="s">
        <v>45</v>
      </c>
      <c r="G224" s="13">
        <v>4</v>
      </c>
      <c r="H224" s="14">
        <v>20000000</v>
      </c>
      <c r="I224" s="10">
        <v>7</v>
      </c>
      <c r="J224" s="15">
        <v>1.3888888888888889E-3</v>
      </c>
      <c r="K224" s="10" t="s">
        <v>18</v>
      </c>
      <c r="L224" s="10" t="s">
        <v>29</v>
      </c>
      <c r="M224" s="10" t="s">
        <v>30</v>
      </c>
      <c r="N224" s="10" t="s">
        <v>76</v>
      </c>
      <c r="O224" s="10" t="s">
        <v>75</v>
      </c>
    </row>
    <row r="225" spans="1:15" ht="21" customHeight="1" x14ac:dyDescent="0.3">
      <c r="A225" s="18"/>
      <c r="B225" s="3" t="s">
        <v>14</v>
      </c>
      <c r="C225" s="4">
        <v>26</v>
      </c>
      <c r="D225" s="5" t="s">
        <v>44</v>
      </c>
      <c r="E225" s="3" t="s">
        <v>16</v>
      </c>
      <c r="F225" s="3" t="s">
        <v>42</v>
      </c>
      <c r="G225" s="6">
        <v>5</v>
      </c>
      <c r="H225" s="2">
        <v>25000000</v>
      </c>
      <c r="I225" s="3">
        <v>3</v>
      </c>
      <c r="J225" s="7">
        <v>1.3888888888888889E-3</v>
      </c>
      <c r="K225" s="3" t="s">
        <v>18</v>
      </c>
      <c r="L225" s="3" t="s">
        <v>56</v>
      </c>
      <c r="M225" s="3" t="s">
        <v>40</v>
      </c>
      <c r="N225" s="3" t="s">
        <v>78</v>
      </c>
      <c r="O225" s="3" t="s">
        <v>66</v>
      </c>
    </row>
    <row r="226" spans="1:15" ht="21" customHeight="1" x14ac:dyDescent="0.3">
      <c r="A226" s="18"/>
      <c r="B226" s="10" t="s">
        <v>14</v>
      </c>
      <c r="C226" s="11">
        <v>1</v>
      </c>
      <c r="D226" s="12" t="s">
        <v>44</v>
      </c>
      <c r="E226" s="10" t="s">
        <v>16</v>
      </c>
      <c r="F226" s="10" t="s">
        <v>42</v>
      </c>
      <c r="G226" s="13">
        <v>3</v>
      </c>
      <c r="H226" s="14">
        <v>15000000</v>
      </c>
      <c r="I226" s="10">
        <v>2</v>
      </c>
      <c r="J226" s="15">
        <v>1.3888888888888889E-3</v>
      </c>
      <c r="K226" s="10" t="s">
        <v>18</v>
      </c>
      <c r="L226" s="10" t="s">
        <v>35</v>
      </c>
      <c r="M226" s="10" t="s">
        <v>43</v>
      </c>
      <c r="N226" s="10" t="s">
        <v>76</v>
      </c>
      <c r="O226" s="10" t="s">
        <v>26</v>
      </c>
    </row>
    <row r="227" spans="1:15" ht="21" customHeight="1" x14ac:dyDescent="0.3">
      <c r="A227" s="18"/>
      <c r="B227" s="3" t="s">
        <v>14</v>
      </c>
      <c r="C227" s="4">
        <v>30</v>
      </c>
      <c r="D227" s="5" t="s">
        <v>44</v>
      </c>
      <c r="E227" s="3" t="s">
        <v>38</v>
      </c>
      <c r="F227" s="3" t="s">
        <v>23</v>
      </c>
      <c r="G227" s="6">
        <v>5</v>
      </c>
      <c r="H227" s="2">
        <v>21000000</v>
      </c>
      <c r="I227" s="3">
        <v>3</v>
      </c>
      <c r="J227" s="7">
        <v>1.3888888888888889E-3</v>
      </c>
      <c r="K227" s="3" t="s">
        <v>18</v>
      </c>
      <c r="L227" s="3" t="s">
        <v>56</v>
      </c>
      <c r="M227" s="3" t="s">
        <v>48</v>
      </c>
      <c r="N227" s="3" t="s">
        <v>76</v>
      </c>
      <c r="O227" s="3" t="s">
        <v>52</v>
      </c>
    </row>
    <row r="228" spans="1:15" ht="21" customHeight="1" x14ac:dyDescent="0.3">
      <c r="A228" s="18"/>
      <c r="B228" s="10" t="s">
        <v>14</v>
      </c>
      <c r="C228" s="11">
        <v>11</v>
      </c>
      <c r="D228" s="12" t="s">
        <v>57</v>
      </c>
      <c r="E228" s="10" t="s">
        <v>73</v>
      </c>
      <c r="F228" s="10" t="s">
        <v>17</v>
      </c>
      <c r="G228" s="13">
        <v>2</v>
      </c>
      <c r="H228" s="14">
        <v>38000000</v>
      </c>
      <c r="I228" s="10">
        <v>3</v>
      </c>
      <c r="J228" s="15">
        <v>1.3888888888888889E-3</v>
      </c>
      <c r="K228" s="10" t="s">
        <v>46</v>
      </c>
      <c r="L228" s="10" t="s">
        <v>39</v>
      </c>
      <c r="M228" s="10" t="s">
        <v>33</v>
      </c>
      <c r="N228" s="10" t="s">
        <v>78</v>
      </c>
      <c r="O228" s="10" t="s">
        <v>53</v>
      </c>
    </row>
    <row r="229" spans="1:15" ht="21" customHeight="1" x14ac:dyDescent="0.3">
      <c r="A229" s="18"/>
      <c r="B229" s="3" t="s">
        <v>70</v>
      </c>
      <c r="C229" s="4">
        <v>11</v>
      </c>
      <c r="D229" s="5" t="s">
        <v>44</v>
      </c>
      <c r="E229" s="3" t="s">
        <v>49</v>
      </c>
      <c r="F229" s="3" t="s">
        <v>42</v>
      </c>
      <c r="G229" s="6">
        <v>0</v>
      </c>
      <c r="H229" s="2">
        <v>0</v>
      </c>
      <c r="I229" s="3">
        <v>2</v>
      </c>
      <c r="J229" s="7">
        <v>1.3888888888888889E-3</v>
      </c>
      <c r="K229" s="3"/>
      <c r="L229" s="3"/>
      <c r="M229" s="3" t="s">
        <v>25</v>
      </c>
      <c r="N229" s="3" t="s">
        <v>77</v>
      </c>
      <c r="O229" s="3" t="s">
        <v>34</v>
      </c>
    </row>
    <row r="230" spans="1:15" ht="21" customHeight="1" x14ac:dyDescent="0.3">
      <c r="A230" s="18"/>
      <c r="B230" s="10" t="s">
        <v>70</v>
      </c>
      <c r="C230" s="11">
        <v>29</v>
      </c>
      <c r="D230" s="12" t="s">
        <v>44</v>
      </c>
      <c r="E230" s="10" t="s">
        <v>16</v>
      </c>
      <c r="F230" s="10" t="s">
        <v>42</v>
      </c>
      <c r="G230" s="13">
        <v>0</v>
      </c>
      <c r="H230" s="14">
        <v>0</v>
      </c>
      <c r="I230" s="10">
        <v>3</v>
      </c>
      <c r="J230" s="15">
        <v>1.3888888888888889E-3</v>
      </c>
      <c r="K230" s="10"/>
      <c r="L230" s="10"/>
      <c r="M230" s="10" t="s">
        <v>48</v>
      </c>
      <c r="N230" s="10" t="s">
        <v>76</v>
      </c>
      <c r="O230" s="10" t="s">
        <v>52</v>
      </c>
    </row>
    <row r="231" spans="1:15" ht="21" customHeight="1" x14ac:dyDescent="0.3">
      <c r="A231" s="18"/>
      <c r="B231" s="3" t="s">
        <v>14</v>
      </c>
      <c r="C231" s="4">
        <v>12</v>
      </c>
      <c r="D231" s="5" t="s">
        <v>57</v>
      </c>
      <c r="E231" s="3" t="s">
        <v>32</v>
      </c>
      <c r="F231" s="3" t="s">
        <v>17</v>
      </c>
      <c r="G231" s="6">
        <v>1</v>
      </c>
      <c r="H231" s="2">
        <v>19000000</v>
      </c>
      <c r="I231" s="3">
        <v>5</v>
      </c>
      <c r="J231" s="7">
        <v>1.3888888888888889E-3</v>
      </c>
      <c r="K231" s="3" t="s">
        <v>46</v>
      </c>
      <c r="L231" s="3" t="s">
        <v>35</v>
      </c>
      <c r="M231" s="3" t="s">
        <v>48</v>
      </c>
      <c r="N231" s="3" t="s">
        <v>66</v>
      </c>
      <c r="O231" s="3" t="s">
        <v>67</v>
      </c>
    </row>
    <row r="232" spans="1:15" ht="21" customHeight="1" x14ac:dyDescent="0.3">
      <c r="A232" s="18"/>
      <c r="B232" s="10" t="s">
        <v>14</v>
      </c>
      <c r="C232" s="11">
        <v>11</v>
      </c>
      <c r="D232" s="12" t="s">
        <v>58</v>
      </c>
      <c r="E232" s="10" t="s">
        <v>16</v>
      </c>
      <c r="F232" s="10" t="s">
        <v>42</v>
      </c>
      <c r="G232" s="13">
        <v>4</v>
      </c>
      <c r="H232" s="14">
        <v>20000000</v>
      </c>
      <c r="I232" s="10">
        <v>1</v>
      </c>
      <c r="J232" s="15">
        <v>1.3888888888888889E-3</v>
      </c>
      <c r="K232" s="10" t="s">
        <v>18</v>
      </c>
      <c r="L232" s="10" t="s">
        <v>29</v>
      </c>
      <c r="M232" s="10" t="s">
        <v>30</v>
      </c>
      <c r="N232" s="10" t="s">
        <v>76</v>
      </c>
      <c r="O232" s="10" t="s">
        <v>31</v>
      </c>
    </row>
    <row r="233" spans="1:15" ht="21" customHeight="1" x14ac:dyDescent="0.3">
      <c r="A233" s="18"/>
      <c r="B233" s="3" t="s">
        <v>14</v>
      </c>
      <c r="C233" s="4">
        <v>19</v>
      </c>
      <c r="D233" s="5" t="s">
        <v>37</v>
      </c>
      <c r="E233" s="3" t="s">
        <v>49</v>
      </c>
      <c r="F233" s="3" t="s">
        <v>23</v>
      </c>
      <c r="G233" s="6">
        <v>4</v>
      </c>
      <c r="H233" s="2">
        <v>11000000</v>
      </c>
      <c r="I233" s="3">
        <v>1</v>
      </c>
      <c r="J233" s="7">
        <v>1.3888888888888889E-3</v>
      </c>
      <c r="K233" s="3" t="s">
        <v>61</v>
      </c>
      <c r="L233" s="3" t="s">
        <v>56</v>
      </c>
      <c r="M233" s="3" t="s">
        <v>33</v>
      </c>
      <c r="N233" s="3" t="s">
        <v>78</v>
      </c>
      <c r="O233" s="3" t="s">
        <v>21</v>
      </c>
    </row>
    <row r="234" spans="1:15" ht="21" customHeight="1" x14ac:dyDescent="0.3">
      <c r="A234" s="18"/>
      <c r="B234" s="10" t="s">
        <v>14</v>
      </c>
      <c r="C234" s="11">
        <v>5</v>
      </c>
      <c r="D234" s="12" t="s">
        <v>37</v>
      </c>
      <c r="E234" s="10" t="s">
        <v>49</v>
      </c>
      <c r="F234" s="10" t="s">
        <v>23</v>
      </c>
      <c r="G234" s="13">
        <v>5</v>
      </c>
      <c r="H234" s="14">
        <v>25000000</v>
      </c>
      <c r="I234" s="10">
        <v>2</v>
      </c>
      <c r="J234" s="15">
        <v>1.3888888888888889E-3</v>
      </c>
      <c r="K234" s="10" t="s">
        <v>18</v>
      </c>
      <c r="L234" s="10" t="s">
        <v>56</v>
      </c>
      <c r="M234" s="10" t="s">
        <v>30</v>
      </c>
      <c r="N234" s="10" t="s">
        <v>77</v>
      </c>
      <c r="O234" s="10" t="s">
        <v>54</v>
      </c>
    </row>
    <row r="235" spans="1:15" ht="21" customHeight="1" x14ac:dyDescent="0.3">
      <c r="A235" s="18"/>
      <c r="B235" s="3" t="s">
        <v>14</v>
      </c>
      <c r="C235" s="4">
        <v>22</v>
      </c>
      <c r="D235" s="5" t="s">
        <v>37</v>
      </c>
      <c r="E235" s="3" t="s">
        <v>73</v>
      </c>
      <c r="F235" s="3" t="s">
        <v>23</v>
      </c>
      <c r="G235" s="6">
        <v>2</v>
      </c>
      <c r="H235" s="2">
        <v>12000000</v>
      </c>
      <c r="I235" s="3">
        <v>2</v>
      </c>
      <c r="J235" s="7">
        <v>1.3888888888888889E-3</v>
      </c>
      <c r="K235" s="3" t="s">
        <v>18</v>
      </c>
      <c r="L235" s="3" t="s">
        <v>56</v>
      </c>
      <c r="M235" s="3" t="s">
        <v>40</v>
      </c>
      <c r="N235" s="3" t="s">
        <v>78</v>
      </c>
      <c r="O235" s="3" t="s">
        <v>41</v>
      </c>
    </row>
    <row r="236" spans="1:15" ht="21" customHeight="1" x14ac:dyDescent="0.3">
      <c r="A236" s="18"/>
      <c r="B236" s="10" t="s">
        <v>14</v>
      </c>
      <c r="C236" s="11">
        <v>8</v>
      </c>
      <c r="D236" s="12" t="s">
        <v>37</v>
      </c>
      <c r="E236" s="10" t="s">
        <v>49</v>
      </c>
      <c r="F236" s="10" t="s">
        <v>42</v>
      </c>
      <c r="G236" s="13">
        <v>2</v>
      </c>
      <c r="H236" s="14">
        <v>12000000</v>
      </c>
      <c r="I236" s="10">
        <v>3</v>
      </c>
      <c r="J236" s="15">
        <v>1.3888888888888889E-3</v>
      </c>
      <c r="K236" s="10" t="s">
        <v>18</v>
      </c>
      <c r="L236" s="10" t="s">
        <v>19</v>
      </c>
      <c r="M236" s="10" t="s">
        <v>43</v>
      </c>
      <c r="N236" s="10" t="s">
        <v>76</v>
      </c>
      <c r="O236" s="10" t="s">
        <v>31</v>
      </c>
    </row>
    <row r="237" spans="1:15" ht="21" customHeight="1" x14ac:dyDescent="0.3">
      <c r="A237" s="18"/>
      <c r="B237" s="3" t="s">
        <v>14</v>
      </c>
      <c r="C237" s="4">
        <v>22</v>
      </c>
      <c r="D237" s="5" t="s">
        <v>44</v>
      </c>
      <c r="E237" s="3" t="s">
        <v>38</v>
      </c>
      <c r="F237" s="3" t="s">
        <v>42</v>
      </c>
      <c r="G237" s="6">
        <v>3</v>
      </c>
      <c r="H237" s="2">
        <v>15000000</v>
      </c>
      <c r="I237" s="3">
        <v>1</v>
      </c>
      <c r="J237" s="7">
        <v>1.3888888888888889E-3</v>
      </c>
      <c r="K237" s="3" t="s">
        <v>18</v>
      </c>
      <c r="L237" s="3" t="s">
        <v>50</v>
      </c>
      <c r="M237" s="3" t="s">
        <v>40</v>
      </c>
      <c r="N237" s="3" t="s">
        <v>78</v>
      </c>
      <c r="O237" s="3" t="s">
        <v>62</v>
      </c>
    </row>
    <row r="238" spans="1:15" ht="21" customHeight="1" x14ac:dyDescent="0.3">
      <c r="A238" s="18"/>
      <c r="B238" s="10" t="s">
        <v>14</v>
      </c>
      <c r="C238" s="11">
        <v>11</v>
      </c>
      <c r="D238" s="12" t="s">
        <v>44</v>
      </c>
      <c r="E238" s="10" t="s">
        <v>28</v>
      </c>
      <c r="F238" s="10" t="s">
        <v>45</v>
      </c>
      <c r="G238" s="13">
        <v>5</v>
      </c>
      <c r="H238" s="14">
        <v>21000000</v>
      </c>
      <c r="I238" s="10">
        <v>4</v>
      </c>
      <c r="J238" s="15">
        <v>1.3888888888888889E-3</v>
      </c>
      <c r="K238" s="10" t="s">
        <v>18</v>
      </c>
      <c r="L238" s="10" t="s">
        <v>19</v>
      </c>
      <c r="M238" s="10" t="s">
        <v>20</v>
      </c>
      <c r="N238" s="10" t="s">
        <v>76</v>
      </c>
      <c r="O238" s="10" t="s">
        <v>26</v>
      </c>
    </row>
    <row r="239" spans="1:15" ht="21" customHeight="1" x14ac:dyDescent="0.3">
      <c r="A239" s="18"/>
      <c r="B239" s="3" t="s">
        <v>14</v>
      </c>
      <c r="C239" s="4">
        <v>17</v>
      </c>
      <c r="D239" s="5" t="s">
        <v>44</v>
      </c>
      <c r="E239" s="3" t="s">
        <v>16</v>
      </c>
      <c r="F239" s="3" t="s">
        <v>42</v>
      </c>
      <c r="G239" s="6">
        <v>3</v>
      </c>
      <c r="H239" s="2">
        <v>15000000</v>
      </c>
      <c r="I239" s="3">
        <v>1</v>
      </c>
      <c r="J239" s="7">
        <v>1.3888888888888889E-3</v>
      </c>
      <c r="K239" s="3" t="s">
        <v>18</v>
      </c>
      <c r="L239" s="3" t="s">
        <v>29</v>
      </c>
      <c r="M239" s="3" t="s">
        <v>48</v>
      </c>
      <c r="N239" s="3" t="s">
        <v>76</v>
      </c>
      <c r="O239" s="3" t="s">
        <v>31</v>
      </c>
    </row>
    <row r="240" spans="1:15" ht="21" customHeight="1" x14ac:dyDescent="0.3">
      <c r="A240" s="18"/>
      <c r="B240" s="10" t="s">
        <v>14</v>
      </c>
      <c r="C240" s="11">
        <v>12</v>
      </c>
      <c r="D240" s="12" t="s">
        <v>57</v>
      </c>
      <c r="E240" s="10" t="s">
        <v>32</v>
      </c>
      <c r="F240" s="10" t="s">
        <v>17</v>
      </c>
      <c r="G240" s="13">
        <v>1</v>
      </c>
      <c r="H240" s="14">
        <v>19000000</v>
      </c>
      <c r="I240" s="10">
        <v>5</v>
      </c>
      <c r="J240" s="15">
        <v>1.3888888888888889E-3</v>
      </c>
      <c r="K240" s="10" t="s">
        <v>46</v>
      </c>
      <c r="L240" s="10" t="s">
        <v>35</v>
      </c>
      <c r="M240" s="10" t="s">
        <v>48</v>
      </c>
      <c r="N240" s="10" t="s">
        <v>66</v>
      </c>
      <c r="O240" s="10" t="s">
        <v>67</v>
      </c>
    </row>
    <row r="241" spans="1:15" ht="21" customHeight="1" x14ac:dyDescent="0.3">
      <c r="A241" s="18"/>
      <c r="B241" s="3" t="s">
        <v>14</v>
      </c>
      <c r="C241" s="4">
        <v>11</v>
      </c>
      <c r="D241" s="5" t="s">
        <v>58</v>
      </c>
      <c r="E241" s="3" t="s">
        <v>16</v>
      </c>
      <c r="F241" s="3" t="s">
        <v>42</v>
      </c>
      <c r="G241" s="6">
        <v>4</v>
      </c>
      <c r="H241" s="2">
        <v>20000000</v>
      </c>
      <c r="I241" s="3">
        <v>1</v>
      </c>
      <c r="J241" s="7">
        <v>1.3888888888888889E-3</v>
      </c>
      <c r="K241" s="3" t="s">
        <v>18</v>
      </c>
      <c r="L241" s="3" t="s">
        <v>29</v>
      </c>
      <c r="M241" s="3" t="s">
        <v>30</v>
      </c>
      <c r="N241" s="3" t="s">
        <v>76</v>
      </c>
      <c r="O241" s="3" t="s">
        <v>31</v>
      </c>
    </row>
    <row r="242" spans="1:15" ht="21" customHeight="1" x14ac:dyDescent="0.3">
      <c r="A242" s="18"/>
      <c r="B242" s="10" t="s">
        <v>70</v>
      </c>
      <c r="C242" s="11">
        <v>5</v>
      </c>
      <c r="D242" s="12" t="s">
        <v>59</v>
      </c>
      <c r="E242" s="10" t="s">
        <v>16</v>
      </c>
      <c r="F242" s="10" t="s">
        <v>23</v>
      </c>
      <c r="G242" s="13">
        <v>0</v>
      </c>
      <c r="H242" s="14">
        <v>0</v>
      </c>
      <c r="I242" s="10">
        <v>1</v>
      </c>
      <c r="J242" s="15">
        <v>1.3888888888888889E-3</v>
      </c>
      <c r="K242" s="10"/>
      <c r="L242" s="10"/>
      <c r="M242" s="10" t="s">
        <v>43</v>
      </c>
      <c r="N242" s="10" t="s">
        <v>78</v>
      </c>
      <c r="O242" s="10" t="s">
        <v>63</v>
      </c>
    </row>
    <row r="243" spans="1:15" ht="21" customHeight="1" x14ac:dyDescent="0.3">
      <c r="A243" s="18"/>
      <c r="B243" s="3" t="s">
        <v>70</v>
      </c>
      <c r="C243" s="4">
        <v>29</v>
      </c>
      <c r="D243" s="5" t="s">
        <v>27</v>
      </c>
      <c r="E243" s="3" t="s">
        <v>16</v>
      </c>
      <c r="F243" s="3" t="s">
        <v>42</v>
      </c>
      <c r="G243" s="6">
        <v>0</v>
      </c>
      <c r="H243" s="2">
        <v>0</v>
      </c>
      <c r="I243" s="3">
        <v>4</v>
      </c>
      <c r="J243" s="7">
        <v>1.3888888888888889E-3</v>
      </c>
      <c r="K243" s="3"/>
      <c r="L243" s="3"/>
      <c r="M243" s="3" t="s">
        <v>48</v>
      </c>
      <c r="N243" s="3" t="s">
        <v>78</v>
      </c>
      <c r="O243" s="3" t="s">
        <v>62</v>
      </c>
    </row>
    <row r="244" spans="1:15" ht="21" customHeight="1" x14ac:dyDescent="0.3">
      <c r="A244" s="18"/>
      <c r="B244" s="10" t="s">
        <v>70</v>
      </c>
      <c r="C244" s="11">
        <v>11</v>
      </c>
      <c r="D244" s="12" t="s">
        <v>37</v>
      </c>
      <c r="E244" s="10" t="s">
        <v>28</v>
      </c>
      <c r="F244" s="10" t="s">
        <v>42</v>
      </c>
      <c r="G244" s="13">
        <v>0</v>
      </c>
      <c r="H244" s="14">
        <v>0</v>
      </c>
      <c r="I244" s="10">
        <v>1</v>
      </c>
      <c r="J244" s="15">
        <v>1.3888888888888889E-3</v>
      </c>
      <c r="K244" s="10"/>
      <c r="L244" s="10"/>
      <c r="M244" s="10" t="s">
        <v>51</v>
      </c>
      <c r="N244" s="10" t="s">
        <v>77</v>
      </c>
      <c r="O244" s="10" t="s">
        <v>65</v>
      </c>
    </row>
    <row r="245" spans="1:15" ht="21" customHeight="1" x14ac:dyDescent="0.3">
      <c r="A245" s="18"/>
      <c r="B245" s="3" t="s">
        <v>70</v>
      </c>
      <c r="C245" s="4">
        <v>23</v>
      </c>
      <c r="D245" s="5" t="s">
        <v>44</v>
      </c>
      <c r="E245" s="3" t="s">
        <v>38</v>
      </c>
      <c r="F245" s="3" t="s">
        <v>23</v>
      </c>
      <c r="G245" s="6">
        <v>0</v>
      </c>
      <c r="H245" s="2">
        <v>0</v>
      </c>
      <c r="I245" s="3">
        <v>1</v>
      </c>
      <c r="J245" s="7">
        <v>1.3888888888888889E-3</v>
      </c>
      <c r="K245" s="3"/>
      <c r="L245" s="3"/>
      <c r="M245" s="3" t="s">
        <v>30</v>
      </c>
      <c r="N245" s="3" t="s">
        <v>76</v>
      </c>
      <c r="O245" s="3" t="s">
        <v>31</v>
      </c>
    </row>
    <row r="246" spans="1:15" ht="21" customHeight="1" x14ac:dyDescent="0.3">
      <c r="A246" s="18"/>
      <c r="B246" s="10" t="s">
        <v>70</v>
      </c>
      <c r="C246" s="11">
        <v>5</v>
      </c>
      <c r="D246" s="12" t="s">
        <v>59</v>
      </c>
      <c r="E246" s="10" t="s">
        <v>16</v>
      </c>
      <c r="F246" s="10" t="s">
        <v>23</v>
      </c>
      <c r="G246" s="13">
        <v>0</v>
      </c>
      <c r="H246" s="14">
        <v>0</v>
      </c>
      <c r="I246" s="10">
        <v>1</v>
      </c>
      <c r="J246" s="15">
        <v>1.3888888888888889E-3</v>
      </c>
      <c r="K246" s="10"/>
      <c r="L246" s="10"/>
      <c r="M246" s="10" t="s">
        <v>43</v>
      </c>
      <c r="N246" s="10" t="s">
        <v>78</v>
      </c>
      <c r="O246" s="10" t="s">
        <v>63</v>
      </c>
    </row>
    <row r="247" spans="1:15" ht="21" customHeight="1" x14ac:dyDescent="0.3">
      <c r="A247" s="18"/>
      <c r="B247" s="3" t="s">
        <v>14</v>
      </c>
      <c r="C247" s="4">
        <v>2</v>
      </c>
      <c r="D247" s="5" t="s">
        <v>55</v>
      </c>
      <c r="E247" s="3" t="s">
        <v>32</v>
      </c>
      <c r="F247" s="3" t="s">
        <v>42</v>
      </c>
      <c r="G247" s="6">
        <v>4</v>
      </c>
      <c r="H247" s="2">
        <v>15000000</v>
      </c>
      <c r="I247" s="3">
        <v>3</v>
      </c>
      <c r="J247" s="7">
        <v>1.3888888888888889E-3</v>
      </c>
      <c r="K247" s="3" t="s">
        <v>18</v>
      </c>
      <c r="L247" s="3" t="s">
        <v>24</v>
      </c>
      <c r="M247" s="3" t="s">
        <v>25</v>
      </c>
      <c r="N247" s="3" t="s">
        <v>78</v>
      </c>
      <c r="O247" s="3" t="s">
        <v>41</v>
      </c>
    </row>
    <row r="248" spans="1:15" ht="21" customHeight="1" x14ac:dyDescent="0.3">
      <c r="A248" s="18"/>
      <c r="B248" s="10" t="s">
        <v>14</v>
      </c>
      <c r="C248" s="11">
        <v>11</v>
      </c>
      <c r="D248" s="12" t="s">
        <v>57</v>
      </c>
      <c r="E248" s="10" t="s">
        <v>38</v>
      </c>
      <c r="F248" s="10" t="s">
        <v>42</v>
      </c>
      <c r="G248" s="13">
        <v>2</v>
      </c>
      <c r="H248" s="14">
        <v>12000000</v>
      </c>
      <c r="I248" s="10">
        <v>1</v>
      </c>
      <c r="J248" s="15">
        <v>1.3888888888888889E-3</v>
      </c>
      <c r="K248" s="10" t="s">
        <v>18</v>
      </c>
      <c r="L248" s="10" t="s">
        <v>19</v>
      </c>
      <c r="M248" s="10" t="s">
        <v>25</v>
      </c>
      <c r="N248" s="10" t="s">
        <v>78</v>
      </c>
      <c r="O248" s="10" t="s">
        <v>53</v>
      </c>
    </row>
    <row r="249" spans="1:15" ht="21" customHeight="1" x14ac:dyDescent="0.3">
      <c r="A249" s="18"/>
      <c r="B249" s="3" t="s">
        <v>14</v>
      </c>
      <c r="C249" s="4">
        <v>1</v>
      </c>
      <c r="D249" s="5" t="s">
        <v>59</v>
      </c>
      <c r="E249" s="3" t="s">
        <v>32</v>
      </c>
      <c r="F249" s="3" t="s">
        <v>45</v>
      </c>
      <c r="G249" s="6">
        <v>1</v>
      </c>
      <c r="H249" s="2">
        <v>19000000</v>
      </c>
      <c r="I249" s="3">
        <v>2</v>
      </c>
      <c r="J249" s="7">
        <v>1.3888888888888889E-3</v>
      </c>
      <c r="K249" s="3" t="s">
        <v>46</v>
      </c>
      <c r="L249" s="3" t="s">
        <v>39</v>
      </c>
      <c r="M249" s="3" t="s">
        <v>30</v>
      </c>
      <c r="N249" s="3" t="s">
        <v>77</v>
      </c>
      <c r="O249" s="3" t="s">
        <v>65</v>
      </c>
    </row>
    <row r="250" spans="1:15" ht="21" customHeight="1" x14ac:dyDescent="0.3">
      <c r="A250" s="18"/>
      <c r="B250" s="10" t="s">
        <v>14</v>
      </c>
      <c r="C250" s="11">
        <v>1</v>
      </c>
      <c r="D250" s="12" t="s">
        <v>60</v>
      </c>
      <c r="E250" s="10" t="s">
        <v>49</v>
      </c>
      <c r="F250" s="10" t="s">
        <v>23</v>
      </c>
      <c r="G250" s="13">
        <v>3</v>
      </c>
      <c r="H250" s="14">
        <v>15000000</v>
      </c>
      <c r="I250" s="10">
        <v>2</v>
      </c>
      <c r="J250" s="15">
        <v>1.3888888888888889E-3</v>
      </c>
      <c r="K250" s="10" t="s">
        <v>18</v>
      </c>
      <c r="L250" s="10" t="s">
        <v>56</v>
      </c>
      <c r="M250" s="10" t="s">
        <v>51</v>
      </c>
      <c r="N250" s="10" t="s">
        <v>76</v>
      </c>
      <c r="O250" s="10" t="s">
        <v>31</v>
      </c>
    </row>
    <row r="251" spans="1:15" ht="21" customHeight="1" x14ac:dyDescent="0.3">
      <c r="A251" s="18"/>
      <c r="B251" s="3" t="s">
        <v>14</v>
      </c>
      <c r="C251" s="4">
        <v>12</v>
      </c>
      <c r="D251" s="5" t="s">
        <v>27</v>
      </c>
      <c r="E251" s="3" t="s">
        <v>73</v>
      </c>
      <c r="F251" s="3" t="s">
        <v>42</v>
      </c>
      <c r="G251" s="6">
        <v>2</v>
      </c>
      <c r="H251" s="2">
        <v>38000000</v>
      </c>
      <c r="I251" s="3">
        <v>6</v>
      </c>
      <c r="J251" s="7">
        <v>1.3888888888888889E-3</v>
      </c>
      <c r="K251" s="3" t="s">
        <v>46</v>
      </c>
      <c r="L251" s="3" t="s">
        <v>35</v>
      </c>
      <c r="M251" s="3" t="s">
        <v>30</v>
      </c>
      <c r="N251" s="3" t="s">
        <v>78</v>
      </c>
      <c r="O251" s="3" t="s">
        <v>63</v>
      </c>
    </row>
    <row r="252" spans="1:15" ht="21" customHeight="1" x14ac:dyDescent="0.3">
      <c r="A252" s="18"/>
      <c r="B252" s="10" t="s">
        <v>14</v>
      </c>
      <c r="C252" s="11">
        <v>7</v>
      </c>
      <c r="D252" s="12" t="s">
        <v>27</v>
      </c>
      <c r="E252" s="10" t="s">
        <v>16</v>
      </c>
      <c r="F252" s="10" t="s">
        <v>23</v>
      </c>
      <c r="G252" s="13">
        <v>5</v>
      </c>
      <c r="H252" s="14">
        <v>21000000</v>
      </c>
      <c r="I252" s="10">
        <v>5</v>
      </c>
      <c r="J252" s="15">
        <v>1.3888888888888889E-3</v>
      </c>
      <c r="K252" s="10" t="s">
        <v>18</v>
      </c>
      <c r="L252" s="10" t="s">
        <v>24</v>
      </c>
      <c r="M252" s="10" t="s">
        <v>43</v>
      </c>
      <c r="N252" s="10" t="s">
        <v>76</v>
      </c>
      <c r="O252" s="10" t="s">
        <v>26</v>
      </c>
    </row>
    <row r="253" spans="1:15" ht="21" customHeight="1" x14ac:dyDescent="0.3">
      <c r="A253" s="18"/>
      <c r="B253" s="3" t="s">
        <v>14</v>
      </c>
      <c r="C253" s="4">
        <v>11</v>
      </c>
      <c r="D253" s="5" t="s">
        <v>27</v>
      </c>
      <c r="E253" s="3" t="s">
        <v>28</v>
      </c>
      <c r="F253" s="3" t="s">
        <v>42</v>
      </c>
      <c r="G253" s="6">
        <v>5</v>
      </c>
      <c r="H253" s="2">
        <v>25000000</v>
      </c>
      <c r="I253" s="3">
        <v>5</v>
      </c>
      <c r="J253" s="7">
        <v>1.3888888888888889E-3</v>
      </c>
      <c r="K253" s="3" t="s">
        <v>18</v>
      </c>
      <c r="L253" s="3" t="s">
        <v>39</v>
      </c>
      <c r="M253" s="3" t="s">
        <v>33</v>
      </c>
      <c r="N253" s="3" t="s">
        <v>76</v>
      </c>
      <c r="O253" s="3" t="s">
        <v>31</v>
      </c>
    </row>
    <row r="254" spans="1:15" ht="21" customHeight="1" x14ac:dyDescent="0.3">
      <c r="A254" s="18"/>
      <c r="B254" s="10" t="s">
        <v>14</v>
      </c>
      <c r="C254" s="11">
        <v>29</v>
      </c>
      <c r="D254" s="12" t="s">
        <v>27</v>
      </c>
      <c r="E254" s="10" t="s">
        <v>49</v>
      </c>
      <c r="F254" s="10" t="s">
        <v>42</v>
      </c>
      <c r="G254" s="13">
        <v>1</v>
      </c>
      <c r="H254" s="14">
        <v>7000000</v>
      </c>
      <c r="I254" s="10">
        <v>2</v>
      </c>
      <c r="J254" s="15">
        <v>1.3888888888888889E-3</v>
      </c>
      <c r="K254" s="10" t="s">
        <v>18</v>
      </c>
      <c r="L254" s="10" t="s">
        <v>47</v>
      </c>
      <c r="M254" s="10" t="s">
        <v>40</v>
      </c>
      <c r="N254" s="10" t="s">
        <v>66</v>
      </c>
      <c r="O254" s="10" t="s">
        <v>67</v>
      </c>
    </row>
    <row r="255" spans="1:15" ht="21" customHeight="1" x14ac:dyDescent="0.3">
      <c r="A255" s="18"/>
      <c r="B255" s="3" t="s">
        <v>14</v>
      </c>
      <c r="C255" s="4">
        <v>3</v>
      </c>
      <c r="D255" s="5" t="s">
        <v>37</v>
      </c>
      <c r="E255" s="3" t="s">
        <v>38</v>
      </c>
      <c r="F255" s="3" t="s">
        <v>42</v>
      </c>
      <c r="G255" s="6">
        <v>2</v>
      </c>
      <c r="H255" s="2">
        <v>38000000</v>
      </c>
      <c r="I255" s="3">
        <v>3</v>
      </c>
      <c r="J255" s="7">
        <v>1.3888888888888889E-3</v>
      </c>
      <c r="K255" s="3" t="s">
        <v>46</v>
      </c>
      <c r="L255" s="3" t="s">
        <v>29</v>
      </c>
      <c r="M255" s="3" t="s">
        <v>30</v>
      </c>
      <c r="N255" s="3" t="s">
        <v>77</v>
      </c>
      <c r="O255" s="3" t="s">
        <v>65</v>
      </c>
    </row>
    <row r="256" spans="1:15" ht="21" customHeight="1" x14ac:dyDescent="0.3">
      <c r="A256" s="18"/>
      <c r="B256" s="10" t="s">
        <v>14</v>
      </c>
      <c r="C256" s="11">
        <v>6</v>
      </c>
      <c r="D256" s="12" t="s">
        <v>37</v>
      </c>
      <c r="E256" s="10" t="s">
        <v>38</v>
      </c>
      <c r="F256" s="10" t="s">
        <v>42</v>
      </c>
      <c r="G256" s="13">
        <v>1</v>
      </c>
      <c r="H256" s="14">
        <v>19000000</v>
      </c>
      <c r="I256" s="10">
        <v>1</v>
      </c>
      <c r="J256" s="15">
        <v>1.3888888888888889E-3</v>
      </c>
      <c r="K256" s="10" t="s">
        <v>46</v>
      </c>
      <c r="L256" s="10" t="s">
        <v>19</v>
      </c>
      <c r="M256" s="10" t="s">
        <v>40</v>
      </c>
      <c r="N256" s="10" t="s">
        <v>66</v>
      </c>
      <c r="O256" s="10" t="s">
        <v>36</v>
      </c>
    </row>
    <row r="257" spans="1:15" ht="21" customHeight="1" x14ac:dyDescent="0.3">
      <c r="A257" s="18"/>
      <c r="B257" s="3" t="s">
        <v>14</v>
      </c>
      <c r="C257" s="4">
        <v>26</v>
      </c>
      <c r="D257" s="5" t="s">
        <v>37</v>
      </c>
      <c r="E257" s="3" t="s">
        <v>16</v>
      </c>
      <c r="F257" s="3" t="s">
        <v>23</v>
      </c>
      <c r="G257" s="6">
        <v>4</v>
      </c>
      <c r="H257" s="2">
        <v>20000000</v>
      </c>
      <c r="I257" s="3">
        <v>3</v>
      </c>
      <c r="J257" s="7">
        <v>1.3888888888888889E-3</v>
      </c>
      <c r="K257" s="3" t="s">
        <v>61</v>
      </c>
      <c r="L257" s="3" t="s">
        <v>19</v>
      </c>
      <c r="M257" s="3" t="s">
        <v>48</v>
      </c>
      <c r="N257" s="3" t="s">
        <v>78</v>
      </c>
      <c r="O257" s="3" t="s">
        <v>63</v>
      </c>
    </row>
    <row r="258" spans="1:15" ht="21" customHeight="1" x14ac:dyDescent="0.3">
      <c r="A258" s="18"/>
      <c r="B258" s="10" t="s">
        <v>14</v>
      </c>
      <c r="C258" s="11">
        <v>1</v>
      </c>
      <c r="D258" s="12" t="s">
        <v>37</v>
      </c>
      <c r="E258" s="10" t="s">
        <v>16</v>
      </c>
      <c r="F258" s="10" t="s">
        <v>17</v>
      </c>
      <c r="G258" s="13">
        <v>1</v>
      </c>
      <c r="H258" s="14">
        <v>7000000</v>
      </c>
      <c r="I258" s="10">
        <v>4</v>
      </c>
      <c r="J258" s="15">
        <v>1.3888888888888889E-3</v>
      </c>
      <c r="K258" s="10" t="s">
        <v>18</v>
      </c>
      <c r="L258" s="10" t="s">
        <v>29</v>
      </c>
      <c r="M258" s="10" t="s">
        <v>30</v>
      </c>
      <c r="N258" s="10" t="s">
        <v>76</v>
      </c>
      <c r="O258" s="10" t="s">
        <v>31</v>
      </c>
    </row>
    <row r="259" spans="1:15" ht="21" customHeight="1" x14ac:dyDescent="0.3">
      <c r="A259" s="18"/>
      <c r="B259" s="3" t="s">
        <v>14</v>
      </c>
      <c r="C259" s="4">
        <v>1</v>
      </c>
      <c r="D259" s="5" t="s">
        <v>37</v>
      </c>
      <c r="E259" s="3" t="s">
        <v>32</v>
      </c>
      <c r="F259" s="3" t="s">
        <v>23</v>
      </c>
      <c r="G259" s="6">
        <v>2</v>
      </c>
      <c r="H259" s="2">
        <v>12000000</v>
      </c>
      <c r="I259" s="3">
        <v>4</v>
      </c>
      <c r="J259" s="7">
        <v>1.3888888888888889E-3</v>
      </c>
      <c r="K259" s="3" t="s">
        <v>18</v>
      </c>
      <c r="L259" s="3" t="s">
        <v>56</v>
      </c>
      <c r="M259" s="3" t="s">
        <v>30</v>
      </c>
      <c r="N259" s="3" t="s">
        <v>78</v>
      </c>
      <c r="O259" s="3" t="s">
        <v>66</v>
      </c>
    </row>
    <row r="260" spans="1:15" ht="21" customHeight="1" x14ac:dyDescent="0.3">
      <c r="A260" s="18"/>
      <c r="B260" s="10" t="s">
        <v>14</v>
      </c>
      <c r="C260" s="11">
        <v>30</v>
      </c>
      <c r="D260" s="12" t="s">
        <v>37</v>
      </c>
      <c r="E260" s="10" t="s">
        <v>38</v>
      </c>
      <c r="F260" s="10" t="s">
        <v>42</v>
      </c>
      <c r="G260" s="13">
        <v>3</v>
      </c>
      <c r="H260" s="14">
        <v>15000000</v>
      </c>
      <c r="I260" s="10">
        <v>2</v>
      </c>
      <c r="J260" s="15">
        <v>1.3888888888888889E-3</v>
      </c>
      <c r="K260" s="10" t="s">
        <v>18</v>
      </c>
      <c r="L260" s="10" t="s">
        <v>50</v>
      </c>
      <c r="M260" s="10" t="s">
        <v>48</v>
      </c>
      <c r="N260" s="10" t="s">
        <v>76</v>
      </c>
      <c r="O260" s="10" t="s">
        <v>26</v>
      </c>
    </row>
    <row r="261" spans="1:15" ht="21" customHeight="1" x14ac:dyDescent="0.3">
      <c r="A261" s="18"/>
      <c r="B261" s="3" t="s">
        <v>14</v>
      </c>
      <c r="C261" s="4">
        <v>3</v>
      </c>
      <c r="D261" s="5" t="s">
        <v>44</v>
      </c>
      <c r="E261" s="3" t="s">
        <v>32</v>
      </c>
      <c r="F261" s="3" t="s">
        <v>23</v>
      </c>
      <c r="G261" s="6">
        <v>4</v>
      </c>
      <c r="H261" s="2">
        <v>20000000</v>
      </c>
      <c r="I261" s="3">
        <v>6</v>
      </c>
      <c r="J261" s="7">
        <v>1.3888888888888889E-3</v>
      </c>
      <c r="K261" s="3" t="s">
        <v>61</v>
      </c>
      <c r="L261" s="3" t="s">
        <v>29</v>
      </c>
      <c r="M261" s="3" t="s">
        <v>33</v>
      </c>
      <c r="N261" s="3" t="s">
        <v>77</v>
      </c>
      <c r="O261" s="3" t="s">
        <v>54</v>
      </c>
    </row>
    <row r="262" spans="1:15" ht="21" customHeight="1" x14ac:dyDescent="0.3">
      <c r="A262" s="18"/>
      <c r="B262" s="10" t="s">
        <v>14</v>
      </c>
      <c r="C262" s="11">
        <v>3</v>
      </c>
      <c r="D262" s="12" t="s">
        <v>44</v>
      </c>
      <c r="E262" s="10" t="s">
        <v>38</v>
      </c>
      <c r="F262" s="10" t="s">
        <v>45</v>
      </c>
      <c r="G262" s="13">
        <v>5</v>
      </c>
      <c r="H262" s="14">
        <v>25000000</v>
      </c>
      <c r="I262" s="10">
        <v>2</v>
      </c>
      <c r="J262" s="15">
        <v>1.3888888888888889E-3</v>
      </c>
      <c r="K262" s="10" t="s">
        <v>18</v>
      </c>
      <c r="L262" s="10" t="s">
        <v>64</v>
      </c>
      <c r="M262" s="10" t="s">
        <v>43</v>
      </c>
      <c r="N262" s="10" t="s">
        <v>78</v>
      </c>
      <c r="O262" s="10" t="s">
        <v>53</v>
      </c>
    </row>
    <row r="263" spans="1:15" ht="21" customHeight="1" x14ac:dyDescent="0.3">
      <c r="A263" s="18"/>
      <c r="B263" s="3" t="s">
        <v>14</v>
      </c>
      <c r="C263" s="4">
        <v>10</v>
      </c>
      <c r="D263" s="5" t="s">
        <v>44</v>
      </c>
      <c r="E263" s="3" t="s">
        <v>32</v>
      </c>
      <c r="F263" s="3" t="s">
        <v>42</v>
      </c>
      <c r="G263" s="6">
        <v>2</v>
      </c>
      <c r="H263" s="2">
        <v>12000000</v>
      </c>
      <c r="I263" s="3">
        <v>1</v>
      </c>
      <c r="J263" s="7">
        <v>1.3888888888888889E-3</v>
      </c>
      <c r="K263" s="3" t="s">
        <v>18</v>
      </c>
      <c r="L263" s="3" t="s">
        <v>47</v>
      </c>
      <c r="M263" s="3" t="s">
        <v>43</v>
      </c>
      <c r="N263" s="3" t="s">
        <v>78</v>
      </c>
      <c r="O263" s="3" t="s">
        <v>66</v>
      </c>
    </row>
    <row r="264" spans="1:15" ht="21" customHeight="1" x14ac:dyDescent="0.3">
      <c r="A264" s="18"/>
      <c r="B264" s="10" t="s">
        <v>14</v>
      </c>
      <c r="C264" s="11">
        <v>2</v>
      </c>
      <c r="D264" s="12" t="s">
        <v>44</v>
      </c>
      <c r="E264" s="10" t="s">
        <v>28</v>
      </c>
      <c r="F264" s="10" t="s">
        <v>23</v>
      </c>
      <c r="G264" s="13">
        <v>5</v>
      </c>
      <c r="H264" s="14">
        <v>25000000</v>
      </c>
      <c r="I264" s="10">
        <v>1</v>
      </c>
      <c r="J264" s="15">
        <v>1.3888888888888889E-3</v>
      </c>
      <c r="K264" s="10" t="s">
        <v>18</v>
      </c>
      <c r="L264" s="10" t="s">
        <v>29</v>
      </c>
      <c r="M264" s="10" t="s">
        <v>48</v>
      </c>
      <c r="N264" s="10" t="s">
        <v>76</v>
      </c>
      <c r="O264" s="10" t="s">
        <v>52</v>
      </c>
    </row>
    <row r="265" spans="1:15" ht="21" customHeight="1" x14ac:dyDescent="0.3">
      <c r="A265" s="18"/>
      <c r="B265" s="3" t="s">
        <v>14</v>
      </c>
      <c r="C265" s="4">
        <v>16</v>
      </c>
      <c r="D265" s="5" t="s">
        <v>69</v>
      </c>
      <c r="E265" s="3" t="s">
        <v>16</v>
      </c>
      <c r="F265" s="3" t="s">
        <v>23</v>
      </c>
      <c r="G265" s="6">
        <v>3</v>
      </c>
      <c r="H265" s="2">
        <v>12000000</v>
      </c>
      <c r="I265" s="3">
        <v>3</v>
      </c>
      <c r="J265" s="7">
        <v>1.3888888888888889E-3</v>
      </c>
      <c r="K265" s="3" t="s">
        <v>18</v>
      </c>
      <c r="L265" s="3" t="s">
        <v>35</v>
      </c>
      <c r="M265" s="3" t="s">
        <v>33</v>
      </c>
      <c r="N265" s="3" t="s">
        <v>66</v>
      </c>
      <c r="O265" s="3" t="s">
        <v>36</v>
      </c>
    </row>
    <row r="266" spans="1:15" ht="21" customHeight="1" x14ac:dyDescent="0.3">
      <c r="A266" s="18"/>
      <c r="B266" s="10" t="s">
        <v>14</v>
      </c>
      <c r="C266" s="11">
        <v>1</v>
      </c>
      <c r="D266" s="12" t="s">
        <v>69</v>
      </c>
      <c r="E266" s="10" t="s">
        <v>28</v>
      </c>
      <c r="F266" s="10" t="s">
        <v>42</v>
      </c>
      <c r="G266" s="13">
        <v>2</v>
      </c>
      <c r="H266" s="14">
        <v>10000000</v>
      </c>
      <c r="I266" s="10">
        <v>2</v>
      </c>
      <c r="J266" s="15">
        <v>1.3888888888888889E-3</v>
      </c>
      <c r="K266" s="10" t="s">
        <v>18</v>
      </c>
      <c r="L266" s="10" t="s">
        <v>39</v>
      </c>
      <c r="M266" s="10" t="s">
        <v>51</v>
      </c>
      <c r="N266" s="10" t="s">
        <v>77</v>
      </c>
      <c r="O266" s="10" t="s">
        <v>65</v>
      </c>
    </row>
    <row r="267" spans="1:15" ht="21" customHeight="1" x14ac:dyDescent="0.3">
      <c r="A267" s="18"/>
      <c r="B267" s="3" t="s">
        <v>14</v>
      </c>
      <c r="C267" s="4">
        <v>2</v>
      </c>
      <c r="D267" s="5" t="s">
        <v>55</v>
      </c>
      <c r="E267" s="3" t="s">
        <v>32</v>
      </c>
      <c r="F267" s="3" t="s">
        <v>42</v>
      </c>
      <c r="G267" s="6">
        <v>4</v>
      </c>
      <c r="H267" s="2">
        <v>15000000</v>
      </c>
      <c r="I267" s="3">
        <v>3</v>
      </c>
      <c r="J267" s="7">
        <v>1.3888888888888889E-3</v>
      </c>
      <c r="K267" s="3" t="s">
        <v>18</v>
      </c>
      <c r="L267" s="3" t="s">
        <v>24</v>
      </c>
      <c r="M267" s="3" t="s">
        <v>25</v>
      </c>
      <c r="N267" s="3" t="s">
        <v>78</v>
      </c>
      <c r="O267" s="3" t="s">
        <v>41</v>
      </c>
    </row>
    <row r="268" spans="1:15" ht="21" customHeight="1" x14ac:dyDescent="0.3">
      <c r="A268" s="18"/>
      <c r="B268" s="10" t="s">
        <v>14</v>
      </c>
      <c r="C268" s="11">
        <v>11</v>
      </c>
      <c r="D268" s="12" t="s">
        <v>57</v>
      </c>
      <c r="E268" s="10" t="s">
        <v>38</v>
      </c>
      <c r="F268" s="10" t="s">
        <v>42</v>
      </c>
      <c r="G268" s="13">
        <v>2</v>
      </c>
      <c r="H268" s="14">
        <v>12000000</v>
      </c>
      <c r="I268" s="10">
        <v>1</v>
      </c>
      <c r="J268" s="15">
        <v>1.3888888888888889E-3</v>
      </c>
      <c r="K268" s="10" t="s">
        <v>18</v>
      </c>
      <c r="L268" s="10" t="s">
        <v>19</v>
      </c>
      <c r="M268" s="10" t="s">
        <v>25</v>
      </c>
      <c r="N268" s="10" t="s">
        <v>78</v>
      </c>
      <c r="O268" s="10" t="s">
        <v>53</v>
      </c>
    </row>
    <row r="269" spans="1:15" ht="21" customHeight="1" x14ac:dyDescent="0.3">
      <c r="A269" s="18"/>
      <c r="B269" s="3" t="s">
        <v>14</v>
      </c>
      <c r="C269" s="4">
        <v>1</v>
      </c>
      <c r="D269" s="5" t="s">
        <v>59</v>
      </c>
      <c r="E269" s="3" t="s">
        <v>32</v>
      </c>
      <c r="F269" s="3" t="s">
        <v>45</v>
      </c>
      <c r="G269" s="6">
        <v>1</v>
      </c>
      <c r="H269" s="2">
        <v>19000000</v>
      </c>
      <c r="I269" s="3">
        <v>2</v>
      </c>
      <c r="J269" s="7">
        <v>1.3888888888888889E-3</v>
      </c>
      <c r="K269" s="3" t="s">
        <v>46</v>
      </c>
      <c r="L269" s="3" t="s">
        <v>39</v>
      </c>
      <c r="M269" s="3" t="s">
        <v>30</v>
      </c>
      <c r="N269" s="3" t="s">
        <v>77</v>
      </c>
      <c r="O269" s="3" t="s">
        <v>65</v>
      </c>
    </row>
    <row r="270" spans="1:15" ht="21" customHeight="1" x14ac:dyDescent="0.3">
      <c r="A270" s="18"/>
      <c r="B270" s="10" t="s">
        <v>14</v>
      </c>
      <c r="C270" s="11">
        <v>1</v>
      </c>
      <c r="D270" s="12" t="s">
        <v>60</v>
      </c>
      <c r="E270" s="10" t="s">
        <v>49</v>
      </c>
      <c r="F270" s="10" t="s">
        <v>23</v>
      </c>
      <c r="G270" s="13">
        <v>3</v>
      </c>
      <c r="H270" s="14">
        <v>15000000</v>
      </c>
      <c r="I270" s="10">
        <v>2</v>
      </c>
      <c r="J270" s="15">
        <v>1.3888888888888889E-3</v>
      </c>
      <c r="K270" s="10" t="s">
        <v>18</v>
      </c>
      <c r="L270" s="10" t="s">
        <v>56</v>
      </c>
      <c r="M270" s="10" t="s">
        <v>51</v>
      </c>
      <c r="N270" s="10" t="s">
        <v>76</v>
      </c>
      <c r="O270" s="10" t="s">
        <v>31</v>
      </c>
    </row>
    <row r="271" spans="1:15" ht="21" customHeight="1" x14ac:dyDescent="0.3">
      <c r="A271" s="18"/>
      <c r="B271" s="3" t="s">
        <v>70</v>
      </c>
      <c r="C271" s="4">
        <v>23</v>
      </c>
      <c r="D271" s="5" t="s">
        <v>27</v>
      </c>
      <c r="E271" s="3" t="s">
        <v>73</v>
      </c>
      <c r="F271" s="3" t="s">
        <v>23</v>
      </c>
      <c r="G271" s="6">
        <v>0</v>
      </c>
      <c r="H271" s="2">
        <v>0</v>
      </c>
      <c r="I271" s="3">
        <v>1</v>
      </c>
      <c r="J271" s="7">
        <v>1.3888888888888889E-3</v>
      </c>
      <c r="K271" s="3"/>
      <c r="L271" s="3"/>
      <c r="M271" s="3" t="s">
        <v>48</v>
      </c>
      <c r="N271" s="3" t="s">
        <v>77</v>
      </c>
      <c r="O271" s="3" t="s">
        <v>54</v>
      </c>
    </row>
    <row r="272" spans="1:15" ht="21" customHeight="1" x14ac:dyDescent="0.3">
      <c r="A272" s="18"/>
      <c r="B272" s="10" t="s">
        <v>70</v>
      </c>
      <c r="C272" s="11">
        <v>9</v>
      </c>
      <c r="D272" s="12" t="s">
        <v>37</v>
      </c>
      <c r="E272" s="10" t="s">
        <v>32</v>
      </c>
      <c r="F272" s="10" t="s">
        <v>68</v>
      </c>
      <c r="G272" s="13">
        <v>0</v>
      </c>
      <c r="H272" s="14">
        <v>0</v>
      </c>
      <c r="I272" s="10">
        <v>1</v>
      </c>
      <c r="J272" s="15">
        <v>1.3888888888888889E-3</v>
      </c>
      <c r="K272" s="10"/>
      <c r="L272" s="10"/>
      <c r="M272" s="10" t="s">
        <v>33</v>
      </c>
      <c r="N272" s="10" t="s">
        <v>77</v>
      </c>
      <c r="O272" s="10" t="s">
        <v>54</v>
      </c>
    </row>
    <row r="273" spans="1:15" ht="21" customHeight="1" x14ac:dyDescent="0.3">
      <c r="A273" s="18"/>
      <c r="B273" s="3" t="s">
        <v>70</v>
      </c>
      <c r="C273" s="4">
        <v>23</v>
      </c>
      <c r="D273" s="5" t="s">
        <v>37</v>
      </c>
      <c r="E273" s="3" t="s">
        <v>32</v>
      </c>
      <c r="F273" s="3" t="s">
        <v>45</v>
      </c>
      <c r="G273" s="6">
        <v>0</v>
      </c>
      <c r="H273" s="2">
        <v>0</v>
      </c>
      <c r="I273" s="3">
        <v>1</v>
      </c>
      <c r="J273" s="7">
        <v>1.3888888888888889E-3</v>
      </c>
      <c r="K273" s="3"/>
      <c r="L273" s="3"/>
      <c r="M273" s="3" t="s">
        <v>20</v>
      </c>
      <c r="N273" s="3" t="s">
        <v>66</v>
      </c>
      <c r="O273" s="3" t="s">
        <v>36</v>
      </c>
    </row>
    <row r="274" spans="1:15" ht="21" customHeight="1" x14ac:dyDescent="0.3">
      <c r="A274" s="18"/>
      <c r="B274" s="10" t="s">
        <v>70</v>
      </c>
      <c r="C274" s="11">
        <v>4</v>
      </c>
      <c r="D274" s="12" t="s">
        <v>37</v>
      </c>
      <c r="E274" s="10" t="s">
        <v>16</v>
      </c>
      <c r="F274" s="10" t="s">
        <v>42</v>
      </c>
      <c r="G274" s="13">
        <v>0</v>
      </c>
      <c r="H274" s="14">
        <v>0</v>
      </c>
      <c r="I274" s="10">
        <v>2</v>
      </c>
      <c r="J274" s="15">
        <v>1.3888888888888889E-3</v>
      </c>
      <c r="K274" s="10"/>
      <c r="L274" s="10"/>
      <c r="M274" s="10" t="s">
        <v>43</v>
      </c>
      <c r="N274" s="10" t="s">
        <v>76</v>
      </c>
      <c r="O274" s="10" t="s">
        <v>52</v>
      </c>
    </row>
    <row r="275" spans="1:15" ht="21" customHeight="1" x14ac:dyDescent="0.3">
      <c r="A275" s="18"/>
      <c r="B275" s="3" t="s">
        <v>70</v>
      </c>
      <c r="C275" s="4">
        <v>8</v>
      </c>
      <c r="D275" s="5" t="s">
        <v>69</v>
      </c>
      <c r="E275" s="3" t="s">
        <v>16</v>
      </c>
      <c r="F275" s="3" t="s">
        <v>17</v>
      </c>
      <c r="G275" s="6">
        <v>0</v>
      </c>
      <c r="H275" s="2">
        <v>0</v>
      </c>
      <c r="I275" s="3">
        <v>6</v>
      </c>
      <c r="J275" s="7">
        <v>1.3888888888888889E-3</v>
      </c>
      <c r="K275" s="3"/>
      <c r="L275" s="3"/>
      <c r="M275" s="3" t="s">
        <v>43</v>
      </c>
      <c r="N275" s="3" t="s">
        <v>76</v>
      </c>
      <c r="O275" s="3" t="s">
        <v>75</v>
      </c>
    </row>
    <row r="276" spans="1:15" ht="21" customHeight="1" x14ac:dyDescent="0.3">
      <c r="A276" s="18"/>
      <c r="B276" s="10" t="s">
        <v>70</v>
      </c>
      <c r="C276" s="11">
        <v>10</v>
      </c>
      <c r="D276" s="12" t="s">
        <v>69</v>
      </c>
      <c r="E276" s="10" t="s">
        <v>32</v>
      </c>
      <c r="F276" s="10" t="s">
        <v>42</v>
      </c>
      <c r="G276" s="13">
        <v>0</v>
      </c>
      <c r="H276" s="14">
        <v>0</v>
      </c>
      <c r="I276" s="10">
        <v>1</v>
      </c>
      <c r="J276" s="15">
        <v>1.3888888888888889E-3</v>
      </c>
      <c r="K276" s="10"/>
      <c r="L276" s="10"/>
      <c r="M276" s="10" t="s">
        <v>51</v>
      </c>
      <c r="N276" s="10" t="s">
        <v>66</v>
      </c>
      <c r="O276" s="10" t="s">
        <v>36</v>
      </c>
    </row>
    <row r="277" spans="1:15" ht="21" customHeight="1" x14ac:dyDescent="0.3">
      <c r="A277" s="18"/>
      <c r="B277" s="3" t="s">
        <v>14</v>
      </c>
      <c r="C277" s="4">
        <v>11</v>
      </c>
      <c r="D277" s="5" t="s">
        <v>57</v>
      </c>
      <c r="E277" s="3" t="s">
        <v>16</v>
      </c>
      <c r="F277" s="3" t="s">
        <v>23</v>
      </c>
      <c r="G277" s="6">
        <v>4</v>
      </c>
      <c r="H277" s="2">
        <v>20000000</v>
      </c>
      <c r="I277" s="3">
        <v>1</v>
      </c>
      <c r="J277" s="7">
        <v>1.3888888888888889E-3</v>
      </c>
      <c r="K277" s="3" t="s">
        <v>18</v>
      </c>
      <c r="L277" s="3" t="s">
        <v>47</v>
      </c>
      <c r="M277" s="3" t="s">
        <v>25</v>
      </c>
      <c r="N277" s="3" t="s">
        <v>66</v>
      </c>
      <c r="O277" s="3" t="s">
        <v>67</v>
      </c>
    </row>
    <row r="278" spans="1:15" ht="21" customHeight="1" x14ac:dyDescent="0.3">
      <c r="A278" s="18"/>
      <c r="B278" s="10" t="s">
        <v>14</v>
      </c>
      <c r="C278" s="11">
        <v>1</v>
      </c>
      <c r="D278" s="12" t="s">
        <v>15</v>
      </c>
      <c r="E278" s="10" t="s">
        <v>49</v>
      </c>
      <c r="F278" s="10" t="s">
        <v>42</v>
      </c>
      <c r="G278" s="13">
        <v>2</v>
      </c>
      <c r="H278" s="14">
        <v>12000000</v>
      </c>
      <c r="I278" s="10">
        <v>1</v>
      </c>
      <c r="J278" s="15">
        <v>1.3888888888888889E-3</v>
      </c>
      <c r="K278" s="10" t="s">
        <v>18</v>
      </c>
      <c r="L278" s="10" t="s">
        <v>29</v>
      </c>
      <c r="M278" s="10" t="s">
        <v>33</v>
      </c>
      <c r="N278" s="10" t="s">
        <v>76</v>
      </c>
      <c r="O278" s="10" t="s">
        <v>71</v>
      </c>
    </row>
    <row r="279" spans="1:15" ht="21" customHeight="1" x14ac:dyDescent="0.3">
      <c r="A279" s="18"/>
      <c r="B279" s="3" t="s">
        <v>14</v>
      </c>
      <c r="C279" s="4">
        <v>13</v>
      </c>
      <c r="D279" s="5" t="s">
        <v>60</v>
      </c>
      <c r="E279" s="3" t="s">
        <v>16</v>
      </c>
      <c r="F279" s="3" t="s">
        <v>23</v>
      </c>
      <c r="G279" s="6">
        <v>5</v>
      </c>
      <c r="H279" s="2">
        <v>21000000</v>
      </c>
      <c r="I279" s="3">
        <v>4</v>
      </c>
      <c r="J279" s="7">
        <v>1.3888888888888889E-3</v>
      </c>
      <c r="K279" s="3" t="s">
        <v>18</v>
      </c>
      <c r="L279" s="3" t="s">
        <v>50</v>
      </c>
      <c r="M279" s="3" t="s">
        <v>40</v>
      </c>
      <c r="N279" s="3" t="s">
        <v>66</v>
      </c>
      <c r="O279" s="3" t="s">
        <v>36</v>
      </c>
    </row>
    <row r="280" spans="1:15" ht="21" customHeight="1" x14ac:dyDescent="0.3">
      <c r="A280" s="18"/>
      <c r="B280" s="10" t="s">
        <v>14</v>
      </c>
      <c r="C280" s="11">
        <v>28</v>
      </c>
      <c r="D280" s="12" t="s">
        <v>22</v>
      </c>
      <c r="E280" s="10" t="s">
        <v>38</v>
      </c>
      <c r="F280" s="10" t="s">
        <v>42</v>
      </c>
      <c r="G280" s="13">
        <v>4</v>
      </c>
      <c r="H280" s="14">
        <v>11000000</v>
      </c>
      <c r="I280" s="10">
        <v>2</v>
      </c>
      <c r="J280" s="15">
        <v>1.3888888888888889E-3</v>
      </c>
      <c r="K280" s="10" t="s">
        <v>61</v>
      </c>
      <c r="L280" s="10" t="s">
        <v>19</v>
      </c>
      <c r="M280" s="10" t="s">
        <v>40</v>
      </c>
      <c r="N280" s="10" t="s">
        <v>77</v>
      </c>
      <c r="O280" s="10" t="s">
        <v>54</v>
      </c>
    </row>
    <row r="281" spans="1:15" ht="21" customHeight="1" x14ac:dyDescent="0.3">
      <c r="A281" s="18"/>
      <c r="B281" s="3" t="s">
        <v>14</v>
      </c>
      <c r="C281" s="4">
        <v>27</v>
      </c>
      <c r="D281" s="5" t="s">
        <v>37</v>
      </c>
      <c r="E281" s="3" t="s">
        <v>16</v>
      </c>
      <c r="F281" s="3" t="s">
        <v>42</v>
      </c>
      <c r="G281" s="6">
        <v>1</v>
      </c>
      <c r="H281" s="2">
        <v>19000000</v>
      </c>
      <c r="I281" s="3">
        <v>2</v>
      </c>
      <c r="J281" s="7">
        <v>1.3888888888888889E-3</v>
      </c>
      <c r="K281" s="3" t="s">
        <v>46</v>
      </c>
      <c r="L281" s="3" t="s">
        <v>56</v>
      </c>
      <c r="M281" s="3" t="s">
        <v>43</v>
      </c>
      <c r="N281" s="3" t="s">
        <v>78</v>
      </c>
      <c r="O281" s="3" t="s">
        <v>53</v>
      </c>
    </row>
    <row r="282" spans="1:15" ht="21" customHeight="1" x14ac:dyDescent="0.3">
      <c r="A282" s="18"/>
      <c r="B282" s="10" t="s">
        <v>14</v>
      </c>
      <c r="C282" s="11">
        <v>9</v>
      </c>
      <c r="D282" s="12" t="s">
        <v>37</v>
      </c>
      <c r="E282" s="10" t="s">
        <v>16</v>
      </c>
      <c r="F282" s="10" t="s">
        <v>17</v>
      </c>
      <c r="G282" s="13">
        <v>3</v>
      </c>
      <c r="H282" s="14">
        <v>15000000</v>
      </c>
      <c r="I282" s="10">
        <v>1</v>
      </c>
      <c r="J282" s="15">
        <v>1.3888888888888889E-3</v>
      </c>
      <c r="K282" s="10" t="s">
        <v>18</v>
      </c>
      <c r="L282" s="10" t="s">
        <v>47</v>
      </c>
      <c r="M282" s="10" t="s">
        <v>51</v>
      </c>
      <c r="N282" s="10" t="s">
        <v>76</v>
      </c>
      <c r="O282" s="10" t="s">
        <v>26</v>
      </c>
    </row>
    <row r="283" spans="1:15" ht="21" customHeight="1" x14ac:dyDescent="0.3">
      <c r="A283" s="18"/>
      <c r="B283" s="3" t="s">
        <v>14</v>
      </c>
      <c r="C283" s="4">
        <v>19</v>
      </c>
      <c r="D283" s="5" t="s">
        <v>37</v>
      </c>
      <c r="E283" s="3" t="s">
        <v>16</v>
      </c>
      <c r="F283" s="3" t="s">
        <v>42</v>
      </c>
      <c r="G283" s="6">
        <v>5</v>
      </c>
      <c r="H283" s="2">
        <v>25000000</v>
      </c>
      <c r="I283" s="3">
        <v>3</v>
      </c>
      <c r="J283" s="7">
        <v>1.3888888888888889E-3</v>
      </c>
      <c r="K283" s="3" t="s">
        <v>18</v>
      </c>
      <c r="L283" s="3" t="s">
        <v>19</v>
      </c>
      <c r="M283" s="3" t="s">
        <v>48</v>
      </c>
      <c r="N283" s="3" t="s">
        <v>76</v>
      </c>
      <c r="O283" s="3" t="s">
        <v>26</v>
      </c>
    </row>
    <row r="284" spans="1:15" ht="21" customHeight="1" x14ac:dyDescent="0.3">
      <c r="A284" s="18"/>
      <c r="B284" s="10" t="s">
        <v>14</v>
      </c>
      <c r="C284" s="11">
        <v>3</v>
      </c>
      <c r="D284" s="12" t="s">
        <v>44</v>
      </c>
      <c r="E284" s="10" t="s">
        <v>16</v>
      </c>
      <c r="F284" s="10" t="s">
        <v>42</v>
      </c>
      <c r="G284" s="13">
        <v>2</v>
      </c>
      <c r="H284" s="14">
        <v>12000000</v>
      </c>
      <c r="I284" s="10">
        <v>4</v>
      </c>
      <c r="J284" s="15">
        <v>1.3888888888888889E-3</v>
      </c>
      <c r="K284" s="10" t="s">
        <v>18</v>
      </c>
      <c r="L284" s="10" t="s">
        <v>19</v>
      </c>
      <c r="M284" s="10" t="s">
        <v>20</v>
      </c>
      <c r="N284" s="10" t="s">
        <v>77</v>
      </c>
      <c r="O284" s="10" t="s">
        <v>65</v>
      </c>
    </row>
    <row r="285" spans="1:15" ht="21" customHeight="1" x14ac:dyDescent="0.3">
      <c r="A285" s="18"/>
      <c r="B285" s="3" t="s">
        <v>14</v>
      </c>
      <c r="C285" s="4">
        <v>12</v>
      </c>
      <c r="D285" s="5" t="s">
        <v>44</v>
      </c>
      <c r="E285" s="3" t="s">
        <v>49</v>
      </c>
      <c r="F285" s="3" t="s">
        <v>17</v>
      </c>
      <c r="G285" s="6">
        <v>3</v>
      </c>
      <c r="H285" s="2">
        <v>15000000</v>
      </c>
      <c r="I285" s="3">
        <v>2</v>
      </c>
      <c r="J285" s="7">
        <v>1.3888888888888889E-3</v>
      </c>
      <c r="K285" s="3" t="s">
        <v>18</v>
      </c>
      <c r="L285" s="3" t="s">
        <v>64</v>
      </c>
      <c r="M285" s="3" t="s">
        <v>43</v>
      </c>
      <c r="N285" s="3" t="s">
        <v>77</v>
      </c>
      <c r="O285" s="3" t="s">
        <v>34</v>
      </c>
    </row>
    <row r="286" spans="1:15" ht="21" customHeight="1" x14ac:dyDescent="0.3">
      <c r="A286" s="18"/>
      <c r="B286" s="10" t="s">
        <v>14</v>
      </c>
      <c r="C286" s="11">
        <v>15</v>
      </c>
      <c r="D286" s="12" t="s">
        <v>69</v>
      </c>
      <c r="E286" s="10" t="s">
        <v>16</v>
      </c>
      <c r="F286" s="10" t="s">
        <v>23</v>
      </c>
      <c r="G286" s="13">
        <v>2</v>
      </c>
      <c r="H286" s="14">
        <v>38000000</v>
      </c>
      <c r="I286" s="10">
        <v>1</v>
      </c>
      <c r="J286" s="15">
        <v>1.3888888888888889E-3</v>
      </c>
      <c r="K286" s="10" t="s">
        <v>46</v>
      </c>
      <c r="L286" s="10" t="s">
        <v>29</v>
      </c>
      <c r="M286" s="10" t="s">
        <v>33</v>
      </c>
      <c r="N286" s="10" t="s">
        <v>76</v>
      </c>
      <c r="O286" s="10" t="s">
        <v>71</v>
      </c>
    </row>
    <row r="287" spans="1:15" ht="21" customHeight="1" x14ac:dyDescent="0.3">
      <c r="A287" s="18"/>
      <c r="B287" s="3" t="s">
        <v>14</v>
      </c>
      <c r="C287" s="4">
        <v>11</v>
      </c>
      <c r="D287" s="5" t="s">
        <v>57</v>
      </c>
      <c r="E287" s="3" t="s">
        <v>16</v>
      </c>
      <c r="F287" s="3" t="s">
        <v>23</v>
      </c>
      <c r="G287" s="6">
        <v>4</v>
      </c>
      <c r="H287" s="2">
        <v>20000000</v>
      </c>
      <c r="I287" s="3">
        <v>1</v>
      </c>
      <c r="J287" s="7">
        <v>1.3888888888888889E-3</v>
      </c>
      <c r="K287" s="3" t="s">
        <v>18</v>
      </c>
      <c r="L287" s="3" t="s">
        <v>47</v>
      </c>
      <c r="M287" s="3" t="s">
        <v>25</v>
      </c>
      <c r="N287" s="3" t="s">
        <v>66</v>
      </c>
      <c r="O287" s="3" t="s">
        <v>67</v>
      </c>
    </row>
    <row r="288" spans="1:15" ht="21" customHeight="1" x14ac:dyDescent="0.3">
      <c r="A288" s="18"/>
      <c r="B288" s="10" t="s">
        <v>14</v>
      </c>
      <c r="C288" s="11">
        <v>1</v>
      </c>
      <c r="D288" s="12" t="s">
        <v>15</v>
      </c>
      <c r="E288" s="10" t="s">
        <v>49</v>
      </c>
      <c r="F288" s="10" t="s">
        <v>42</v>
      </c>
      <c r="G288" s="13">
        <v>2</v>
      </c>
      <c r="H288" s="14">
        <v>12000000</v>
      </c>
      <c r="I288" s="10">
        <v>1</v>
      </c>
      <c r="J288" s="15">
        <v>1.3888888888888889E-3</v>
      </c>
      <c r="K288" s="10" t="s">
        <v>18</v>
      </c>
      <c r="L288" s="10" t="s">
        <v>29</v>
      </c>
      <c r="M288" s="10" t="s">
        <v>33</v>
      </c>
      <c r="N288" s="10" t="s">
        <v>76</v>
      </c>
      <c r="O288" s="10" t="s">
        <v>71</v>
      </c>
    </row>
    <row r="289" spans="1:15" ht="21" customHeight="1" x14ac:dyDescent="0.3">
      <c r="A289" s="18"/>
      <c r="B289" s="3" t="s">
        <v>14</v>
      </c>
      <c r="C289" s="4">
        <v>13</v>
      </c>
      <c r="D289" s="5" t="s">
        <v>60</v>
      </c>
      <c r="E289" s="3" t="s">
        <v>16</v>
      </c>
      <c r="F289" s="3" t="s">
        <v>23</v>
      </c>
      <c r="G289" s="6">
        <v>5</v>
      </c>
      <c r="H289" s="2">
        <v>21000000</v>
      </c>
      <c r="I289" s="3">
        <v>4</v>
      </c>
      <c r="J289" s="7">
        <v>1.3888888888888889E-3</v>
      </c>
      <c r="K289" s="3" t="s">
        <v>18</v>
      </c>
      <c r="L289" s="3" t="s">
        <v>50</v>
      </c>
      <c r="M289" s="3" t="s">
        <v>40</v>
      </c>
      <c r="N289" s="3" t="s">
        <v>66</v>
      </c>
      <c r="O289" s="3" t="s">
        <v>36</v>
      </c>
    </row>
    <row r="290" spans="1:15" ht="21" customHeight="1" x14ac:dyDescent="0.3">
      <c r="A290" s="18"/>
      <c r="B290" s="10" t="s">
        <v>14</v>
      </c>
      <c r="C290" s="11">
        <v>28</v>
      </c>
      <c r="D290" s="12" t="s">
        <v>22</v>
      </c>
      <c r="E290" s="10" t="s">
        <v>38</v>
      </c>
      <c r="F290" s="10" t="s">
        <v>42</v>
      </c>
      <c r="G290" s="13">
        <v>4</v>
      </c>
      <c r="H290" s="14">
        <v>11000000</v>
      </c>
      <c r="I290" s="10">
        <v>2</v>
      </c>
      <c r="J290" s="15">
        <v>1.3888888888888889E-3</v>
      </c>
      <c r="K290" s="10" t="s">
        <v>61</v>
      </c>
      <c r="L290" s="10" t="s">
        <v>19</v>
      </c>
      <c r="M290" s="10" t="s">
        <v>40</v>
      </c>
      <c r="N290" s="10" t="s">
        <v>77</v>
      </c>
      <c r="O290" s="10" t="s">
        <v>54</v>
      </c>
    </row>
    <row r="291" spans="1:15" ht="21" customHeight="1" x14ac:dyDescent="0.3">
      <c r="A291" s="18"/>
      <c r="B291" s="3" t="s">
        <v>70</v>
      </c>
      <c r="C291" s="4">
        <v>12</v>
      </c>
      <c r="D291" s="5" t="s">
        <v>55</v>
      </c>
      <c r="E291" s="3" t="s">
        <v>16</v>
      </c>
      <c r="F291" s="3" t="s">
        <v>23</v>
      </c>
      <c r="G291" s="6">
        <v>0</v>
      </c>
      <c r="H291" s="2">
        <v>0</v>
      </c>
      <c r="I291" s="3">
        <v>1</v>
      </c>
      <c r="J291" s="7">
        <v>1.3888888888888889E-3</v>
      </c>
      <c r="K291" s="3"/>
      <c r="L291" s="3"/>
      <c r="M291" s="3" t="s">
        <v>33</v>
      </c>
      <c r="N291" s="3" t="s">
        <v>76</v>
      </c>
      <c r="O291" s="3" t="s">
        <v>75</v>
      </c>
    </row>
    <row r="292" spans="1:15" ht="21" customHeight="1" x14ac:dyDescent="0.3">
      <c r="A292" s="18"/>
      <c r="B292" s="10" t="s">
        <v>70</v>
      </c>
      <c r="C292" s="11">
        <v>30</v>
      </c>
      <c r="D292" s="12" t="s">
        <v>69</v>
      </c>
      <c r="E292" s="10" t="s">
        <v>28</v>
      </c>
      <c r="F292" s="10" t="s">
        <v>45</v>
      </c>
      <c r="G292" s="13">
        <v>0</v>
      </c>
      <c r="H292" s="14">
        <v>0</v>
      </c>
      <c r="I292" s="10">
        <v>5</v>
      </c>
      <c r="J292" s="15">
        <v>1.3888888888888889E-3</v>
      </c>
      <c r="K292" s="10"/>
      <c r="L292" s="10"/>
      <c r="M292" s="10" t="s">
        <v>30</v>
      </c>
      <c r="N292" s="10" t="s">
        <v>78</v>
      </c>
      <c r="O292" s="10" t="s">
        <v>66</v>
      </c>
    </row>
    <row r="293" spans="1:15" ht="21" customHeight="1" x14ac:dyDescent="0.3">
      <c r="A293" s="18"/>
      <c r="B293" s="3" t="s">
        <v>70</v>
      </c>
      <c r="C293" s="4">
        <v>30</v>
      </c>
      <c r="D293" s="5" t="s">
        <v>69</v>
      </c>
      <c r="E293" s="3" t="s">
        <v>28</v>
      </c>
      <c r="F293" s="3" t="s">
        <v>42</v>
      </c>
      <c r="G293" s="6">
        <v>0</v>
      </c>
      <c r="H293" s="2">
        <v>0</v>
      </c>
      <c r="I293" s="3">
        <v>3</v>
      </c>
      <c r="J293" s="7">
        <v>1.3888888888888889E-3</v>
      </c>
      <c r="K293" s="3"/>
      <c r="L293" s="3"/>
      <c r="M293" s="3" t="s">
        <v>51</v>
      </c>
      <c r="N293" s="3" t="s">
        <v>78</v>
      </c>
      <c r="O293" s="3" t="s">
        <v>53</v>
      </c>
    </row>
    <row r="294" spans="1:15" ht="21" customHeight="1" x14ac:dyDescent="0.3">
      <c r="A294" s="18"/>
      <c r="B294" s="10" t="s">
        <v>70</v>
      </c>
      <c r="C294" s="11">
        <v>12</v>
      </c>
      <c r="D294" s="12" t="s">
        <v>55</v>
      </c>
      <c r="E294" s="10" t="s">
        <v>16</v>
      </c>
      <c r="F294" s="10" t="s">
        <v>23</v>
      </c>
      <c r="G294" s="13">
        <v>0</v>
      </c>
      <c r="H294" s="14">
        <v>0</v>
      </c>
      <c r="I294" s="10">
        <v>1</v>
      </c>
      <c r="J294" s="15">
        <v>1.3888888888888889E-3</v>
      </c>
      <c r="K294" s="10"/>
      <c r="L294" s="10"/>
      <c r="M294" s="10" t="s">
        <v>33</v>
      </c>
      <c r="N294" s="10" t="s">
        <v>76</v>
      </c>
      <c r="O294" s="10" t="s">
        <v>75</v>
      </c>
    </row>
    <row r="295" spans="1:15" ht="21" customHeight="1" x14ac:dyDescent="0.3">
      <c r="A295" s="18"/>
      <c r="B295" s="3" t="s">
        <v>14</v>
      </c>
      <c r="C295" s="4">
        <v>11</v>
      </c>
      <c r="D295" s="5" t="s">
        <v>57</v>
      </c>
      <c r="E295" s="3" t="s">
        <v>38</v>
      </c>
      <c r="F295" s="3" t="s">
        <v>42</v>
      </c>
      <c r="G295" s="6">
        <v>2</v>
      </c>
      <c r="H295" s="2">
        <v>38000000</v>
      </c>
      <c r="I295" s="3">
        <v>5</v>
      </c>
      <c r="J295" s="7">
        <v>1.3888888888888889E-3</v>
      </c>
      <c r="K295" s="3" t="s">
        <v>46</v>
      </c>
      <c r="L295" s="3" t="s">
        <v>50</v>
      </c>
      <c r="M295" s="3" t="s">
        <v>33</v>
      </c>
      <c r="N295" s="3" t="s">
        <v>76</v>
      </c>
      <c r="O295" s="3" t="s">
        <v>26</v>
      </c>
    </row>
    <row r="296" spans="1:15" ht="21" customHeight="1" x14ac:dyDescent="0.3">
      <c r="A296" s="18"/>
      <c r="B296" s="10" t="s">
        <v>14</v>
      </c>
      <c r="C296" s="11">
        <v>15</v>
      </c>
      <c r="D296" s="12" t="s">
        <v>22</v>
      </c>
      <c r="E296" s="10" t="s">
        <v>16</v>
      </c>
      <c r="F296" s="10" t="s">
        <v>23</v>
      </c>
      <c r="G296" s="13">
        <v>3</v>
      </c>
      <c r="H296" s="14">
        <v>15000000</v>
      </c>
      <c r="I296" s="10">
        <v>2</v>
      </c>
      <c r="J296" s="15">
        <v>1.3888888888888889E-3</v>
      </c>
      <c r="K296" s="10" t="s">
        <v>18</v>
      </c>
      <c r="L296" s="10" t="s">
        <v>56</v>
      </c>
      <c r="M296" s="10" t="s">
        <v>43</v>
      </c>
      <c r="N296" s="10" t="s">
        <v>78</v>
      </c>
      <c r="O296" s="10" t="s">
        <v>53</v>
      </c>
    </row>
    <row r="297" spans="1:15" ht="21" customHeight="1" x14ac:dyDescent="0.3">
      <c r="A297" s="18"/>
      <c r="B297" s="3" t="s">
        <v>14</v>
      </c>
      <c r="C297" s="4">
        <v>30</v>
      </c>
      <c r="D297" s="5" t="s">
        <v>27</v>
      </c>
      <c r="E297" s="3" t="s">
        <v>38</v>
      </c>
      <c r="F297" s="3" t="s">
        <v>23</v>
      </c>
      <c r="G297" s="6">
        <v>1</v>
      </c>
      <c r="H297" s="2">
        <v>19000000</v>
      </c>
      <c r="I297" s="3">
        <v>4</v>
      </c>
      <c r="J297" s="7">
        <v>1.3888888888888889E-3</v>
      </c>
      <c r="K297" s="3" t="s">
        <v>46</v>
      </c>
      <c r="L297" s="3" t="s">
        <v>29</v>
      </c>
      <c r="M297" s="3" t="s">
        <v>51</v>
      </c>
      <c r="N297" s="3" t="s">
        <v>78</v>
      </c>
      <c r="O297" s="3" t="s">
        <v>21</v>
      </c>
    </row>
    <row r="298" spans="1:15" ht="21" customHeight="1" x14ac:dyDescent="0.3">
      <c r="A298" s="18"/>
      <c r="B298" s="10" t="s">
        <v>14</v>
      </c>
      <c r="C298" s="11">
        <v>23</v>
      </c>
      <c r="D298" s="12" t="s">
        <v>27</v>
      </c>
      <c r="E298" s="10" t="s">
        <v>16</v>
      </c>
      <c r="F298" s="10" t="s">
        <v>23</v>
      </c>
      <c r="G298" s="13">
        <v>2</v>
      </c>
      <c r="H298" s="14">
        <v>12000000</v>
      </c>
      <c r="I298" s="10">
        <v>2</v>
      </c>
      <c r="J298" s="15">
        <v>1.3888888888888889E-3</v>
      </c>
      <c r="K298" s="10" t="s">
        <v>18</v>
      </c>
      <c r="L298" s="10" t="s">
        <v>39</v>
      </c>
      <c r="M298" s="10" t="s">
        <v>25</v>
      </c>
      <c r="N298" s="10" t="s">
        <v>77</v>
      </c>
      <c r="O298" s="10" t="s">
        <v>54</v>
      </c>
    </row>
    <row r="299" spans="1:15" ht="21" customHeight="1" x14ac:dyDescent="0.3">
      <c r="A299" s="18"/>
      <c r="B299" s="3" t="s">
        <v>14</v>
      </c>
      <c r="C299" s="4">
        <v>30</v>
      </c>
      <c r="D299" s="5" t="s">
        <v>27</v>
      </c>
      <c r="E299" s="3" t="s">
        <v>38</v>
      </c>
      <c r="F299" s="3" t="s">
        <v>42</v>
      </c>
      <c r="G299" s="6">
        <v>4</v>
      </c>
      <c r="H299" s="2">
        <v>20000000</v>
      </c>
      <c r="I299" s="3">
        <v>4</v>
      </c>
      <c r="J299" s="7">
        <v>1.3888888888888889E-3</v>
      </c>
      <c r="K299" s="3" t="s">
        <v>18</v>
      </c>
      <c r="L299" s="3" t="s">
        <v>19</v>
      </c>
      <c r="M299" s="3" t="s">
        <v>30</v>
      </c>
      <c r="N299" s="3" t="s">
        <v>78</v>
      </c>
      <c r="O299" s="3" t="s">
        <v>41</v>
      </c>
    </row>
    <row r="300" spans="1:15" ht="21" customHeight="1" x14ac:dyDescent="0.3">
      <c r="A300" s="18"/>
      <c r="B300" s="10" t="s">
        <v>14</v>
      </c>
      <c r="C300" s="11">
        <v>11</v>
      </c>
      <c r="D300" s="12" t="s">
        <v>27</v>
      </c>
      <c r="E300" s="10" t="s">
        <v>38</v>
      </c>
      <c r="F300" s="10" t="s">
        <v>23</v>
      </c>
      <c r="G300" s="13">
        <v>3</v>
      </c>
      <c r="H300" s="14">
        <v>15000000</v>
      </c>
      <c r="I300" s="10">
        <v>3</v>
      </c>
      <c r="J300" s="15">
        <v>1.3888888888888889E-3</v>
      </c>
      <c r="K300" s="10" t="s">
        <v>18</v>
      </c>
      <c r="L300" s="10" t="s">
        <v>29</v>
      </c>
      <c r="M300" s="10" t="s">
        <v>40</v>
      </c>
      <c r="N300" s="10" t="s">
        <v>76</v>
      </c>
      <c r="O300" s="10" t="s">
        <v>52</v>
      </c>
    </row>
    <row r="301" spans="1:15" ht="21" customHeight="1" x14ac:dyDescent="0.3">
      <c r="A301" s="18"/>
      <c r="B301" s="3" t="s">
        <v>14</v>
      </c>
      <c r="C301" s="4">
        <v>4</v>
      </c>
      <c r="D301" s="5" t="s">
        <v>27</v>
      </c>
      <c r="E301" s="3" t="s">
        <v>16</v>
      </c>
      <c r="F301" s="3" t="s">
        <v>17</v>
      </c>
      <c r="G301" s="6">
        <v>3</v>
      </c>
      <c r="H301" s="2">
        <v>11000000</v>
      </c>
      <c r="I301" s="3">
        <v>2</v>
      </c>
      <c r="J301" s="7">
        <v>1.3888888888888889E-3</v>
      </c>
      <c r="K301" s="3" t="s">
        <v>18</v>
      </c>
      <c r="L301" s="3" t="s">
        <v>29</v>
      </c>
      <c r="M301" s="3" t="s">
        <v>48</v>
      </c>
      <c r="N301" s="3" t="s">
        <v>66</v>
      </c>
      <c r="O301" s="3" t="s">
        <v>67</v>
      </c>
    </row>
    <row r="302" spans="1:15" ht="21" customHeight="1" x14ac:dyDescent="0.3">
      <c r="A302" s="18"/>
      <c r="B302" s="10" t="s">
        <v>14</v>
      </c>
      <c r="C302" s="11">
        <v>12</v>
      </c>
      <c r="D302" s="12" t="s">
        <v>27</v>
      </c>
      <c r="E302" s="10" t="s">
        <v>16</v>
      </c>
      <c r="F302" s="10" t="s">
        <v>23</v>
      </c>
      <c r="G302" s="13">
        <v>2</v>
      </c>
      <c r="H302" s="14">
        <v>12000000</v>
      </c>
      <c r="I302" s="10">
        <v>1</v>
      </c>
      <c r="J302" s="15">
        <v>1.3888888888888889E-3</v>
      </c>
      <c r="K302" s="10" t="s">
        <v>18</v>
      </c>
      <c r="L302" s="10" t="s">
        <v>56</v>
      </c>
      <c r="M302" s="10" t="s">
        <v>48</v>
      </c>
      <c r="N302" s="10" t="s">
        <v>76</v>
      </c>
      <c r="O302" s="10" t="s">
        <v>52</v>
      </c>
    </row>
    <row r="303" spans="1:15" ht="21" customHeight="1" x14ac:dyDescent="0.3">
      <c r="A303" s="18"/>
      <c r="B303" s="3" t="s">
        <v>14</v>
      </c>
      <c r="C303" s="4">
        <v>9</v>
      </c>
      <c r="D303" s="5" t="s">
        <v>27</v>
      </c>
      <c r="E303" s="3" t="s">
        <v>38</v>
      </c>
      <c r="F303" s="3" t="s">
        <v>68</v>
      </c>
      <c r="G303" s="6">
        <v>5</v>
      </c>
      <c r="H303" s="2">
        <v>21000000</v>
      </c>
      <c r="I303" s="3">
        <v>1</v>
      </c>
      <c r="J303" s="7">
        <v>1.3888888888888889E-3</v>
      </c>
      <c r="K303" s="3" t="s">
        <v>18</v>
      </c>
      <c r="L303" s="3" t="s">
        <v>35</v>
      </c>
      <c r="M303" s="3" t="s">
        <v>51</v>
      </c>
      <c r="N303" s="3" t="s">
        <v>76</v>
      </c>
      <c r="O303" s="3" t="s">
        <v>52</v>
      </c>
    </row>
    <row r="304" spans="1:15" ht="21" customHeight="1" x14ac:dyDescent="0.3">
      <c r="A304" s="18"/>
      <c r="B304" s="10" t="s">
        <v>14</v>
      </c>
      <c r="C304" s="11">
        <v>26</v>
      </c>
      <c r="D304" s="12" t="s">
        <v>37</v>
      </c>
      <c r="E304" s="10" t="s">
        <v>32</v>
      </c>
      <c r="F304" s="10" t="s">
        <v>42</v>
      </c>
      <c r="G304" s="13">
        <v>2</v>
      </c>
      <c r="H304" s="14">
        <v>38000000</v>
      </c>
      <c r="I304" s="10">
        <v>3</v>
      </c>
      <c r="J304" s="15">
        <v>1.3888888888888889E-3</v>
      </c>
      <c r="K304" s="10" t="s">
        <v>46</v>
      </c>
      <c r="L304" s="10" t="s">
        <v>39</v>
      </c>
      <c r="M304" s="10" t="s">
        <v>48</v>
      </c>
      <c r="N304" s="10" t="s">
        <v>78</v>
      </c>
      <c r="O304" s="10" t="s">
        <v>53</v>
      </c>
    </row>
    <row r="305" spans="1:15" ht="21" customHeight="1" x14ac:dyDescent="0.3">
      <c r="A305" s="18"/>
      <c r="B305" s="3" t="s">
        <v>14</v>
      </c>
      <c r="C305" s="4">
        <v>18</v>
      </c>
      <c r="D305" s="5" t="s">
        <v>37</v>
      </c>
      <c r="E305" s="3" t="s">
        <v>49</v>
      </c>
      <c r="F305" s="3" t="s">
        <v>42</v>
      </c>
      <c r="G305" s="6">
        <v>4</v>
      </c>
      <c r="H305" s="2">
        <v>11000000</v>
      </c>
      <c r="I305" s="3">
        <v>2</v>
      </c>
      <c r="J305" s="7">
        <v>1.3888888888888889E-3</v>
      </c>
      <c r="K305" s="3" t="s">
        <v>61</v>
      </c>
      <c r="L305" s="3" t="s">
        <v>64</v>
      </c>
      <c r="M305" s="3" t="s">
        <v>20</v>
      </c>
      <c r="N305" s="3" t="s">
        <v>66</v>
      </c>
      <c r="O305" s="3" t="s">
        <v>36</v>
      </c>
    </row>
    <row r="306" spans="1:15" ht="21" customHeight="1" x14ac:dyDescent="0.3">
      <c r="A306" s="18"/>
      <c r="B306" s="10" t="s">
        <v>14</v>
      </c>
      <c r="C306" s="11">
        <v>29</v>
      </c>
      <c r="D306" s="12" t="s">
        <v>37</v>
      </c>
      <c r="E306" s="10" t="s">
        <v>49</v>
      </c>
      <c r="F306" s="10" t="s">
        <v>23</v>
      </c>
      <c r="G306" s="13">
        <v>3</v>
      </c>
      <c r="H306" s="14">
        <v>15000000</v>
      </c>
      <c r="I306" s="10">
        <v>2</v>
      </c>
      <c r="J306" s="15">
        <v>1.3888888888888889E-3</v>
      </c>
      <c r="K306" s="10" t="s">
        <v>18</v>
      </c>
      <c r="L306" s="10" t="s">
        <v>19</v>
      </c>
      <c r="M306" s="10" t="s">
        <v>33</v>
      </c>
      <c r="N306" s="10" t="s">
        <v>77</v>
      </c>
      <c r="O306" s="10" t="s">
        <v>34</v>
      </c>
    </row>
    <row r="307" spans="1:15" ht="21" customHeight="1" x14ac:dyDescent="0.3">
      <c r="A307" s="18"/>
      <c r="B307" s="3" t="s">
        <v>14</v>
      </c>
      <c r="C307" s="4">
        <v>27</v>
      </c>
      <c r="D307" s="5" t="s">
        <v>37</v>
      </c>
      <c r="E307" s="3" t="s">
        <v>49</v>
      </c>
      <c r="F307" s="3" t="s">
        <v>42</v>
      </c>
      <c r="G307" s="6">
        <v>5</v>
      </c>
      <c r="H307" s="2">
        <v>25000000</v>
      </c>
      <c r="I307" s="3">
        <v>4</v>
      </c>
      <c r="J307" s="7">
        <v>1.3888888888888889E-3</v>
      </c>
      <c r="K307" s="3" t="s">
        <v>18</v>
      </c>
      <c r="L307" s="3" t="s">
        <v>56</v>
      </c>
      <c r="M307" s="3" t="s">
        <v>43</v>
      </c>
      <c r="N307" s="3" t="s">
        <v>76</v>
      </c>
      <c r="O307" s="3" t="s">
        <v>31</v>
      </c>
    </row>
    <row r="308" spans="1:15" ht="21" customHeight="1" x14ac:dyDescent="0.3">
      <c r="A308" s="18"/>
      <c r="B308" s="10" t="s">
        <v>14</v>
      </c>
      <c r="C308" s="11">
        <v>15</v>
      </c>
      <c r="D308" s="12" t="s">
        <v>44</v>
      </c>
      <c r="E308" s="10" t="s">
        <v>38</v>
      </c>
      <c r="F308" s="10" t="s">
        <v>17</v>
      </c>
      <c r="G308" s="13">
        <v>4</v>
      </c>
      <c r="H308" s="14">
        <v>15000000</v>
      </c>
      <c r="I308" s="10">
        <v>1</v>
      </c>
      <c r="J308" s="15">
        <v>1.3888888888888889E-3</v>
      </c>
      <c r="K308" s="10" t="s">
        <v>18</v>
      </c>
      <c r="L308" s="10" t="s">
        <v>56</v>
      </c>
      <c r="M308" s="10" t="s">
        <v>30</v>
      </c>
      <c r="N308" s="10" t="s">
        <v>76</v>
      </c>
      <c r="O308" s="10" t="s">
        <v>52</v>
      </c>
    </row>
    <row r="309" spans="1:15" ht="21" customHeight="1" x14ac:dyDescent="0.3">
      <c r="A309" s="18"/>
      <c r="B309" s="3" t="s">
        <v>14</v>
      </c>
      <c r="C309" s="4">
        <v>16</v>
      </c>
      <c r="D309" s="5" t="s">
        <v>44</v>
      </c>
      <c r="E309" s="3" t="s">
        <v>73</v>
      </c>
      <c r="F309" s="3" t="s">
        <v>23</v>
      </c>
      <c r="G309" s="6">
        <v>2</v>
      </c>
      <c r="H309" s="2">
        <v>12000000</v>
      </c>
      <c r="I309" s="3">
        <v>3</v>
      </c>
      <c r="J309" s="7">
        <v>1.3888888888888889E-3</v>
      </c>
      <c r="K309" s="3" t="s">
        <v>18</v>
      </c>
      <c r="L309" s="3" t="s">
        <v>50</v>
      </c>
      <c r="M309" s="3" t="s">
        <v>43</v>
      </c>
      <c r="N309" s="3" t="s">
        <v>66</v>
      </c>
      <c r="O309" s="3" t="s">
        <v>36</v>
      </c>
    </row>
    <row r="310" spans="1:15" ht="21" customHeight="1" x14ac:dyDescent="0.3">
      <c r="A310" s="18"/>
      <c r="B310" s="10" t="s">
        <v>14</v>
      </c>
      <c r="C310" s="11">
        <v>27</v>
      </c>
      <c r="D310" s="12" t="s">
        <v>44</v>
      </c>
      <c r="E310" s="10" t="s">
        <v>49</v>
      </c>
      <c r="F310" s="10" t="s">
        <v>17</v>
      </c>
      <c r="G310" s="13">
        <v>5</v>
      </c>
      <c r="H310" s="14">
        <v>20000000</v>
      </c>
      <c r="I310" s="10">
        <v>1</v>
      </c>
      <c r="J310" s="15">
        <v>1.3888888888888889E-3</v>
      </c>
      <c r="K310" s="10" t="s">
        <v>18</v>
      </c>
      <c r="L310" s="10" t="s">
        <v>19</v>
      </c>
      <c r="M310" s="10" t="s">
        <v>30</v>
      </c>
      <c r="N310" s="10" t="s">
        <v>78</v>
      </c>
      <c r="O310" s="10" t="s">
        <v>63</v>
      </c>
    </row>
    <row r="311" spans="1:15" ht="21" customHeight="1" x14ac:dyDescent="0.3">
      <c r="A311" s="18"/>
      <c r="B311" s="3" t="s">
        <v>14</v>
      </c>
      <c r="C311" s="4">
        <v>3</v>
      </c>
      <c r="D311" s="5" t="s">
        <v>44</v>
      </c>
      <c r="E311" s="3" t="s">
        <v>32</v>
      </c>
      <c r="F311" s="3" t="s">
        <v>23</v>
      </c>
      <c r="G311" s="6">
        <v>2</v>
      </c>
      <c r="H311" s="2">
        <v>12000000</v>
      </c>
      <c r="I311" s="3">
        <v>4</v>
      </c>
      <c r="J311" s="7">
        <v>1.3888888888888889E-3</v>
      </c>
      <c r="K311" s="3" t="s">
        <v>18</v>
      </c>
      <c r="L311" s="3" t="s">
        <v>19</v>
      </c>
      <c r="M311" s="3" t="s">
        <v>43</v>
      </c>
      <c r="N311" s="3" t="s">
        <v>66</v>
      </c>
      <c r="O311" s="3" t="s">
        <v>67</v>
      </c>
    </row>
    <row r="312" spans="1:15" ht="21" customHeight="1" x14ac:dyDescent="0.3">
      <c r="A312" s="18"/>
      <c r="B312" s="10" t="s">
        <v>14</v>
      </c>
      <c r="C312" s="11">
        <v>26</v>
      </c>
      <c r="D312" s="12" t="s">
        <v>44</v>
      </c>
      <c r="E312" s="10" t="s">
        <v>38</v>
      </c>
      <c r="F312" s="10" t="s">
        <v>23</v>
      </c>
      <c r="G312" s="13">
        <v>3</v>
      </c>
      <c r="H312" s="14">
        <v>12000000</v>
      </c>
      <c r="I312" s="10">
        <v>1</v>
      </c>
      <c r="J312" s="15">
        <v>1.3888888888888889E-3</v>
      </c>
      <c r="K312" s="10" t="s">
        <v>18</v>
      </c>
      <c r="L312" s="10" t="s">
        <v>19</v>
      </c>
      <c r="M312" s="10" t="s">
        <v>51</v>
      </c>
      <c r="N312" s="10" t="s">
        <v>77</v>
      </c>
      <c r="O312" s="10" t="s">
        <v>65</v>
      </c>
    </row>
    <row r="313" spans="1:15" ht="21" customHeight="1" x14ac:dyDescent="0.3">
      <c r="A313" s="18"/>
      <c r="B313" s="3" t="s">
        <v>14</v>
      </c>
      <c r="C313" s="4">
        <v>22</v>
      </c>
      <c r="D313" s="5" t="s">
        <v>69</v>
      </c>
      <c r="E313" s="3" t="s">
        <v>16</v>
      </c>
      <c r="F313" s="3" t="s">
        <v>42</v>
      </c>
      <c r="G313" s="6">
        <v>2</v>
      </c>
      <c r="H313" s="2">
        <v>12000000</v>
      </c>
      <c r="I313" s="3">
        <v>4</v>
      </c>
      <c r="J313" s="7">
        <v>1.3888888888888889E-3</v>
      </c>
      <c r="K313" s="3" t="s">
        <v>18</v>
      </c>
      <c r="L313" s="3" t="s">
        <v>64</v>
      </c>
      <c r="M313" s="3" t="s">
        <v>33</v>
      </c>
      <c r="N313" s="3" t="s">
        <v>78</v>
      </c>
      <c r="O313" s="3" t="s">
        <v>53</v>
      </c>
    </row>
    <row r="314" spans="1:15" ht="21" customHeight="1" x14ac:dyDescent="0.3">
      <c r="A314" s="18"/>
      <c r="B314" s="10" t="s">
        <v>14</v>
      </c>
      <c r="C314" s="11">
        <v>24</v>
      </c>
      <c r="D314" s="12" t="s">
        <v>69</v>
      </c>
      <c r="E314" s="10" t="s">
        <v>16</v>
      </c>
      <c r="F314" s="10" t="s">
        <v>42</v>
      </c>
      <c r="G314" s="13">
        <v>1</v>
      </c>
      <c r="H314" s="14">
        <v>7000000</v>
      </c>
      <c r="I314" s="10">
        <v>2</v>
      </c>
      <c r="J314" s="15">
        <v>1.3888888888888889E-3</v>
      </c>
      <c r="K314" s="10" t="s">
        <v>18</v>
      </c>
      <c r="L314" s="10" t="s">
        <v>56</v>
      </c>
      <c r="M314" s="10" t="s">
        <v>33</v>
      </c>
      <c r="N314" s="10" t="s">
        <v>77</v>
      </c>
      <c r="O314" s="10" t="s">
        <v>65</v>
      </c>
    </row>
    <row r="315" spans="1:15" ht="21" customHeight="1" x14ac:dyDescent="0.3">
      <c r="A315" s="18"/>
      <c r="B315" s="3" t="s">
        <v>14</v>
      </c>
      <c r="C315" s="4">
        <v>24</v>
      </c>
      <c r="D315" s="5" t="s">
        <v>69</v>
      </c>
      <c r="E315" s="3" t="s">
        <v>16</v>
      </c>
      <c r="F315" s="3" t="s">
        <v>68</v>
      </c>
      <c r="G315" s="6">
        <v>5</v>
      </c>
      <c r="H315" s="2">
        <v>25000000</v>
      </c>
      <c r="I315" s="3">
        <v>2</v>
      </c>
      <c r="J315" s="7">
        <v>1.3888888888888889E-3</v>
      </c>
      <c r="K315" s="3" t="s">
        <v>18</v>
      </c>
      <c r="L315" s="3" t="s">
        <v>19</v>
      </c>
      <c r="M315" s="3" t="s">
        <v>43</v>
      </c>
      <c r="N315" s="3" t="s">
        <v>66</v>
      </c>
      <c r="O315" s="3" t="s">
        <v>36</v>
      </c>
    </row>
    <row r="316" spans="1:15" ht="21" customHeight="1" x14ac:dyDescent="0.3">
      <c r="A316" s="18"/>
      <c r="B316" s="10" t="s">
        <v>14</v>
      </c>
      <c r="C316" s="11">
        <v>11</v>
      </c>
      <c r="D316" s="12" t="s">
        <v>57</v>
      </c>
      <c r="E316" s="10" t="s">
        <v>38</v>
      </c>
      <c r="F316" s="10" t="s">
        <v>42</v>
      </c>
      <c r="G316" s="13">
        <v>2</v>
      </c>
      <c r="H316" s="14">
        <v>38000000</v>
      </c>
      <c r="I316" s="10">
        <v>5</v>
      </c>
      <c r="J316" s="15">
        <v>1.3888888888888889E-3</v>
      </c>
      <c r="K316" s="10" t="s">
        <v>46</v>
      </c>
      <c r="L316" s="10" t="s">
        <v>50</v>
      </c>
      <c r="M316" s="10" t="s">
        <v>33</v>
      </c>
      <c r="N316" s="10" t="s">
        <v>76</v>
      </c>
      <c r="O316" s="10" t="s">
        <v>26</v>
      </c>
    </row>
    <row r="317" spans="1:15" ht="21" customHeight="1" x14ac:dyDescent="0.3">
      <c r="A317" s="18"/>
      <c r="B317" s="3" t="s">
        <v>14</v>
      </c>
      <c r="C317" s="4">
        <v>15</v>
      </c>
      <c r="D317" s="5" t="s">
        <v>22</v>
      </c>
      <c r="E317" s="3" t="s">
        <v>16</v>
      </c>
      <c r="F317" s="3" t="s">
        <v>23</v>
      </c>
      <c r="G317" s="6">
        <v>3</v>
      </c>
      <c r="H317" s="2">
        <v>15000000</v>
      </c>
      <c r="I317" s="3">
        <v>2</v>
      </c>
      <c r="J317" s="7">
        <v>1.3888888888888889E-3</v>
      </c>
      <c r="K317" s="3" t="s">
        <v>18</v>
      </c>
      <c r="L317" s="3" t="s">
        <v>56</v>
      </c>
      <c r="M317" s="3" t="s">
        <v>43</v>
      </c>
      <c r="N317" s="3" t="s">
        <v>78</v>
      </c>
      <c r="O317" s="3" t="s">
        <v>53</v>
      </c>
    </row>
    <row r="318" spans="1:15" ht="21" customHeight="1" x14ac:dyDescent="0.3">
      <c r="A318" s="18"/>
      <c r="B318" s="10" t="s">
        <v>70</v>
      </c>
      <c r="C318" s="11">
        <v>17</v>
      </c>
      <c r="D318" s="12" t="s">
        <v>58</v>
      </c>
      <c r="E318" s="10" t="s">
        <v>28</v>
      </c>
      <c r="F318" s="10" t="s">
        <v>23</v>
      </c>
      <c r="G318" s="13">
        <v>0</v>
      </c>
      <c r="H318" s="14">
        <v>0</v>
      </c>
      <c r="I318" s="10">
        <v>2</v>
      </c>
      <c r="J318" s="15">
        <v>1.3888888888888889E-3</v>
      </c>
      <c r="K318" s="10"/>
      <c r="L318" s="10"/>
      <c r="M318" s="10" t="s">
        <v>30</v>
      </c>
      <c r="N318" s="10" t="s">
        <v>76</v>
      </c>
      <c r="O318" s="10" t="s">
        <v>31</v>
      </c>
    </row>
    <row r="319" spans="1:15" ht="21" customHeight="1" x14ac:dyDescent="0.3">
      <c r="A319" s="18"/>
      <c r="B319" s="3" t="s">
        <v>70</v>
      </c>
      <c r="C319" s="4">
        <v>6</v>
      </c>
      <c r="D319" s="5" t="s">
        <v>22</v>
      </c>
      <c r="E319" s="3" t="s">
        <v>16</v>
      </c>
      <c r="F319" s="3" t="s">
        <v>17</v>
      </c>
      <c r="G319" s="6">
        <v>0</v>
      </c>
      <c r="H319" s="2">
        <v>0</v>
      </c>
      <c r="I319" s="3">
        <v>1</v>
      </c>
      <c r="J319" s="7">
        <v>1.3888888888888889E-3</v>
      </c>
      <c r="K319" s="3"/>
      <c r="L319" s="3"/>
      <c r="M319" s="3" t="s">
        <v>43</v>
      </c>
      <c r="N319" s="3" t="s">
        <v>77</v>
      </c>
      <c r="O319" s="3" t="s">
        <v>65</v>
      </c>
    </row>
    <row r="320" spans="1:15" ht="21" customHeight="1" x14ac:dyDescent="0.3">
      <c r="A320" s="18"/>
      <c r="B320" s="10" t="s">
        <v>70</v>
      </c>
      <c r="C320" s="11">
        <v>18</v>
      </c>
      <c r="D320" s="12" t="s">
        <v>27</v>
      </c>
      <c r="E320" s="10" t="s">
        <v>16</v>
      </c>
      <c r="F320" s="10" t="s">
        <v>23</v>
      </c>
      <c r="G320" s="13">
        <v>0</v>
      </c>
      <c r="H320" s="14">
        <v>0</v>
      </c>
      <c r="I320" s="10">
        <v>1</v>
      </c>
      <c r="J320" s="15">
        <v>1.3888888888888889E-3</v>
      </c>
      <c r="K320" s="10"/>
      <c r="L320" s="10"/>
      <c r="M320" s="10" t="s">
        <v>51</v>
      </c>
      <c r="N320" s="10" t="s">
        <v>77</v>
      </c>
      <c r="O320" s="10" t="s">
        <v>54</v>
      </c>
    </row>
    <row r="321" spans="1:15" ht="21" customHeight="1" x14ac:dyDescent="0.3">
      <c r="A321" s="18"/>
      <c r="B321" s="3" t="s">
        <v>70</v>
      </c>
      <c r="C321" s="4">
        <v>11</v>
      </c>
      <c r="D321" s="5" t="s">
        <v>44</v>
      </c>
      <c r="E321" s="3" t="s">
        <v>73</v>
      </c>
      <c r="F321" s="3" t="s">
        <v>42</v>
      </c>
      <c r="G321" s="6">
        <v>0</v>
      </c>
      <c r="H321" s="2">
        <v>0</v>
      </c>
      <c r="I321" s="3">
        <v>4</v>
      </c>
      <c r="J321" s="7">
        <v>1.3888888888888889E-3</v>
      </c>
      <c r="K321" s="3"/>
      <c r="L321" s="3"/>
      <c r="M321" s="3" t="s">
        <v>48</v>
      </c>
      <c r="N321" s="3" t="s">
        <v>76</v>
      </c>
      <c r="O321" s="3" t="s">
        <v>26</v>
      </c>
    </row>
    <row r="322" spans="1:15" ht="21" customHeight="1" x14ac:dyDescent="0.3">
      <c r="A322" s="18"/>
      <c r="B322" s="10" t="s">
        <v>70</v>
      </c>
      <c r="C322" s="11">
        <v>21</v>
      </c>
      <c r="D322" s="12" t="s">
        <v>69</v>
      </c>
      <c r="E322" s="10" t="s">
        <v>49</v>
      </c>
      <c r="F322" s="10" t="s">
        <v>23</v>
      </c>
      <c r="G322" s="13">
        <v>0</v>
      </c>
      <c r="H322" s="14">
        <v>0</v>
      </c>
      <c r="I322" s="10">
        <v>1</v>
      </c>
      <c r="J322" s="15">
        <v>1.3888888888888889E-3</v>
      </c>
      <c r="K322" s="10"/>
      <c r="L322" s="10"/>
      <c r="M322" s="10" t="s">
        <v>40</v>
      </c>
      <c r="N322" s="10" t="s">
        <v>78</v>
      </c>
      <c r="O322" s="10" t="s">
        <v>63</v>
      </c>
    </row>
    <row r="323" spans="1:15" ht="21" customHeight="1" x14ac:dyDescent="0.3">
      <c r="A323" s="18"/>
      <c r="B323" s="3" t="s">
        <v>70</v>
      </c>
      <c r="C323" s="4">
        <v>17</v>
      </c>
      <c r="D323" s="5" t="s">
        <v>58</v>
      </c>
      <c r="E323" s="3" t="s">
        <v>28</v>
      </c>
      <c r="F323" s="3" t="s">
        <v>23</v>
      </c>
      <c r="G323" s="6">
        <v>0</v>
      </c>
      <c r="H323" s="2">
        <v>0</v>
      </c>
      <c r="I323" s="3">
        <v>2</v>
      </c>
      <c r="J323" s="7">
        <v>1.3888888888888889E-3</v>
      </c>
      <c r="K323" s="3"/>
      <c r="L323" s="3"/>
      <c r="M323" s="3" t="s">
        <v>30</v>
      </c>
      <c r="N323" s="3" t="s">
        <v>76</v>
      </c>
      <c r="O323" s="3" t="s">
        <v>31</v>
      </c>
    </row>
    <row r="324" spans="1:15" ht="21" customHeight="1" x14ac:dyDescent="0.3">
      <c r="A324" s="18"/>
      <c r="B324" s="10" t="s">
        <v>14</v>
      </c>
      <c r="C324" s="11">
        <v>12</v>
      </c>
      <c r="D324" s="12" t="s">
        <v>55</v>
      </c>
      <c r="E324" s="10" t="s">
        <v>28</v>
      </c>
      <c r="F324" s="10" t="s">
        <v>23</v>
      </c>
      <c r="G324" s="13">
        <v>2</v>
      </c>
      <c r="H324" s="14">
        <v>12000000</v>
      </c>
      <c r="I324" s="10">
        <v>1</v>
      </c>
      <c r="J324" s="15">
        <v>1.3888888888888889E-3</v>
      </c>
      <c r="K324" s="10" t="s">
        <v>18</v>
      </c>
      <c r="L324" s="10" t="s">
        <v>29</v>
      </c>
      <c r="M324" s="10" t="s">
        <v>33</v>
      </c>
      <c r="N324" s="10" t="s">
        <v>76</v>
      </c>
      <c r="O324" s="10" t="s">
        <v>71</v>
      </c>
    </row>
    <row r="325" spans="1:15" ht="21" customHeight="1" x14ac:dyDescent="0.3">
      <c r="A325" s="18"/>
      <c r="B325" s="3" t="s">
        <v>14</v>
      </c>
      <c r="C325" s="4">
        <v>1</v>
      </c>
      <c r="D325" s="5" t="s">
        <v>15</v>
      </c>
      <c r="E325" s="3" t="s">
        <v>32</v>
      </c>
      <c r="F325" s="3" t="s">
        <v>42</v>
      </c>
      <c r="G325" s="6">
        <v>4</v>
      </c>
      <c r="H325" s="2">
        <v>20000000</v>
      </c>
      <c r="I325" s="3">
        <v>1</v>
      </c>
      <c r="J325" s="7">
        <v>1.3888888888888889E-3</v>
      </c>
      <c r="K325" s="3" t="s">
        <v>18</v>
      </c>
      <c r="L325" s="3" t="s">
        <v>35</v>
      </c>
      <c r="M325" s="3" t="s">
        <v>33</v>
      </c>
      <c r="N325" s="3" t="s">
        <v>76</v>
      </c>
      <c r="O325" s="3" t="s">
        <v>75</v>
      </c>
    </row>
    <row r="326" spans="1:15" ht="21" customHeight="1" x14ac:dyDescent="0.3">
      <c r="A326" s="18"/>
      <c r="B326" s="10" t="s">
        <v>14</v>
      </c>
      <c r="C326" s="11">
        <v>27</v>
      </c>
      <c r="D326" s="12" t="s">
        <v>22</v>
      </c>
      <c r="E326" s="10" t="s">
        <v>16</v>
      </c>
      <c r="F326" s="10" t="s">
        <v>23</v>
      </c>
      <c r="G326" s="13">
        <v>4</v>
      </c>
      <c r="H326" s="14">
        <v>11000000</v>
      </c>
      <c r="I326" s="10">
        <v>1</v>
      </c>
      <c r="J326" s="15">
        <v>1.3888888888888889E-3</v>
      </c>
      <c r="K326" s="10" t="s">
        <v>61</v>
      </c>
      <c r="L326" s="10" t="s">
        <v>47</v>
      </c>
      <c r="M326" s="10" t="s">
        <v>25</v>
      </c>
      <c r="N326" s="10" t="s">
        <v>77</v>
      </c>
      <c r="O326" s="10" t="s">
        <v>54</v>
      </c>
    </row>
    <row r="327" spans="1:15" ht="21" customHeight="1" x14ac:dyDescent="0.3">
      <c r="A327" s="18"/>
      <c r="B327" s="3" t="s">
        <v>14</v>
      </c>
      <c r="C327" s="4">
        <v>26</v>
      </c>
      <c r="D327" s="5" t="s">
        <v>22</v>
      </c>
      <c r="E327" s="3" t="s">
        <v>73</v>
      </c>
      <c r="F327" s="3" t="s">
        <v>17</v>
      </c>
      <c r="G327" s="6">
        <v>3</v>
      </c>
      <c r="H327" s="2">
        <v>15000000</v>
      </c>
      <c r="I327" s="3">
        <v>1</v>
      </c>
      <c r="J327" s="7">
        <v>1.3888888888888889E-3</v>
      </c>
      <c r="K327" s="3" t="s">
        <v>18</v>
      </c>
      <c r="L327" s="3" t="s">
        <v>64</v>
      </c>
      <c r="M327" s="3" t="s">
        <v>43</v>
      </c>
      <c r="N327" s="3" t="s">
        <v>76</v>
      </c>
      <c r="O327" s="3" t="s">
        <v>31</v>
      </c>
    </row>
    <row r="328" spans="1:15" ht="21" customHeight="1" x14ac:dyDescent="0.3">
      <c r="A328" s="18"/>
      <c r="B328" s="10" t="s">
        <v>14</v>
      </c>
      <c r="C328" s="11">
        <v>30</v>
      </c>
      <c r="D328" s="12" t="s">
        <v>27</v>
      </c>
      <c r="E328" s="10" t="s">
        <v>32</v>
      </c>
      <c r="F328" s="10" t="s">
        <v>42</v>
      </c>
      <c r="G328" s="13">
        <v>3</v>
      </c>
      <c r="H328" s="14">
        <v>15000000</v>
      </c>
      <c r="I328" s="10">
        <v>1</v>
      </c>
      <c r="J328" s="15">
        <v>1.3888888888888889E-3</v>
      </c>
      <c r="K328" s="10" t="s">
        <v>18</v>
      </c>
      <c r="L328" s="10" t="s">
        <v>29</v>
      </c>
      <c r="M328" s="10" t="s">
        <v>43</v>
      </c>
      <c r="N328" s="10" t="s">
        <v>77</v>
      </c>
      <c r="O328" s="10" t="s">
        <v>65</v>
      </c>
    </row>
    <row r="329" spans="1:15" ht="21" customHeight="1" x14ac:dyDescent="0.3">
      <c r="A329" s="18"/>
      <c r="B329" s="3" t="s">
        <v>14</v>
      </c>
      <c r="C329" s="4">
        <v>11</v>
      </c>
      <c r="D329" s="5" t="s">
        <v>27</v>
      </c>
      <c r="E329" s="3" t="s">
        <v>32</v>
      </c>
      <c r="F329" s="3" t="s">
        <v>17</v>
      </c>
      <c r="G329" s="6">
        <v>2</v>
      </c>
      <c r="H329" s="2">
        <v>12000000</v>
      </c>
      <c r="I329" s="3">
        <v>5</v>
      </c>
      <c r="J329" s="7">
        <v>1.3888888888888889E-3</v>
      </c>
      <c r="K329" s="3" t="s">
        <v>18</v>
      </c>
      <c r="L329" s="3" t="s">
        <v>24</v>
      </c>
      <c r="M329" s="3" t="s">
        <v>48</v>
      </c>
      <c r="N329" s="3" t="s">
        <v>78</v>
      </c>
      <c r="O329" s="3" t="s">
        <v>62</v>
      </c>
    </row>
    <row r="330" spans="1:15" ht="21" customHeight="1" x14ac:dyDescent="0.3">
      <c r="A330" s="18"/>
      <c r="B330" s="10" t="s">
        <v>14</v>
      </c>
      <c r="C330" s="11">
        <v>28</v>
      </c>
      <c r="D330" s="12" t="s">
        <v>37</v>
      </c>
      <c r="E330" s="10" t="s">
        <v>16</v>
      </c>
      <c r="F330" s="10" t="s">
        <v>17</v>
      </c>
      <c r="G330" s="13">
        <v>5</v>
      </c>
      <c r="H330" s="14">
        <v>21000000</v>
      </c>
      <c r="I330" s="10">
        <v>3</v>
      </c>
      <c r="J330" s="15">
        <v>1.3888888888888889E-3</v>
      </c>
      <c r="K330" s="10" t="s">
        <v>18</v>
      </c>
      <c r="L330" s="10" t="s">
        <v>39</v>
      </c>
      <c r="M330" s="10" t="s">
        <v>25</v>
      </c>
      <c r="N330" s="10" t="s">
        <v>76</v>
      </c>
      <c r="O330" s="10" t="s">
        <v>52</v>
      </c>
    </row>
    <row r="331" spans="1:15" ht="21" customHeight="1" x14ac:dyDescent="0.3">
      <c r="A331" s="18"/>
      <c r="B331" s="3" t="s">
        <v>14</v>
      </c>
      <c r="C331" s="4">
        <v>8</v>
      </c>
      <c r="D331" s="5" t="s">
        <v>37</v>
      </c>
      <c r="E331" s="3" t="s">
        <v>49</v>
      </c>
      <c r="F331" s="3" t="s">
        <v>17</v>
      </c>
      <c r="G331" s="6">
        <v>2</v>
      </c>
      <c r="H331" s="2">
        <v>12000000</v>
      </c>
      <c r="I331" s="3">
        <v>2</v>
      </c>
      <c r="J331" s="7">
        <v>1.3888888888888889E-3</v>
      </c>
      <c r="K331" s="3" t="s">
        <v>18</v>
      </c>
      <c r="L331" s="3" t="s">
        <v>39</v>
      </c>
      <c r="M331" s="3" t="s">
        <v>33</v>
      </c>
      <c r="N331" s="3" t="s">
        <v>78</v>
      </c>
      <c r="O331" s="3" t="s">
        <v>66</v>
      </c>
    </row>
    <row r="332" spans="1:15" ht="21" customHeight="1" x14ac:dyDescent="0.3">
      <c r="A332" s="18"/>
      <c r="B332" s="10" t="s">
        <v>14</v>
      </c>
      <c r="C332" s="11">
        <v>25</v>
      </c>
      <c r="D332" s="12" t="s">
        <v>37</v>
      </c>
      <c r="E332" s="10" t="s">
        <v>16</v>
      </c>
      <c r="F332" s="10" t="s">
        <v>23</v>
      </c>
      <c r="G332" s="13">
        <v>5</v>
      </c>
      <c r="H332" s="14">
        <v>25000000</v>
      </c>
      <c r="I332" s="10">
        <v>1</v>
      </c>
      <c r="J332" s="15">
        <v>1.3888888888888889E-3</v>
      </c>
      <c r="K332" s="10" t="s">
        <v>18</v>
      </c>
      <c r="L332" s="10" t="s">
        <v>19</v>
      </c>
      <c r="M332" s="10" t="s">
        <v>48</v>
      </c>
      <c r="N332" s="10" t="s">
        <v>66</v>
      </c>
      <c r="O332" s="10" t="s">
        <v>36</v>
      </c>
    </row>
    <row r="333" spans="1:15" ht="21" customHeight="1" x14ac:dyDescent="0.3">
      <c r="A333" s="18"/>
      <c r="B333" s="3" t="s">
        <v>14</v>
      </c>
      <c r="C333" s="4">
        <v>2</v>
      </c>
      <c r="D333" s="5" t="s">
        <v>37</v>
      </c>
      <c r="E333" s="3" t="s">
        <v>32</v>
      </c>
      <c r="F333" s="3" t="s">
        <v>23</v>
      </c>
      <c r="G333" s="6">
        <v>3</v>
      </c>
      <c r="H333" s="2">
        <v>15000000</v>
      </c>
      <c r="I333" s="3">
        <v>3</v>
      </c>
      <c r="J333" s="7">
        <v>1.3888888888888889E-3</v>
      </c>
      <c r="K333" s="3" t="s">
        <v>18</v>
      </c>
      <c r="L333" s="3" t="s">
        <v>19</v>
      </c>
      <c r="M333" s="3" t="s">
        <v>51</v>
      </c>
      <c r="N333" s="3" t="s">
        <v>78</v>
      </c>
      <c r="O333" s="3" t="s">
        <v>66</v>
      </c>
    </row>
    <row r="334" spans="1:15" ht="21" customHeight="1" x14ac:dyDescent="0.3">
      <c r="A334" s="18"/>
      <c r="B334" s="10" t="s">
        <v>14</v>
      </c>
      <c r="C334" s="11">
        <v>29</v>
      </c>
      <c r="D334" s="12" t="s">
        <v>37</v>
      </c>
      <c r="E334" s="10" t="s">
        <v>16</v>
      </c>
      <c r="F334" s="10" t="s">
        <v>23</v>
      </c>
      <c r="G334" s="13">
        <v>2</v>
      </c>
      <c r="H334" s="14">
        <v>12000000</v>
      </c>
      <c r="I334" s="10">
        <v>1</v>
      </c>
      <c r="J334" s="15">
        <v>1.3888888888888889E-3</v>
      </c>
      <c r="K334" s="10" t="s">
        <v>18</v>
      </c>
      <c r="L334" s="10" t="s">
        <v>56</v>
      </c>
      <c r="M334" s="10" t="s">
        <v>51</v>
      </c>
      <c r="N334" s="10" t="s">
        <v>76</v>
      </c>
      <c r="O334" s="10" t="s">
        <v>31</v>
      </c>
    </row>
    <row r="335" spans="1:15" ht="21" customHeight="1" x14ac:dyDescent="0.3">
      <c r="A335" s="18"/>
      <c r="B335" s="3" t="s">
        <v>14</v>
      </c>
      <c r="C335" s="4">
        <v>6</v>
      </c>
      <c r="D335" s="5" t="s">
        <v>44</v>
      </c>
      <c r="E335" s="3" t="s">
        <v>28</v>
      </c>
      <c r="F335" s="3" t="s">
        <v>23</v>
      </c>
      <c r="G335" s="6">
        <v>3</v>
      </c>
      <c r="H335" s="2">
        <v>15000000</v>
      </c>
      <c r="I335" s="3">
        <v>1</v>
      </c>
      <c r="J335" s="7">
        <v>1.3888888888888889E-3</v>
      </c>
      <c r="K335" s="3" t="s">
        <v>18</v>
      </c>
      <c r="L335" s="3" t="s">
        <v>19</v>
      </c>
      <c r="M335" s="3" t="s">
        <v>30</v>
      </c>
      <c r="N335" s="3" t="s">
        <v>76</v>
      </c>
      <c r="O335" s="3" t="s">
        <v>52</v>
      </c>
    </row>
    <row r="336" spans="1:15" ht="21" customHeight="1" x14ac:dyDescent="0.3">
      <c r="A336" s="18"/>
      <c r="B336" s="10" t="s">
        <v>14</v>
      </c>
      <c r="C336" s="11">
        <v>19</v>
      </c>
      <c r="D336" s="12" t="s">
        <v>44</v>
      </c>
      <c r="E336" s="10" t="s">
        <v>16</v>
      </c>
      <c r="F336" s="10" t="s">
        <v>23</v>
      </c>
      <c r="G336" s="13">
        <v>3</v>
      </c>
      <c r="H336" s="14">
        <v>15000000</v>
      </c>
      <c r="I336" s="10">
        <v>5</v>
      </c>
      <c r="J336" s="15">
        <v>1.3888888888888889E-3</v>
      </c>
      <c r="K336" s="10" t="s">
        <v>18</v>
      </c>
      <c r="L336" s="10" t="s">
        <v>56</v>
      </c>
      <c r="M336" s="10" t="s">
        <v>30</v>
      </c>
      <c r="N336" s="10" t="s">
        <v>76</v>
      </c>
      <c r="O336" s="10" t="s">
        <v>52</v>
      </c>
    </row>
    <row r="337" spans="1:15" ht="21" customHeight="1" x14ac:dyDescent="0.3">
      <c r="A337" s="18"/>
      <c r="B337" s="3" t="s">
        <v>14</v>
      </c>
      <c r="C337" s="4">
        <v>22</v>
      </c>
      <c r="D337" s="5" t="s">
        <v>44</v>
      </c>
      <c r="E337" s="3" t="s">
        <v>49</v>
      </c>
      <c r="F337" s="3" t="s">
        <v>23</v>
      </c>
      <c r="G337" s="6">
        <v>2</v>
      </c>
      <c r="H337" s="2">
        <v>12000000</v>
      </c>
      <c r="I337" s="3">
        <v>2</v>
      </c>
      <c r="J337" s="7">
        <v>1.3888888888888889E-3</v>
      </c>
      <c r="K337" s="3" t="s">
        <v>18</v>
      </c>
      <c r="L337" s="3" t="s">
        <v>29</v>
      </c>
      <c r="M337" s="3" t="s">
        <v>25</v>
      </c>
      <c r="N337" s="3" t="s">
        <v>78</v>
      </c>
      <c r="O337" s="3" t="s">
        <v>53</v>
      </c>
    </row>
    <row r="338" spans="1:15" ht="21" customHeight="1" x14ac:dyDescent="0.3">
      <c r="A338" s="18"/>
      <c r="B338" s="10" t="s">
        <v>14</v>
      </c>
      <c r="C338" s="11">
        <v>3</v>
      </c>
      <c r="D338" s="12" t="s">
        <v>44</v>
      </c>
      <c r="E338" s="10" t="s">
        <v>28</v>
      </c>
      <c r="F338" s="10" t="s">
        <v>42</v>
      </c>
      <c r="G338" s="13">
        <v>5</v>
      </c>
      <c r="H338" s="14">
        <v>25000000</v>
      </c>
      <c r="I338" s="10">
        <v>3</v>
      </c>
      <c r="J338" s="15">
        <v>1.3888888888888889E-3</v>
      </c>
      <c r="K338" s="10" t="s">
        <v>18</v>
      </c>
      <c r="L338" s="10" t="s">
        <v>39</v>
      </c>
      <c r="M338" s="10" t="s">
        <v>40</v>
      </c>
      <c r="N338" s="10" t="s">
        <v>78</v>
      </c>
      <c r="O338" s="10" t="s">
        <v>41</v>
      </c>
    </row>
    <row r="339" spans="1:15" ht="21" customHeight="1" x14ac:dyDescent="0.3">
      <c r="A339" s="18"/>
      <c r="B339" s="3" t="s">
        <v>14</v>
      </c>
      <c r="C339" s="4">
        <v>2</v>
      </c>
      <c r="D339" s="5" t="s">
        <v>44</v>
      </c>
      <c r="E339" s="3" t="s">
        <v>28</v>
      </c>
      <c r="F339" s="3" t="s">
        <v>42</v>
      </c>
      <c r="G339" s="6">
        <v>5</v>
      </c>
      <c r="H339" s="2">
        <v>25000000</v>
      </c>
      <c r="I339" s="3">
        <v>1</v>
      </c>
      <c r="J339" s="7">
        <v>1.3888888888888889E-3</v>
      </c>
      <c r="K339" s="3" t="s">
        <v>18</v>
      </c>
      <c r="L339" s="3" t="s">
        <v>56</v>
      </c>
      <c r="M339" s="3" t="s">
        <v>51</v>
      </c>
      <c r="N339" s="3" t="s">
        <v>78</v>
      </c>
      <c r="O339" s="3" t="s">
        <v>66</v>
      </c>
    </row>
    <row r="340" spans="1:15" ht="21" customHeight="1" x14ac:dyDescent="0.3">
      <c r="A340" s="18"/>
      <c r="B340" s="10" t="s">
        <v>14</v>
      </c>
      <c r="C340" s="11">
        <v>1</v>
      </c>
      <c r="D340" s="12" t="s">
        <v>69</v>
      </c>
      <c r="E340" s="10" t="s">
        <v>32</v>
      </c>
      <c r="F340" s="10" t="s">
        <v>42</v>
      </c>
      <c r="G340" s="13">
        <v>4</v>
      </c>
      <c r="H340" s="14">
        <v>20000000</v>
      </c>
      <c r="I340" s="10">
        <v>4</v>
      </c>
      <c r="J340" s="15">
        <v>1.3888888888888889E-3</v>
      </c>
      <c r="K340" s="10" t="s">
        <v>18</v>
      </c>
      <c r="L340" s="10" t="s">
        <v>24</v>
      </c>
      <c r="M340" s="10" t="s">
        <v>51</v>
      </c>
      <c r="N340" s="10" t="s">
        <v>76</v>
      </c>
      <c r="O340" s="10" t="s">
        <v>52</v>
      </c>
    </row>
    <row r="341" spans="1:15" ht="21" customHeight="1" x14ac:dyDescent="0.3">
      <c r="A341" s="18"/>
      <c r="B341" s="3" t="s">
        <v>14</v>
      </c>
      <c r="C341" s="4">
        <v>17</v>
      </c>
      <c r="D341" s="5" t="s">
        <v>69</v>
      </c>
      <c r="E341" s="3" t="s">
        <v>73</v>
      </c>
      <c r="F341" s="3" t="s">
        <v>17</v>
      </c>
      <c r="G341" s="6">
        <v>3</v>
      </c>
      <c r="H341" s="2">
        <v>15000000</v>
      </c>
      <c r="I341" s="3">
        <v>5</v>
      </c>
      <c r="J341" s="7">
        <v>1.3888888888888889E-3</v>
      </c>
      <c r="K341" s="3" t="s">
        <v>18</v>
      </c>
      <c r="L341" s="3" t="s">
        <v>39</v>
      </c>
      <c r="M341" s="3" t="s">
        <v>51</v>
      </c>
      <c r="N341" s="3" t="s">
        <v>77</v>
      </c>
      <c r="O341" s="3" t="s">
        <v>54</v>
      </c>
    </row>
    <row r="342" spans="1:15" ht="21" customHeight="1" x14ac:dyDescent="0.3">
      <c r="A342" s="18"/>
      <c r="B342" s="10" t="s">
        <v>14</v>
      </c>
      <c r="C342" s="11">
        <v>2</v>
      </c>
      <c r="D342" s="12" t="s">
        <v>69</v>
      </c>
      <c r="E342" s="10" t="s">
        <v>32</v>
      </c>
      <c r="F342" s="10" t="s">
        <v>17</v>
      </c>
      <c r="G342" s="13">
        <v>2</v>
      </c>
      <c r="H342" s="14">
        <v>12000000</v>
      </c>
      <c r="I342" s="10">
        <v>2</v>
      </c>
      <c r="J342" s="15">
        <v>1.3888888888888889E-3</v>
      </c>
      <c r="K342" s="10" t="s">
        <v>18</v>
      </c>
      <c r="L342" s="10" t="s">
        <v>56</v>
      </c>
      <c r="M342" s="10" t="s">
        <v>20</v>
      </c>
      <c r="N342" s="10" t="s">
        <v>78</v>
      </c>
      <c r="O342" s="10" t="s">
        <v>41</v>
      </c>
    </row>
    <row r="343" spans="1:15" ht="21" customHeight="1" x14ac:dyDescent="0.3">
      <c r="A343" s="18"/>
      <c r="B343" s="3" t="s">
        <v>14</v>
      </c>
      <c r="C343" s="4">
        <v>12</v>
      </c>
      <c r="D343" s="5" t="s">
        <v>55</v>
      </c>
      <c r="E343" s="3" t="s">
        <v>28</v>
      </c>
      <c r="F343" s="3" t="s">
        <v>23</v>
      </c>
      <c r="G343" s="6">
        <v>2</v>
      </c>
      <c r="H343" s="2">
        <v>12000000</v>
      </c>
      <c r="I343" s="3">
        <v>1</v>
      </c>
      <c r="J343" s="7">
        <v>1.3888888888888889E-3</v>
      </c>
      <c r="K343" s="3" t="s">
        <v>18</v>
      </c>
      <c r="L343" s="3" t="s">
        <v>29</v>
      </c>
      <c r="M343" s="3" t="s">
        <v>33</v>
      </c>
      <c r="N343" s="3" t="s">
        <v>76</v>
      </c>
      <c r="O343" s="3" t="s">
        <v>71</v>
      </c>
    </row>
    <row r="344" spans="1:15" ht="21" customHeight="1" x14ac:dyDescent="0.3">
      <c r="A344" s="18"/>
      <c r="B344" s="10" t="s">
        <v>14</v>
      </c>
      <c r="C344" s="11">
        <v>1</v>
      </c>
      <c r="D344" s="12" t="s">
        <v>15</v>
      </c>
      <c r="E344" s="10" t="s">
        <v>32</v>
      </c>
      <c r="F344" s="10" t="s">
        <v>42</v>
      </c>
      <c r="G344" s="13">
        <v>4</v>
      </c>
      <c r="H344" s="14">
        <v>20000000</v>
      </c>
      <c r="I344" s="10">
        <v>1</v>
      </c>
      <c r="J344" s="15">
        <v>1.3888888888888889E-3</v>
      </c>
      <c r="K344" s="10" t="s">
        <v>18</v>
      </c>
      <c r="L344" s="10" t="s">
        <v>35</v>
      </c>
      <c r="M344" s="10" t="s">
        <v>33</v>
      </c>
      <c r="N344" s="10" t="s">
        <v>76</v>
      </c>
      <c r="O344" s="10" t="s">
        <v>75</v>
      </c>
    </row>
    <row r="345" spans="1:15" ht="21" customHeight="1" x14ac:dyDescent="0.3">
      <c r="A345" s="18"/>
      <c r="B345" s="3" t="s">
        <v>14</v>
      </c>
      <c r="C345" s="4">
        <v>27</v>
      </c>
      <c r="D345" s="5" t="s">
        <v>22</v>
      </c>
      <c r="E345" s="3" t="s">
        <v>16</v>
      </c>
      <c r="F345" s="3" t="s">
        <v>23</v>
      </c>
      <c r="G345" s="6">
        <v>4</v>
      </c>
      <c r="H345" s="2">
        <v>11000000</v>
      </c>
      <c r="I345" s="3">
        <v>1</v>
      </c>
      <c r="J345" s="7">
        <v>1.3888888888888889E-3</v>
      </c>
      <c r="K345" s="3" t="s">
        <v>61</v>
      </c>
      <c r="L345" s="3" t="s">
        <v>47</v>
      </c>
      <c r="M345" s="3" t="s">
        <v>25</v>
      </c>
      <c r="N345" s="3" t="s">
        <v>77</v>
      </c>
      <c r="O345" s="3" t="s">
        <v>54</v>
      </c>
    </row>
    <row r="346" spans="1:15" ht="21" customHeight="1" x14ac:dyDescent="0.3">
      <c r="A346" s="18"/>
      <c r="B346" s="10" t="s">
        <v>70</v>
      </c>
      <c r="C346" s="11">
        <v>6</v>
      </c>
      <c r="D346" s="12" t="s">
        <v>55</v>
      </c>
      <c r="E346" s="10" t="s">
        <v>16</v>
      </c>
      <c r="F346" s="10" t="s">
        <v>17</v>
      </c>
      <c r="G346" s="13">
        <v>0</v>
      </c>
      <c r="H346" s="14">
        <v>0</v>
      </c>
      <c r="I346" s="10">
        <v>4</v>
      </c>
      <c r="J346" s="15">
        <v>1.3888888888888889E-3</v>
      </c>
      <c r="K346" s="10"/>
      <c r="L346" s="10"/>
      <c r="M346" s="10" t="s">
        <v>51</v>
      </c>
      <c r="N346" s="10" t="s">
        <v>78</v>
      </c>
      <c r="O346" s="10" t="s">
        <v>53</v>
      </c>
    </row>
    <row r="347" spans="1:15" ht="21" customHeight="1" x14ac:dyDescent="0.3">
      <c r="A347" s="18"/>
      <c r="B347" s="3" t="s">
        <v>70</v>
      </c>
      <c r="C347" s="4">
        <v>28</v>
      </c>
      <c r="D347" s="5" t="s">
        <v>59</v>
      </c>
      <c r="E347" s="3" t="s">
        <v>38</v>
      </c>
      <c r="F347" s="3" t="s">
        <v>17</v>
      </c>
      <c r="G347" s="6">
        <v>0</v>
      </c>
      <c r="H347" s="2">
        <v>0</v>
      </c>
      <c r="I347" s="3">
        <v>1</v>
      </c>
      <c r="J347" s="7">
        <v>1.3888888888888889E-3</v>
      </c>
      <c r="K347" s="3"/>
      <c r="L347" s="3"/>
      <c r="M347" s="3" t="s">
        <v>48</v>
      </c>
      <c r="N347" s="3" t="s">
        <v>78</v>
      </c>
      <c r="O347" s="3" t="s">
        <v>41</v>
      </c>
    </row>
    <row r="348" spans="1:15" ht="21" customHeight="1" x14ac:dyDescent="0.3">
      <c r="A348" s="18"/>
      <c r="B348" s="10" t="s">
        <v>70</v>
      </c>
      <c r="C348" s="11">
        <v>5</v>
      </c>
      <c r="D348" s="12" t="s">
        <v>37</v>
      </c>
      <c r="E348" s="10" t="s">
        <v>32</v>
      </c>
      <c r="F348" s="10" t="s">
        <v>42</v>
      </c>
      <c r="G348" s="13">
        <v>0</v>
      </c>
      <c r="H348" s="14">
        <v>0</v>
      </c>
      <c r="I348" s="10">
        <v>3</v>
      </c>
      <c r="J348" s="15">
        <v>1.3888888888888889E-3</v>
      </c>
      <c r="K348" s="10"/>
      <c r="L348" s="10"/>
      <c r="M348" s="10" t="s">
        <v>30</v>
      </c>
      <c r="N348" s="10" t="s">
        <v>66</v>
      </c>
      <c r="O348" s="10" t="s">
        <v>36</v>
      </c>
    </row>
    <row r="349" spans="1:15" ht="21" customHeight="1" x14ac:dyDescent="0.3">
      <c r="A349" s="18"/>
      <c r="B349" s="3" t="s">
        <v>70</v>
      </c>
      <c r="C349" s="4">
        <v>4</v>
      </c>
      <c r="D349" s="5" t="s">
        <v>69</v>
      </c>
      <c r="E349" s="3" t="s">
        <v>38</v>
      </c>
      <c r="F349" s="3" t="s">
        <v>68</v>
      </c>
      <c r="G349" s="6">
        <v>0</v>
      </c>
      <c r="H349" s="2">
        <v>0</v>
      </c>
      <c r="I349" s="3">
        <v>4</v>
      </c>
      <c r="J349" s="7">
        <v>1.3888888888888889E-3</v>
      </c>
      <c r="K349" s="3"/>
      <c r="L349" s="3"/>
      <c r="M349" s="3" t="s">
        <v>33</v>
      </c>
      <c r="N349" s="3" t="s">
        <v>77</v>
      </c>
      <c r="O349" s="3" t="s">
        <v>54</v>
      </c>
    </row>
    <row r="350" spans="1:15" ht="21" customHeight="1" x14ac:dyDescent="0.3">
      <c r="A350" s="18"/>
      <c r="B350" s="10" t="s">
        <v>70</v>
      </c>
      <c r="C350" s="11">
        <v>28</v>
      </c>
      <c r="D350" s="12" t="s">
        <v>69</v>
      </c>
      <c r="E350" s="10" t="s">
        <v>38</v>
      </c>
      <c r="F350" s="10" t="s">
        <v>45</v>
      </c>
      <c r="G350" s="13">
        <v>0</v>
      </c>
      <c r="H350" s="14">
        <v>0</v>
      </c>
      <c r="I350" s="10">
        <v>2</v>
      </c>
      <c r="J350" s="15">
        <v>1.3888888888888889E-3</v>
      </c>
      <c r="K350" s="10"/>
      <c r="L350" s="10"/>
      <c r="M350" s="10" t="s">
        <v>33</v>
      </c>
      <c r="N350" s="10" t="s">
        <v>76</v>
      </c>
      <c r="O350" s="10" t="s">
        <v>31</v>
      </c>
    </row>
    <row r="351" spans="1:15" ht="21" customHeight="1" x14ac:dyDescent="0.3">
      <c r="A351" s="18"/>
      <c r="B351" s="3" t="s">
        <v>70</v>
      </c>
      <c r="C351" s="4">
        <v>10</v>
      </c>
      <c r="D351" s="5" t="s">
        <v>69</v>
      </c>
      <c r="E351" s="3" t="s">
        <v>16</v>
      </c>
      <c r="F351" s="3" t="s">
        <v>23</v>
      </c>
      <c r="G351" s="6">
        <v>0</v>
      </c>
      <c r="H351" s="2">
        <v>0</v>
      </c>
      <c r="I351" s="3">
        <v>1</v>
      </c>
      <c r="J351" s="7">
        <v>1.3888888888888889E-3</v>
      </c>
      <c r="K351" s="3"/>
      <c r="L351" s="3"/>
      <c r="M351" s="3" t="s">
        <v>40</v>
      </c>
      <c r="N351" s="3" t="s">
        <v>76</v>
      </c>
      <c r="O351" s="3" t="s">
        <v>26</v>
      </c>
    </row>
    <row r="352" spans="1:15" ht="21" customHeight="1" x14ac:dyDescent="0.3">
      <c r="A352" s="18"/>
      <c r="B352" s="10" t="s">
        <v>70</v>
      </c>
      <c r="C352" s="11">
        <v>30</v>
      </c>
      <c r="D352" s="12" t="s">
        <v>69</v>
      </c>
      <c r="E352" s="10" t="s">
        <v>38</v>
      </c>
      <c r="F352" s="10" t="s">
        <v>23</v>
      </c>
      <c r="G352" s="13">
        <v>0</v>
      </c>
      <c r="H352" s="14">
        <v>0</v>
      </c>
      <c r="I352" s="10">
        <v>2</v>
      </c>
      <c r="J352" s="15">
        <v>1.3888888888888889E-3</v>
      </c>
      <c r="K352" s="10"/>
      <c r="L352" s="10"/>
      <c r="M352" s="10" t="s">
        <v>20</v>
      </c>
      <c r="N352" s="10" t="s">
        <v>78</v>
      </c>
      <c r="O352" s="10" t="s">
        <v>62</v>
      </c>
    </row>
    <row r="353" spans="1:15" ht="21" customHeight="1" x14ac:dyDescent="0.3">
      <c r="A353" s="18"/>
      <c r="B353" s="3" t="s">
        <v>70</v>
      </c>
      <c r="C353" s="4">
        <v>6</v>
      </c>
      <c r="D353" s="5" t="s">
        <v>55</v>
      </c>
      <c r="E353" s="3" t="s">
        <v>16</v>
      </c>
      <c r="F353" s="3" t="s">
        <v>17</v>
      </c>
      <c r="G353" s="6">
        <v>0</v>
      </c>
      <c r="H353" s="2">
        <v>0</v>
      </c>
      <c r="I353" s="3">
        <v>4</v>
      </c>
      <c r="J353" s="7">
        <v>1.3888888888888889E-3</v>
      </c>
      <c r="K353" s="3"/>
      <c r="L353" s="3"/>
      <c r="M353" s="3" t="s">
        <v>51</v>
      </c>
      <c r="N353" s="3" t="s">
        <v>78</v>
      </c>
      <c r="O353" s="3" t="s">
        <v>53</v>
      </c>
    </row>
    <row r="354" spans="1:15" ht="21" customHeight="1" x14ac:dyDescent="0.3">
      <c r="A354" s="18"/>
      <c r="B354" s="10" t="s">
        <v>70</v>
      </c>
      <c r="C354" s="11">
        <v>28</v>
      </c>
      <c r="D354" s="12" t="s">
        <v>59</v>
      </c>
      <c r="E354" s="10" t="s">
        <v>38</v>
      </c>
      <c r="F354" s="10" t="s">
        <v>17</v>
      </c>
      <c r="G354" s="13">
        <v>0</v>
      </c>
      <c r="H354" s="14">
        <v>0</v>
      </c>
      <c r="I354" s="10">
        <v>1</v>
      </c>
      <c r="J354" s="15">
        <v>1.3888888888888889E-3</v>
      </c>
      <c r="K354" s="10"/>
      <c r="L354" s="10"/>
      <c r="M354" s="10" t="s">
        <v>48</v>
      </c>
      <c r="N354" s="10" t="s">
        <v>78</v>
      </c>
      <c r="O354" s="10" t="s">
        <v>41</v>
      </c>
    </row>
    <row r="355" spans="1:15" ht="21" customHeight="1" x14ac:dyDescent="0.3">
      <c r="A355" s="18"/>
      <c r="B355" s="3" t="s">
        <v>14</v>
      </c>
      <c r="C355" s="4">
        <v>4</v>
      </c>
      <c r="D355" s="5" t="s">
        <v>15</v>
      </c>
      <c r="E355" s="3" t="s">
        <v>28</v>
      </c>
      <c r="F355" s="3" t="s">
        <v>42</v>
      </c>
      <c r="G355" s="6">
        <v>5</v>
      </c>
      <c r="H355" s="2">
        <v>20000000</v>
      </c>
      <c r="I355" s="3">
        <v>1</v>
      </c>
      <c r="J355" s="7">
        <v>1.3888888888888889E-3</v>
      </c>
      <c r="K355" s="3" t="s">
        <v>18</v>
      </c>
      <c r="L355" s="3" t="s">
        <v>35</v>
      </c>
      <c r="M355" s="3" t="s">
        <v>51</v>
      </c>
      <c r="N355" s="3" t="s">
        <v>77</v>
      </c>
      <c r="O355" s="3" t="s">
        <v>54</v>
      </c>
    </row>
    <row r="356" spans="1:15" ht="21" customHeight="1" x14ac:dyDescent="0.3">
      <c r="A356" s="18"/>
      <c r="B356" s="10" t="s">
        <v>14</v>
      </c>
      <c r="C356" s="11">
        <v>6</v>
      </c>
      <c r="D356" s="12" t="s">
        <v>59</v>
      </c>
      <c r="E356" s="10" t="s">
        <v>28</v>
      </c>
      <c r="F356" s="10" t="s">
        <v>68</v>
      </c>
      <c r="G356" s="13">
        <v>2</v>
      </c>
      <c r="H356" s="14">
        <v>12000000</v>
      </c>
      <c r="I356" s="10">
        <v>1</v>
      </c>
      <c r="J356" s="15">
        <v>1.3888888888888889E-3</v>
      </c>
      <c r="K356" s="10" t="s">
        <v>18</v>
      </c>
      <c r="L356" s="10" t="s">
        <v>35</v>
      </c>
      <c r="M356" s="10" t="s">
        <v>33</v>
      </c>
      <c r="N356" s="10" t="s">
        <v>76</v>
      </c>
      <c r="O356" s="10" t="s">
        <v>52</v>
      </c>
    </row>
    <row r="357" spans="1:15" ht="21" customHeight="1" x14ac:dyDescent="0.3">
      <c r="A357" s="18"/>
      <c r="B357" s="3" t="s">
        <v>14</v>
      </c>
      <c r="C357" s="4">
        <v>12</v>
      </c>
      <c r="D357" s="5" t="s">
        <v>60</v>
      </c>
      <c r="E357" s="3" t="s">
        <v>32</v>
      </c>
      <c r="F357" s="3" t="s">
        <v>45</v>
      </c>
      <c r="G357" s="6">
        <v>2</v>
      </c>
      <c r="H357" s="2">
        <v>12000000</v>
      </c>
      <c r="I357" s="3">
        <v>5</v>
      </c>
      <c r="J357" s="7">
        <v>1.3888888888888889E-3</v>
      </c>
      <c r="K357" s="3" t="s">
        <v>18</v>
      </c>
      <c r="L357" s="3" t="s">
        <v>39</v>
      </c>
      <c r="M357" s="3" t="s">
        <v>30</v>
      </c>
      <c r="N357" s="3" t="s">
        <v>66</v>
      </c>
      <c r="O357" s="3" t="s">
        <v>67</v>
      </c>
    </row>
    <row r="358" spans="1:15" ht="21" customHeight="1" x14ac:dyDescent="0.3">
      <c r="A358" s="18"/>
      <c r="B358" s="10" t="s">
        <v>14</v>
      </c>
      <c r="C358" s="11">
        <v>11</v>
      </c>
      <c r="D358" s="12" t="s">
        <v>22</v>
      </c>
      <c r="E358" s="10" t="s">
        <v>38</v>
      </c>
      <c r="F358" s="10" t="s">
        <v>42</v>
      </c>
      <c r="G358" s="13">
        <v>2</v>
      </c>
      <c r="H358" s="14">
        <v>12000000</v>
      </c>
      <c r="I358" s="10">
        <v>1</v>
      </c>
      <c r="J358" s="15">
        <v>1.3888888888888889E-3</v>
      </c>
      <c r="K358" s="10" t="s">
        <v>18</v>
      </c>
      <c r="L358" s="10" t="s">
        <v>24</v>
      </c>
      <c r="M358" s="10" t="s">
        <v>43</v>
      </c>
      <c r="N358" s="10" t="s">
        <v>76</v>
      </c>
      <c r="O358" s="10" t="s">
        <v>26</v>
      </c>
    </row>
    <row r="359" spans="1:15" ht="21" customHeight="1" x14ac:dyDescent="0.3">
      <c r="A359" s="18"/>
      <c r="B359" s="3" t="s">
        <v>14</v>
      </c>
      <c r="C359" s="4">
        <v>2</v>
      </c>
      <c r="D359" s="5" t="s">
        <v>37</v>
      </c>
      <c r="E359" s="3" t="s">
        <v>16</v>
      </c>
      <c r="F359" s="3" t="s">
        <v>23</v>
      </c>
      <c r="G359" s="6">
        <v>3</v>
      </c>
      <c r="H359" s="2">
        <v>15000000</v>
      </c>
      <c r="I359" s="3">
        <v>1</v>
      </c>
      <c r="J359" s="7">
        <v>1.3888888888888889E-3</v>
      </c>
      <c r="K359" s="3" t="s">
        <v>18</v>
      </c>
      <c r="L359" s="3" t="s">
        <v>39</v>
      </c>
      <c r="M359" s="3" t="s">
        <v>20</v>
      </c>
      <c r="N359" s="3" t="s">
        <v>78</v>
      </c>
      <c r="O359" s="3" t="s">
        <v>66</v>
      </c>
    </row>
    <row r="360" spans="1:15" ht="21" customHeight="1" x14ac:dyDescent="0.3">
      <c r="A360" s="18"/>
      <c r="B360" s="10" t="s">
        <v>14</v>
      </c>
      <c r="C360" s="11">
        <v>8</v>
      </c>
      <c r="D360" s="12" t="s">
        <v>37</v>
      </c>
      <c r="E360" s="10" t="s">
        <v>16</v>
      </c>
      <c r="F360" s="10" t="s">
        <v>42</v>
      </c>
      <c r="G360" s="13">
        <v>3</v>
      </c>
      <c r="H360" s="14">
        <v>15000000</v>
      </c>
      <c r="I360" s="10">
        <v>4</v>
      </c>
      <c r="J360" s="15">
        <v>1.3888888888888889E-3</v>
      </c>
      <c r="K360" s="10" t="s">
        <v>18</v>
      </c>
      <c r="L360" s="10" t="s">
        <v>47</v>
      </c>
      <c r="M360" s="10" t="s">
        <v>51</v>
      </c>
      <c r="N360" s="10" t="s">
        <v>77</v>
      </c>
      <c r="O360" s="10" t="s">
        <v>54</v>
      </c>
    </row>
    <row r="361" spans="1:15" ht="21" customHeight="1" x14ac:dyDescent="0.3">
      <c r="A361" s="18"/>
      <c r="B361" s="3" t="s">
        <v>14</v>
      </c>
      <c r="C361" s="4">
        <v>17</v>
      </c>
      <c r="D361" s="5" t="s">
        <v>44</v>
      </c>
      <c r="E361" s="3" t="s">
        <v>32</v>
      </c>
      <c r="F361" s="3" t="s">
        <v>23</v>
      </c>
      <c r="G361" s="6">
        <v>4</v>
      </c>
      <c r="H361" s="2">
        <v>11000000</v>
      </c>
      <c r="I361" s="3">
        <v>2</v>
      </c>
      <c r="J361" s="7">
        <v>1.3888888888888889E-3</v>
      </c>
      <c r="K361" s="3" t="s">
        <v>61</v>
      </c>
      <c r="L361" s="3" t="s">
        <v>19</v>
      </c>
      <c r="M361" s="3" t="s">
        <v>51</v>
      </c>
      <c r="N361" s="3" t="s">
        <v>78</v>
      </c>
      <c r="O361" s="3" t="s">
        <v>21</v>
      </c>
    </row>
    <row r="362" spans="1:15" ht="21" customHeight="1" x14ac:dyDescent="0.3">
      <c r="A362" s="18"/>
      <c r="B362" s="10" t="s">
        <v>14</v>
      </c>
      <c r="C362" s="11">
        <v>10</v>
      </c>
      <c r="D362" s="12" t="s">
        <v>69</v>
      </c>
      <c r="E362" s="10" t="s">
        <v>32</v>
      </c>
      <c r="F362" s="10" t="s">
        <v>23</v>
      </c>
      <c r="G362" s="13">
        <v>4</v>
      </c>
      <c r="H362" s="14">
        <v>20000000</v>
      </c>
      <c r="I362" s="10">
        <v>1</v>
      </c>
      <c r="J362" s="15">
        <v>1.3888888888888889E-3</v>
      </c>
      <c r="K362" s="10" t="s">
        <v>18</v>
      </c>
      <c r="L362" s="10" t="s">
        <v>19</v>
      </c>
      <c r="M362" s="10" t="s">
        <v>48</v>
      </c>
      <c r="N362" s="10" t="s">
        <v>66</v>
      </c>
      <c r="O362" s="10" t="s">
        <v>67</v>
      </c>
    </row>
    <row r="363" spans="1:15" ht="21" customHeight="1" x14ac:dyDescent="0.3">
      <c r="A363" s="18"/>
      <c r="B363" s="3" t="s">
        <v>14</v>
      </c>
      <c r="C363" s="4">
        <v>17</v>
      </c>
      <c r="D363" s="5" t="s">
        <v>69</v>
      </c>
      <c r="E363" s="3" t="s">
        <v>49</v>
      </c>
      <c r="F363" s="3" t="s">
        <v>17</v>
      </c>
      <c r="G363" s="6">
        <v>1</v>
      </c>
      <c r="H363" s="2">
        <v>7000000</v>
      </c>
      <c r="I363" s="3">
        <v>5</v>
      </c>
      <c r="J363" s="7">
        <v>1.3888888888888889E-3</v>
      </c>
      <c r="K363" s="3" t="s">
        <v>18</v>
      </c>
      <c r="L363" s="3" t="s">
        <v>64</v>
      </c>
      <c r="M363" s="3" t="s">
        <v>48</v>
      </c>
      <c r="N363" s="3" t="s">
        <v>66</v>
      </c>
      <c r="O363" s="3" t="s">
        <v>36</v>
      </c>
    </row>
    <row r="364" spans="1:15" ht="21" customHeight="1" x14ac:dyDescent="0.3">
      <c r="A364" s="18"/>
      <c r="B364" s="10" t="s">
        <v>14</v>
      </c>
      <c r="C364" s="11">
        <v>4</v>
      </c>
      <c r="D364" s="12" t="s">
        <v>15</v>
      </c>
      <c r="E364" s="10" t="s">
        <v>28</v>
      </c>
      <c r="F364" s="10" t="s">
        <v>42</v>
      </c>
      <c r="G364" s="13">
        <v>5</v>
      </c>
      <c r="H364" s="14">
        <v>20000000</v>
      </c>
      <c r="I364" s="10">
        <v>1</v>
      </c>
      <c r="J364" s="15">
        <v>1.3888888888888889E-3</v>
      </c>
      <c r="K364" s="10" t="s">
        <v>18</v>
      </c>
      <c r="L364" s="10" t="s">
        <v>35</v>
      </c>
      <c r="M364" s="10" t="s">
        <v>51</v>
      </c>
      <c r="N364" s="10" t="s">
        <v>77</v>
      </c>
      <c r="O364" s="10" t="s">
        <v>54</v>
      </c>
    </row>
    <row r="365" spans="1:15" ht="21" customHeight="1" x14ac:dyDescent="0.3">
      <c r="A365" s="18"/>
      <c r="B365" s="3" t="s">
        <v>14</v>
      </c>
      <c r="C365" s="4">
        <v>6</v>
      </c>
      <c r="D365" s="5" t="s">
        <v>59</v>
      </c>
      <c r="E365" s="3" t="s">
        <v>28</v>
      </c>
      <c r="F365" s="3" t="s">
        <v>68</v>
      </c>
      <c r="G365" s="6">
        <v>2</v>
      </c>
      <c r="H365" s="2">
        <v>12000000</v>
      </c>
      <c r="I365" s="3">
        <v>1</v>
      </c>
      <c r="J365" s="7">
        <v>1.3888888888888889E-3</v>
      </c>
      <c r="K365" s="3" t="s">
        <v>18</v>
      </c>
      <c r="L365" s="3" t="s">
        <v>35</v>
      </c>
      <c r="M365" s="3" t="s">
        <v>33</v>
      </c>
      <c r="N365" s="3" t="s">
        <v>76</v>
      </c>
      <c r="O365" s="3" t="s">
        <v>52</v>
      </c>
    </row>
    <row r="366" spans="1:15" ht="21" customHeight="1" x14ac:dyDescent="0.3">
      <c r="A366" s="18"/>
      <c r="B366" s="10" t="s">
        <v>14</v>
      </c>
      <c r="C366" s="11">
        <v>12</v>
      </c>
      <c r="D366" s="12" t="s">
        <v>60</v>
      </c>
      <c r="E366" s="10" t="s">
        <v>32</v>
      </c>
      <c r="F366" s="10" t="s">
        <v>45</v>
      </c>
      <c r="G366" s="13">
        <v>2</v>
      </c>
      <c r="H366" s="14">
        <v>12000000</v>
      </c>
      <c r="I366" s="10">
        <v>5</v>
      </c>
      <c r="J366" s="15">
        <v>1.3888888888888889E-3</v>
      </c>
      <c r="K366" s="10" t="s">
        <v>18</v>
      </c>
      <c r="L366" s="10" t="s">
        <v>39</v>
      </c>
      <c r="M366" s="10" t="s">
        <v>30</v>
      </c>
      <c r="N366" s="10" t="s">
        <v>66</v>
      </c>
      <c r="O366" s="10" t="s">
        <v>67</v>
      </c>
    </row>
    <row r="367" spans="1:15" ht="21" customHeight="1" x14ac:dyDescent="0.3">
      <c r="A367" s="18"/>
      <c r="B367" s="3" t="s">
        <v>70</v>
      </c>
      <c r="C367" s="4">
        <v>2</v>
      </c>
      <c r="D367" s="5" t="s">
        <v>59</v>
      </c>
      <c r="E367" s="3" t="s">
        <v>16</v>
      </c>
      <c r="F367" s="3" t="s">
        <v>42</v>
      </c>
      <c r="G367" s="6">
        <v>0</v>
      </c>
      <c r="H367" s="2">
        <v>0</v>
      </c>
      <c r="I367" s="3">
        <v>1</v>
      </c>
      <c r="J367" s="7">
        <v>1.3888888888888889E-3</v>
      </c>
      <c r="K367" s="3"/>
      <c r="L367" s="3"/>
      <c r="M367" s="3" t="s">
        <v>25</v>
      </c>
      <c r="N367" s="3" t="s">
        <v>77</v>
      </c>
      <c r="O367" s="3" t="s">
        <v>65</v>
      </c>
    </row>
    <row r="368" spans="1:15" ht="21" customHeight="1" x14ac:dyDescent="0.3">
      <c r="A368" s="18"/>
      <c r="B368" s="10" t="s">
        <v>70</v>
      </c>
      <c r="C368" s="11">
        <v>30</v>
      </c>
      <c r="D368" s="12" t="s">
        <v>27</v>
      </c>
      <c r="E368" s="10" t="s">
        <v>16</v>
      </c>
      <c r="F368" s="10" t="s">
        <v>23</v>
      </c>
      <c r="G368" s="13">
        <v>0</v>
      </c>
      <c r="H368" s="14">
        <v>0</v>
      </c>
      <c r="I368" s="10">
        <v>2</v>
      </c>
      <c r="J368" s="15">
        <v>1.3888888888888889E-3</v>
      </c>
      <c r="K368" s="10"/>
      <c r="L368" s="10"/>
      <c r="M368" s="10" t="s">
        <v>43</v>
      </c>
      <c r="N368" s="10" t="s">
        <v>76</v>
      </c>
      <c r="O368" s="10" t="s">
        <v>31</v>
      </c>
    </row>
    <row r="369" spans="1:15" ht="21" customHeight="1" x14ac:dyDescent="0.3">
      <c r="A369" s="18"/>
      <c r="B369" s="3" t="s">
        <v>70</v>
      </c>
      <c r="C369" s="4">
        <v>8</v>
      </c>
      <c r="D369" s="5" t="s">
        <v>37</v>
      </c>
      <c r="E369" s="3" t="s">
        <v>38</v>
      </c>
      <c r="F369" s="3" t="s">
        <v>23</v>
      </c>
      <c r="G369" s="6">
        <v>0</v>
      </c>
      <c r="H369" s="2">
        <v>0</v>
      </c>
      <c r="I369" s="3">
        <v>1</v>
      </c>
      <c r="J369" s="7">
        <v>1.3888888888888889E-3</v>
      </c>
      <c r="K369" s="3"/>
      <c r="L369" s="3"/>
      <c r="M369" s="3" t="s">
        <v>30</v>
      </c>
      <c r="N369" s="3" t="s">
        <v>78</v>
      </c>
      <c r="O369" s="3" t="s">
        <v>62</v>
      </c>
    </row>
    <row r="370" spans="1:15" ht="21" customHeight="1" x14ac:dyDescent="0.3">
      <c r="A370" s="18"/>
      <c r="B370" s="10" t="s">
        <v>70</v>
      </c>
      <c r="C370" s="11">
        <v>20</v>
      </c>
      <c r="D370" s="12" t="s">
        <v>44</v>
      </c>
      <c r="E370" s="10" t="s">
        <v>32</v>
      </c>
      <c r="F370" s="10" t="s">
        <v>17</v>
      </c>
      <c r="G370" s="13">
        <v>0</v>
      </c>
      <c r="H370" s="14">
        <v>0</v>
      </c>
      <c r="I370" s="10">
        <v>2</v>
      </c>
      <c r="J370" s="15">
        <v>1.3888888888888889E-3</v>
      </c>
      <c r="K370" s="10"/>
      <c r="L370" s="10"/>
      <c r="M370" s="10" t="s">
        <v>33</v>
      </c>
      <c r="N370" s="10" t="s">
        <v>78</v>
      </c>
      <c r="O370" s="10" t="s">
        <v>62</v>
      </c>
    </row>
    <row r="371" spans="1:15" ht="21" customHeight="1" x14ac:dyDescent="0.3">
      <c r="A371" s="18"/>
      <c r="B371" s="3" t="s">
        <v>70</v>
      </c>
      <c r="C371" s="4">
        <v>2</v>
      </c>
      <c r="D371" s="5" t="s">
        <v>59</v>
      </c>
      <c r="E371" s="3" t="s">
        <v>16</v>
      </c>
      <c r="F371" s="3" t="s">
        <v>42</v>
      </c>
      <c r="G371" s="6">
        <v>0</v>
      </c>
      <c r="H371" s="2">
        <v>0</v>
      </c>
      <c r="I371" s="3">
        <v>1</v>
      </c>
      <c r="J371" s="7">
        <v>1.3888888888888889E-3</v>
      </c>
      <c r="K371" s="3"/>
      <c r="L371" s="3"/>
      <c r="M371" s="3" t="s">
        <v>25</v>
      </c>
      <c r="N371" s="3" t="s">
        <v>77</v>
      </c>
      <c r="O371" s="3" t="s">
        <v>65</v>
      </c>
    </row>
    <row r="372" spans="1:15" ht="21" customHeight="1" x14ac:dyDescent="0.3">
      <c r="A372" s="18"/>
      <c r="B372" s="10" t="s">
        <v>14</v>
      </c>
      <c r="C372" s="11">
        <v>10</v>
      </c>
      <c r="D372" s="12" t="s">
        <v>55</v>
      </c>
      <c r="E372" s="10" t="s">
        <v>32</v>
      </c>
      <c r="F372" s="10" t="s">
        <v>42</v>
      </c>
      <c r="G372" s="13">
        <v>2</v>
      </c>
      <c r="H372" s="14">
        <v>12000000</v>
      </c>
      <c r="I372" s="10">
        <v>1</v>
      </c>
      <c r="J372" s="15">
        <v>1.3888888888888889E-3</v>
      </c>
      <c r="K372" s="10" t="s">
        <v>18</v>
      </c>
      <c r="L372" s="10" t="s">
        <v>19</v>
      </c>
      <c r="M372" s="10" t="s">
        <v>20</v>
      </c>
      <c r="N372" s="10" t="s">
        <v>77</v>
      </c>
      <c r="O372" s="10" t="s">
        <v>34</v>
      </c>
    </row>
    <row r="373" spans="1:15" ht="21" customHeight="1" x14ac:dyDescent="0.3">
      <c r="A373" s="18"/>
      <c r="B373" s="3" t="s">
        <v>14</v>
      </c>
      <c r="C373" s="4">
        <v>1</v>
      </c>
      <c r="D373" s="5" t="s">
        <v>55</v>
      </c>
      <c r="E373" s="3" t="s">
        <v>32</v>
      </c>
      <c r="F373" s="3" t="s">
        <v>42</v>
      </c>
      <c r="G373" s="6">
        <v>3</v>
      </c>
      <c r="H373" s="2">
        <v>11000000</v>
      </c>
      <c r="I373" s="3">
        <v>2</v>
      </c>
      <c r="J373" s="7">
        <v>1.3888888888888889E-3</v>
      </c>
      <c r="K373" s="3" t="s">
        <v>18</v>
      </c>
      <c r="L373" s="3" t="s">
        <v>64</v>
      </c>
      <c r="M373" s="3" t="s">
        <v>20</v>
      </c>
      <c r="N373" s="3" t="s">
        <v>78</v>
      </c>
      <c r="O373" s="3" t="s">
        <v>63</v>
      </c>
    </row>
    <row r="374" spans="1:15" ht="21" customHeight="1" x14ac:dyDescent="0.3">
      <c r="A374" s="18"/>
      <c r="B374" s="10" t="s">
        <v>14</v>
      </c>
      <c r="C374" s="11">
        <v>11</v>
      </c>
      <c r="D374" s="12" t="s">
        <v>57</v>
      </c>
      <c r="E374" s="10" t="s">
        <v>16</v>
      </c>
      <c r="F374" s="10" t="s">
        <v>17</v>
      </c>
      <c r="G374" s="13">
        <v>2</v>
      </c>
      <c r="H374" s="14">
        <v>10000000</v>
      </c>
      <c r="I374" s="10">
        <v>2</v>
      </c>
      <c r="J374" s="15">
        <v>1.3888888888888889E-3</v>
      </c>
      <c r="K374" s="10" t="s">
        <v>18</v>
      </c>
      <c r="L374" s="10" t="s">
        <v>56</v>
      </c>
      <c r="M374" s="10" t="s">
        <v>48</v>
      </c>
      <c r="N374" s="10" t="s">
        <v>66</v>
      </c>
      <c r="O374" s="10" t="s">
        <v>36</v>
      </c>
    </row>
    <row r="375" spans="1:15" ht="21" customHeight="1" x14ac:dyDescent="0.3">
      <c r="A375" s="18"/>
      <c r="B375" s="3" t="s">
        <v>14</v>
      </c>
      <c r="C375" s="4">
        <v>3</v>
      </c>
      <c r="D375" s="5" t="s">
        <v>59</v>
      </c>
      <c r="E375" s="3" t="s">
        <v>49</v>
      </c>
      <c r="F375" s="3" t="s">
        <v>42</v>
      </c>
      <c r="G375" s="6">
        <v>2</v>
      </c>
      <c r="H375" s="2">
        <v>38000000</v>
      </c>
      <c r="I375" s="3">
        <v>1</v>
      </c>
      <c r="J375" s="7">
        <v>1.3888888888888889E-3</v>
      </c>
      <c r="K375" s="3" t="s">
        <v>46</v>
      </c>
      <c r="L375" s="3" t="s">
        <v>19</v>
      </c>
      <c r="M375" s="3" t="s">
        <v>30</v>
      </c>
      <c r="N375" s="3" t="s">
        <v>77</v>
      </c>
      <c r="O375" s="3" t="s">
        <v>65</v>
      </c>
    </row>
    <row r="376" spans="1:15" ht="21" customHeight="1" x14ac:dyDescent="0.3">
      <c r="A376" s="18"/>
      <c r="B376" s="10" t="s">
        <v>14</v>
      </c>
      <c r="C376" s="11">
        <v>20</v>
      </c>
      <c r="D376" s="12" t="s">
        <v>72</v>
      </c>
      <c r="E376" s="10" t="s">
        <v>28</v>
      </c>
      <c r="F376" s="10" t="s">
        <v>42</v>
      </c>
      <c r="G376" s="13">
        <v>1</v>
      </c>
      <c r="H376" s="14">
        <v>19000000</v>
      </c>
      <c r="I376" s="10">
        <v>5</v>
      </c>
      <c r="J376" s="15">
        <v>1.3888888888888889E-3</v>
      </c>
      <c r="K376" s="10" t="s">
        <v>46</v>
      </c>
      <c r="L376" s="10" t="s">
        <v>29</v>
      </c>
      <c r="M376" s="10" t="s">
        <v>43</v>
      </c>
      <c r="N376" s="10" t="s">
        <v>66</v>
      </c>
      <c r="O376" s="10" t="s">
        <v>67</v>
      </c>
    </row>
    <row r="377" spans="1:15" ht="21" customHeight="1" x14ac:dyDescent="0.3">
      <c r="A377" s="18"/>
      <c r="B377" s="3" t="s">
        <v>14</v>
      </c>
      <c r="C377" s="4">
        <v>11</v>
      </c>
      <c r="D377" s="5" t="s">
        <v>22</v>
      </c>
      <c r="E377" s="3" t="s">
        <v>16</v>
      </c>
      <c r="F377" s="3" t="s">
        <v>42</v>
      </c>
      <c r="G377" s="6">
        <v>3</v>
      </c>
      <c r="H377" s="2">
        <v>15000000</v>
      </c>
      <c r="I377" s="3">
        <v>4</v>
      </c>
      <c r="J377" s="7">
        <v>1.3888888888888889E-3</v>
      </c>
      <c r="K377" s="3" t="s">
        <v>18</v>
      </c>
      <c r="L377" s="3" t="s">
        <v>29</v>
      </c>
      <c r="M377" s="3" t="s">
        <v>51</v>
      </c>
      <c r="N377" s="3" t="s">
        <v>66</v>
      </c>
      <c r="O377" s="3" t="s">
        <v>67</v>
      </c>
    </row>
    <row r="378" spans="1:15" ht="21" customHeight="1" x14ac:dyDescent="0.3">
      <c r="A378" s="18"/>
      <c r="B378" s="10" t="s">
        <v>14</v>
      </c>
      <c r="C378" s="11">
        <v>28</v>
      </c>
      <c r="D378" s="12" t="s">
        <v>27</v>
      </c>
      <c r="E378" s="10" t="s">
        <v>32</v>
      </c>
      <c r="F378" s="10" t="s">
        <v>23</v>
      </c>
      <c r="G378" s="13">
        <v>1</v>
      </c>
      <c r="H378" s="14">
        <v>19000000</v>
      </c>
      <c r="I378" s="10">
        <v>4</v>
      </c>
      <c r="J378" s="15">
        <v>1.3888888888888889E-3</v>
      </c>
      <c r="K378" s="10" t="s">
        <v>74</v>
      </c>
      <c r="L378" s="10" t="s">
        <v>35</v>
      </c>
      <c r="M378" s="10" t="s">
        <v>43</v>
      </c>
      <c r="N378" s="10" t="s">
        <v>66</v>
      </c>
      <c r="O378" s="10" t="s">
        <v>36</v>
      </c>
    </row>
    <row r="379" spans="1:15" ht="21" customHeight="1" x14ac:dyDescent="0.3">
      <c r="A379" s="18"/>
      <c r="B379" s="3" t="s">
        <v>14</v>
      </c>
      <c r="C379" s="4">
        <v>30</v>
      </c>
      <c r="D379" s="5" t="s">
        <v>27</v>
      </c>
      <c r="E379" s="3" t="s">
        <v>32</v>
      </c>
      <c r="F379" s="3" t="s">
        <v>42</v>
      </c>
      <c r="G379" s="6">
        <v>2</v>
      </c>
      <c r="H379" s="2">
        <v>38000000</v>
      </c>
      <c r="I379" s="3">
        <v>1</v>
      </c>
      <c r="J379" s="7">
        <v>1.3888888888888889E-3</v>
      </c>
      <c r="K379" s="3" t="s">
        <v>46</v>
      </c>
      <c r="L379" s="3" t="s">
        <v>39</v>
      </c>
      <c r="M379" s="3" t="s">
        <v>30</v>
      </c>
      <c r="N379" s="3" t="s">
        <v>77</v>
      </c>
      <c r="O379" s="3" t="s">
        <v>54</v>
      </c>
    </row>
    <row r="380" spans="1:15" ht="21" customHeight="1" x14ac:dyDescent="0.3">
      <c r="A380" s="18"/>
      <c r="B380" s="10" t="s">
        <v>14</v>
      </c>
      <c r="C380" s="11">
        <v>11</v>
      </c>
      <c r="D380" s="12" t="s">
        <v>27</v>
      </c>
      <c r="E380" s="10" t="s">
        <v>32</v>
      </c>
      <c r="F380" s="10" t="s">
        <v>42</v>
      </c>
      <c r="G380" s="13">
        <v>5</v>
      </c>
      <c r="H380" s="14">
        <v>25000000</v>
      </c>
      <c r="I380" s="10">
        <v>2</v>
      </c>
      <c r="J380" s="15">
        <v>1.3888888888888889E-3</v>
      </c>
      <c r="K380" s="10" t="s">
        <v>18</v>
      </c>
      <c r="L380" s="10" t="s">
        <v>29</v>
      </c>
      <c r="M380" s="10" t="s">
        <v>30</v>
      </c>
      <c r="N380" s="10" t="s">
        <v>76</v>
      </c>
      <c r="O380" s="10" t="s">
        <v>75</v>
      </c>
    </row>
    <row r="381" spans="1:15" ht="21" customHeight="1" x14ac:dyDescent="0.3">
      <c r="A381" s="18"/>
      <c r="B381" s="3" t="s">
        <v>14</v>
      </c>
      <c r="C381" s="4">
        <v>12</v>
      </c>
      <c r="D381" s="5" t="s">
        <v>27</v>
      </c>
      <c r="E381" s="3" t="s">
        <v>32</v>
      </c>
      <c r="F381" s="3" t="s">
        <v>42</v>
      </c>
      <c r="G381" s="6">
        <v>5</v>
      </c>
      <c r="H381" s="2">
        <v>25000000</v>
      </c>
      <c r="I381" s="3">
        <v>5</v>
      </c>
      <c r="J381" s="7">
        <v>1.3888888888888889E-3</v>
      </c>
      <c r="K381" s="3" t="s">
        <v>18</v>
      </c>
      <c r="L381" s="3" t="s">
        <v>56</v>
      </c>
      <c r="M381" s="3" t="s">
        <v>30</v>
      </c>
      <c r="N381" s="3" t="s">
        <v>78</v>
      </c>
      <c r="O381" s="3" t="s">
        <v>63</v>
      </c>
    </row>
    <row r="382" spans="1:15" ht="21" customHeight="1" x14ac:dyDescent="0.3">
      <c r="A382" s="18"/>
      <c r="B382" s="10" t="s">
        <v>14</v>
      </c>
      <c r="C382" s="11">
        <v>17</v>
      </c>
      <c r="D382" s="12" t="s">
        <v>27</v>
      </c>
      <c r="E382" s="10" t="s">
        <v>28</v>
      </c>
      <c r="F382" s="10" t="s">
        <v>42</v>
      </c>
      <c r="G382" s="13">
        <v>2</v>
      </c>
      <c r="H382" s="14">
        <v>12000000</v>
      </c>
      <c r="I382" s="10">
        <v>4</v>
      </c>
      <c r="J382" s="15">
        <v>1.3888888888888889E-3</v>
      </c>
      <c r="K382" s="10" t="s">
        <v>18</v>
      </c>
      <c r="L382" s="10" t="s">
        <v>39</v>
      </c>
      <c r="M382" s="10" t="s">
        <v>48</v>
      </c>
      <c r="N382" s="10" t="s">
        <v>77</v>
      </c>
      <c r="O382" s="10" t="s">
        <v>54</v>
      </c>
    </row>
    <row r="383" spans="1:15" ht="21" customHeight="1" x14ac:dyDescent="0.3">
      <c r="A383" s="18"/>
      <c r="B383" s="3" t="s">
        <v>14</v>
      </c>
      <c r="C383" s="4">
        <v>29</v>
      </c>
      <c r="D383" s="5" t="s">
        <v>27</v>
      </c>
      <c r="E383" s="3" t="s">
        <v>32</v>
      </c>
      <c r="F383" s="3" t="s">
        <v>23</v>
      </c>
      <c r="G383" s="6">
        <v>4</v>
      </c>
      <c r="H383" s="2">
        <v>15000000</v>
      </c>
      <c r="I383" s="3">
        <v>3</v>
      </c>
      <c r="J383" s="7">
        <v>1.3888888888888889E-3</v>
      </c>
      <c r="K383" s="3" t="s">
        <v>18</v>
      </c>
      <c r="L383" s="3" t="s">
        <v>24</v>
      </c>
      <c r="M383" s="3" t="s">
        <v>51</v>
      </c>
      <c r="N383" s="3" t="s">
        <v>78</v>
      </c>
      <c r="O383" s="3" t="s">
        <v>53</v>
      </c>
    </row>
    <row r="384" spans="1:15" ht="21" customHeight="1" x14ac:dyDescent="0.3">
      <c r="A384" s="18"/>
      <c r="B384" s="10" t="s">
        <v>14</v>
      </c>
      <c r="C384" s="11">
        <v>8</v>
      </c>
      <c r="D384" s="12" t="s">
        <v>37</v>
      </c>
      <c r="E384" s="10" t="s">
        <v>28</v>
      </c>
      <c r="F384" s="10" t="s">
        <v>23</v>
      </c>
      <c r="G384" s="13">
        <v>1</v>
      </c>
      <c r="H384" s="14">
        <v>7000000</v>
      </c>
      <c r="I384" s="10">
        <v>1</v>
      </c>
      <c r="J384" s="15">
        <v>1.3888888888888889E-3</v>
      </c>
      <c r="K384" s="10" t="s">
        <v>18</v>
      </c>
      <c r="L384" s="10" t="s">
        <v>56</v>
      </c>
      <c r="M384" s="10" t="s">
        <v>48</v>
      </c>
      <c r="N384" s="10" t="s">
        <v>78</v>
      </c>
      <c r="O384" s="10" t="s">
        <v>41</v>
      </c>
    </row>
    <row r="385" spans="1:15" ht="21" customHeight="1" x14ac:dyDescent="0.3">
      <c r="A385" s="18"/>
      <c r="B385" s="3" t="s">
        <v>14</v>
      </c>
      <c r="C385" s="4">
        <v>27</v>
      </c>
      <c r="D385" s="5" t="s">
        <v>37</v>
      </c>
      <c r="E385" s="3" t="s">
        <v>38</v>
      </c>
      <c r="F385" s="3" t="s">
        <v>23</v>
      </c>
      <c r="G385" s="6">
        <v>1</v>
      </c>
      <c r="H385" s="2">
        <v>7000000</v>
      </c>
      <c r="I385" s="3">
        <v>1</v>
      </c>
      <c r="J385" s="7">
        <v>1.3888888888888889E-3</v>
      </c>
      <c r="K385" s="3" t="s">
        <v>18</v>
      </c>
      <c r="L385" s="3" t="s">
        <v>19</v>
      </c>
      <c r="M385" s="3" t="s">
        <v>25</v>
      </c>
      <c r="N385" s="3" t="s">
        <v>77</v>
      </c>
      <c r="O385" s="3" t="s">
        <v>54</v>
      </c>
    </row>
    <row r="386" spans="1:15" ht="21" customHeight="1" x14ac:dyDescent="0.3">
      <c r="A386" s="18"/>
      <c r="B386" s="10" t="s">
        <v>14</v>
      </c>
      <c r="C386" s="11">
        <v>2</v>
      </c>
      <c r="D386" s="12" t="s">
        <v>44</v>
      </c>
      <c r="E386" s="10" t="s">
        <v>38</v>
      </c>
      <c r="F386" s="10" t="s">
        <v>23</v>
      </c>
      <c r="G386" s="13">
        <v>4</v>
      </c>
      <c r="H386" s="14">
        <v>20000000</v>
      </c>
      <c r="I386" s="10">
        <v>1</v>
      </c>
      <c r="J386" s="15">
        <v>1.3888888888888889E-3</v>
      </c>
      <c r="K386" s="10" t="s">
        <v>61</v>
      </c>
      <c r="L386" s="10" t="s">
        <v>24</v>
      </c>
      <c r="M386" s="10" t="s">
        <v>40</v>
      </c>
      <c r="N386" s="10" t="s">
        <v>76</v>
      </c>
      <c r="O386" s="10" t="s">
        <v>52</v>
      </c>
    </row>
    <row r="387" spans="1:15" ht="21" customHeight="1" x14ac:dyDescent="0.3">
      <c r="A387" s="18"/>
      <c r="B387" s="3" t="s">
        <v>14</v>
      </c>
      <c r="C387" s="4">
        <v>1</v>
      </c>
      <c r="D387" s="5" t="s">
        <v>44</v>
      </c>
      <c r="E387" s="3" t="s">
        <v>28</v>
      </c>
      <c r="F387" s="3" t="s">
        <v>45</v>
      </c>
      <c r="G387" s="6">
        <v>4</v>
      </c>
      <c r="H387" s="2">
        <v>20000000</v>
      </c>
      <c r="I387" s="3">
        <v>1</v>
      </c>
      <c r="J387" s="7">
        <v>1.3888888888888889E-3</v>
      </c>
      <c r="K387" s="3" t="s">
        <v>18</v>
      </c>
      <c r="L387" s="3" t="s">
        <v>47</v>
      </c>
      <c r="M387" s="3" t="s">
        <v>51</v>
      </c>
      <c r="N387" s="3" t="s">
        <v>78</v>
      </c>
      <c r="O387" s="3" t="s">
        <v>41</v>
      </c>
    </row>
    <row r="388" spans="1:15" ht="21" customHeight="1" x14ac:dyDescent="0.3">
      <c r="A388" s="18"/>
      <c r="B388" s="10" t="s">
        <v>14</v>
      </c>
      <c r="C388" s="11">
        <v>31</v>
      </c>
      <c r="D388" s="12" t="s">
        <v>69</v>
      </c>
      <c r="E388" s="10" t="s">
        <v>49</v>
      </c>
      <c r="F388" s="10" t="s">
        <v>42</v>
      </c>
      <c r="G388" s="13">
        <v>3</v>
      </c>
      <c r="H388" s="14">
        <v>12000000</v>
      </c>
      <c r="I388" s="10">
        <v>1</v>
      </c>
      <c r="J388" s="15">
        <v>1.3888888888888889E-3</v>
      </c>
      <c r="K388" s="10" t="s">
        <v>18</v>
      </c>
      <c r="L388" s="10" t="s">
        <v>19</v>
      </c>
      <c r="M388" s="10" t="s">
        <v>33</v>
      </c>
      <c r="N388" s="10" t="s">
        <v>78</v>
      </c>
      <c r="O388" s="10" t="s">
        <v>53</v>
      </c>
    </row>
    <row r="389" spans="1:15" ht="21" customHeight="1" x14ac:dyDescent="0.3">
      <c r="A389" s="18"/>
      <c r="B389" s="3" t="s">
        <v>14</v>
      </c>
      <c r="C389" s="4">
        <v>30</v>
      </c>
      <c r="D389" s="5" t="s">
        <v>69</v>
      </c>
      <c r="E389" s="3" t="s">
        <v>28</v>
      </c>
      <c r="F389" s="3" t="s">
        <v>23</v>
      </c>
      <c r="G389" s="6">
        <v>2</v>
      </c>
      <c r="H389" s="2">
        <v>12000000</v>
      </c>
      <c r="I389" s="3">
        <v>1</v>
      </c>
      <c r="J389" s="7">
        <v>1.3888888888888889E-3</v>
      </c>
      <c r="K389" s="3" t="s">
        <v>18</v>
      </c>
      <c r="L389" s="3" t="s">
        <v>19</v>
      </c>
      <c r="M389" s="3" t="s">
        <v>51</v>
      </c>
      <c r="N389" s="3" t="s">
        <v>78</v>
      </c>
      <c r="O389" s="3" t="s">
        <v>63</v>
      </c>
    </row>
    <row r="390" spans="1:15" ht="21" customHeight="1" x14ac:dyDescent="0.3">
      <c r="A390" s="18"/>
      <c r="B390" s="10" t="s">
        <v>14</v>
      </c>
      <c r="C390" s="11">
        <v>10</v>
      </c>
      <c r="D390" s="12" t="s">
        <v>55</v>
      </c>
      <c r="E390" s="10" t="s">
        <v>32</v>
      </c>
      <c r="F390" s="10" t="s">
        <v>42</v>
      </c>
      <c r="G390" s="13">
        <v>2</v>
      </c>
      <c r="H390" s="14">
        <v>12000000</v>
      </c>
      <c r="I390" s="10">
        <v>1</v>
      </c>
      <c r="J390" s="15">
        <v>1.3888888888888889E-3</v>
      </c>
      <c r="K390" s="10" t="s">
        <v>18</v>
      </c>
      <c r="L390" s="10" t="s">
        <v>19</v>
      </c>
      <c r="M390" s="10" t="s">
        <v>20</v>
      </c>
      <c r="N390" s="10" t="s">
        <v>77</v>
      </c>
      <c r="O390" s="10" t="s">
        <v>34</v>
      </c>
    </row>
    <row r="391" spans="1:15" ht="21" customHeight="1" x14ac:dyDescent="0.3">
      <c r="A391" s="18"/>
      <c r="B391" s="3" t="s">
        <v>14</v>
      </c>
      <c r="C391" s="4">
        <v>1</v>
      </c>
      <c r="D391" s="5" t="s">
        <v>55</v>
      </c>
      <c r="E391" s="3" t="s">
        <v>32</v>
      </c>
      <c r="F391" s="3" t="s">
        <v>42</v>
      </c>
      <c r="G391" s="6">
        <v>3</v>
      </c>
      <c r="H391" s="2">
        <v>11000000</v>
      </c>
      <c r="I391" s="3">
        <v>2</v>
      </c>
      <c r="J391" s="7">
        <v>1.3888888888888889E-3</v>
      </c>
      <c r="K391" s="3" t="s">
        <v>18</v>
      </c>
      <c r="L391" s="3" t="s">
        <v>64</v>
      </c>
      <c r="M391" s="3" t="s">
        <v>20</v>
      </c>
      <c r="N391" s="3" t="s">
        <v>78</v>
      </c>
      <c r="O391" s="3" t="s">
        <v>63</v>
      </c>
    </row>
    <row r="392" spans="1:15" ht="21" customHeight="1" x14ac:dyDescent="0.3">
      <c r="A392" s="18"/>
      <c r="B392" s="10" t="s">
        <v>14</v>
      </c>
      <c r="C392" s="11">
        <v>11</v>
      </c>
      <c r="D392" s="12" t="s">
        <v>57</v>
      </c>
      <c r="E392" s="10" t="s">
        <v>16</v>
      </c>
      <c r="F392" s="10" t="s">
        <v>17</v>
      </c>
      <c r="G392" s="13">
        <v>2</v>
      </c>
      <c r="H392" s="14">
        <v>10000000</v>
      </c>
      <c r="I392" s="10">
        <v>2</v>
      </c>
      <c r="J392" s="15">
        <v>1.3888888888888889E-3</v>
      </c>
      <c r="K392" s="10" t="s">
        <v>18</v>
      </c>
      <c r="L392" s="10" t="s">
        <v>56</v>
      </c>
      <c r="M392" s="10" t="s">
        <v>48</v>
      </c>
      <c r="N392" s="10" t="s">
        <v>66</v>
      </c>
      <c r="O392" s="10" t="s">
        <v>36</v>
      </c>
    </row>
    <row r="393" spans="1:15" ht="21" customHeight="1" x14ac:dyDescent="0.3">
      <c r="A393" s="18"/>
      <c r="B393" s="3" t="s">
        <v>14</v>
      </c>
      <c r="C393" s="4">
        <v>3</v>
      </c>
      <c r="D393" s="5" t="s">
        <v>59</v>
      </c>
      <c r="E393" s="3" t="s">
        <v>49</v>
      </c>
      <c r="F393" s="3" t="s">
        <v>42</v>
      </c>
      <c r="G393" s="6">
        <v>2</v>
      </c>
      <c r="H393" s="2">
        <v>38000000</v>
      </c>
      <c r="I393" s="3">
        <v>1</v>
      </c>
      <c r="J393" s="7">
        <v>1.3888888888888889E-3</v>
      </c>
      <c r="K393" s="3" t="s">
        <v>46</v>
      </c>
      <c r="L393" s="3" t="s">
        <v>19</v>
      </c>
      <c r="M393" s="3" t="s">
        <v>30</v>
      </c>
      <c r="N393" s="3" t="s">
        <v>77</v>
      </c>
      <c r="O393" s="3" t="s">
        <v>65</v>
      </c>
    </row>
    <row r="394" spans="1:15" ht="21" customHeight="1" x14ac:dyDescent="0.3">
      <c r="A394" s="18"/>
      <c r="B394" s="10" t="s">
        <v>14</v>
      </c>
      <c r="C394" s="11">
        <v>20</v>
      </c>
      <c r="D394" s="12" t="s">
        <v>72</v>
      </c>
      <c r="E394" s="10" t="s">
        <v>28</v>
      </c>
      <c r="F394" s="10" t="s">
        <v>42</v>
      </c>
      <c r="G394" s="13">
        <v>1</v>
      </c>
      <c r="H394" s="14">
        <v>19000000</v>
      </c>
      <c r="I394" s="10">
        <v>5</v>
      </c>
      <c r="J394" s="15">
        <v>1.3888888888888889E-3</v>
      </c>
      <c r="K394" s="10" t="s">
        <v>46</v>
      </c>
      <c r="L394" s="10" t="s">
        <v>29</v>
      </c>
      <c r="M394" s="10" t="s">
        <v>43</v>
      </c>
      <c r="N394" s="10" t="s">
        <v>66</v>
      </c>
      <c r="O394" s="10" t="s">
        <v>67</v>
      </c>
    </row>
    <row r="395" spans="1:15" ht="21" customHeight="1" x14ac:dyDescent="0.3">
      <c r="A395" s="18"/>
      <c r="B395" s="3" t="s">
        <v>14</v>
      </c>
      <c r="C395" s="4">
        <v>11</v>
      </c>
      <c r="D395" s="5" t="s">
        <v>22</v>
      </c>
      <c r="E395" s="3" t="s">
        <v>16</v>
      </c>
      <c r="F395" s="3" t="s">
        <v>42</v>
      </c>
      <c r="G395" s="6">
        <v>3</v>
      </c>
      <c r="H395" s="2">
        <v>15000000</v>
      </c>
      <c r="I395" s="3">
        <v>4</v>
      </c>
      <c r="J395" s="7">
        <v>1.3888888888888889E-3</v>
      </c>
      <c r="K395" s="3" t="s">
        <v>18</v>
      </c>
      <c r="L395" s="3" t="s">
        <v>29</v>
      </c>
      <c r="M395" s="3" t="s">
        <v>51</v>
      </c>
      <c r="N395" s="3" t="s">
        <v>66</v>
      </c>
      <c r="O395" s="3" t="s">
        <v>67</v>
      </c>
    </row>
    <row r="396" spans="1:15" ht="21" customHeight="1" x14ac:dyDescent="0.3">
      <c r="A396" s="18"/>
      <c r="B396" s="10" t="s">
        <v>70</v>
      </c>
      <c r="C396" s="11">
        <v>5</v>
      </c>
      <c r="D396" s="12" t="s">
        <v>15</v>
      </c>
      <c r="E396" s="10" t="s">
        <v>32</v>
      </c>
      <c r="F396" s="10" t="s">
        <v>17</v>
      </c>
      <c r="G396" s="13">
        <v>0</v>
      </c>
      <c r="H396" s="14">
        <v>0</v>
      </c>
      <c r="I396" s="10">
        <v>2</v>
      </c>
      <c r="J396" s="15">
        <v>1.3888888888888889E-3</v>
      </c>
      <c r="K396" s="10"/>
      <c r="L396" s="10"/>
      <c r="M396" s="10" t="s">
        <v>48</v>
      </c>
      <c r="N396" s="10" t="s">
        <v>76</v>
      </c>
      <c r="O396" s="10" t="s">
        <v>52</v>
      </c>
    </row>
    <row r="397" spans="1:15" ht="21" customHeight="1" x14ac:dyDescent="0.3">
      <c r="A397" s="18"/>
      <c r="B397" s="3" t="s">
        <v>70</v>
      </c>
      <c r="C397" s="4">
        <v>22</v>
      </c>
      <c r="D397" s="5" t="s">
        <v>37</v>
      </c>
      <c r="E397" s="3" t="s">
        <v>32</v>
      </c>
      <c r="F397" s="3" t="s">
        <v>17</v>
      </c>
      <c r="G397" s="6">
        <v>0</v>
      </c>
      <c r="H397" s="2">
        <v>0</v>
      </c>
      <c r="I397" s="3">
        <v>1</v>
      </c>
      <c r="J397" s="7">
        <v>1.3888888888888889E-3</v>
      </c>
      <c r="K397" s="3"/>
      <c r="L397" s="3"/>
      <c r="M397" s="3" t="s">
        <v>43</v>
      </c>
      <c r="N397" s="3" t="s">
        <v>76</v>
      </c>
      <c r="O397" s="3" t="s">
        <v>31</v>
      </c>
    </row>
    <row r="398" spans="1:15" ht="21" customHeight="1" x14ac:dyDescent="0.3">
      <c r="A398" s="18"/>
      <c r="B398" s="10" t="s">
        <v>70</v>
      </c>
      <c r="C398" s="11">
        <v>26</v>
      </c>
      <c r="D398" s="12" t="s">
        <v>37</v>
      </c>
      <c r="E398" s="10" t="s">
        <v>28</v>
      </c>
      <c r="F398" s="10" t="s">
        <v>42</v>
      </c>
      <c r="G398" s="13">
        <v>0</v>
      </c>
      <c r="H398" s="14">
        <v>0</v>
      </c>
      <c r="I398" s="10">
        <v>1</v>
      </c>
      <c r="J398" s="15">
        <v>1.3888888888888889E-3</v>
      </c>
      <c r="K398" s="10"/>
      <c r="L398" s="10"/>
      <c r="M398" s="10" t="s">
        <v>40</v>
      </c>
      <c r="N398" s="10" t="s">
        <v>78</v>
      </c>
      <c r="O398" s="10" t="s">
        <v>41</v>
      </c>
    </row>
    <row r="399" spans="1:15" ht="21" customHeight="1" x14ac:dyDescent="0.3">
      <c r="A399" s="18"/>
      <c r="B399" s="3" t="s">
        <v>70</v>
      </c>
      <c r="C399" s="4">
        <v>8</v>
      </c>
      <c r="D399" s="5" t="s">
        <v>37</v>
      </c>
      <c r="E399" s="3" t="s">
        <v>32</v>
      </c>
      <c r="F399" s="3" t="s">
        <v>23</v>
      </c>
      <c r="G399" s="6">
        <v>0</v>
      </c>
      <c r="H399" s="2">
        <v>0</v>
      </c>
      <c r="I399" s="3">
        <v>5</v>
      </c>
      <c r="J399" s="7">
        <v>1.3888888888888889E-3</v>
      </c>
      <c r="K399" s="3"/>
      <c r="L399" s="3"/>
      <c r="M399" s="3" t="s">
        <v>48</v>
      </c>
      <c r="N399" s="3" t="s">
        <v>78</v>
      </c>
      <c r="O399" s="3" t="s">
        <v>63</v>
      </c>
    </row>
    <row r="400" spans="1:15" ht="21" customHeight="1" x14ac:dyDescent="0.3">
      <c r="A400" s="18"/>
      <c r="B400" s="10" t="s">
        <v>70</v>
      </c>
      <c r="C400" s="11">
        <v>17</v>
      </c>
      <c r="D400" s="12" t="s">
        <v>44</v>
      </c>
      <c r="E400" s="10" t="s">
        <v>16</v>
      </c>
      <c r="F400" s="10" t="s">
        <v>42</v>
      </c>
      <c r="G400" s="13">
        <v>0</v>
      </c>
      <c r="H400" s="14">
        <v>0</v>
      </c>
      <c r="I400" s="10">
        <v>4</v>
      </c>
      <c r="J400" s="15">
        <v>1.3888888888888889E-3</v>
      </c>
      <c r="K400" s="10"/>
      <c r="L400" s="10"/>
      <c r="M400" s="10" t="s">
        <v>48</v>
      </c>
      <c r="N400" s="10" t="s">
        <v>66</v>
      </c>
      <c r="O400" s="10" t="s">
        <v>67</v>
      </c>
    </row>
    <row r="401" spans="1:15" ht="21" customHeight="1" x14ac:dyDescent="0.3">
      <c r="A401" s="18"/>
      <c r="B401" s="3" t="s">
        <v>70</v>
      </c>
      <c r="C401" s="4">
        <v>11</v>
      </c>
      <c r="D401" s="5" t="s">
        <v>69</v>
      </c>
      <c r="E401" s="3" t="s">
        <v>28</v>
      </c>
      <c r="F401" s="3" t="s">
        <v>23</v>
      </c>
      <c r="G401" s="6">
        <v>0</v>
      </c>
      <c r="H401" s="2">
        <v>0</v>
      </c>
      <c r="I401" s="3">
        <v>2</v>
      </c>
      <c r="J401" s="7">
        <v>1.3888888888888889E-3</v>
      </c>
      <c r="K401" s="3"/>
      <c r="L401" s="3"/>
      <c r="M401" s="3" t="s">
        <v>51</v>
      </c>
      <c r="N401" s="3" t="s">
        <v>76</v>
      </c>
      <c r="O401" s="3" t="s">
        <v>52</v>
      </c>
    </row>
    <row r="402" spans="1:15" ht="21" customHeight="1" x14ac:dyDescent="0.3">
      <c r="A402" s="18"/>
      <c r="B402" s="10" t="s">
        <v>70</v>
      </c>
      <c r="C402" s="11">
        <v>22</v>
      </c>
      <c r="D402" s="12" t="s">
        <v>69</v>
      </c>
      <c r="E402" s="10" t="s">
        <v>16</v>
      </c>
      <c r="F402" s="10" t="s">
        <v>45</v>
      </c>
      <c r="G402" s="13">
        <v>0</v>
      </c>
      <c r="H402" s="14">
        <v>0</v>
      </c>
      <c r="I402" s="10">
        <v>2</v>
      </c>
      <c r="J402" s="15">
        <v>1.3888888888888889E-3</v>
      </c>
      <c r="K402" s="10"/>
      <c r="L402" s="10"/>
      <c r="M402" s="10" t="s">
        <v>33</v>
      </c>
      <c r="N402" s="10" t="s">
        <v>76</v>
      </c>
      <c r="O402" s="10" t="s">
        <v>75</v>
      </c>
    </row>
    <row r="403" spans="1:15" ht="21" customHeight="1" x14ac:dyDescent="0.3">
      <c r="A403" s="18"/>
      <c r="B403" s="3" t="s">
        <v>70</v>
      </c>
      <c r="C403" s="4">
        <v>1</v>
      </c>
      <c r="D403" s="5" t="s">
        <v>69</v>
      </c>
      <c r="E403" s="3" t="s">
        <v>28</v>
      </c>
      <c r="F403" s="3" t="s">
        <v>23</v>
      </c>
      <c r="G403" s="6">
        <v>0</v>
      </c>
      <c r="H403" s="2">
        <v>0</v>
      </c>
      <c r="I403" s="3">
        <v>3</v>
      </c>
      <c r="J403" s="7">
        <v>1.3888888888888889E-3</v>
      </c>
      <c r="K403" s="3"/>
      <c r="L403" s="3"/>
      <c r="M403" s="3" t="s">
        <v>20</v>
      </c>
      <c r="N403" s="3" t="s">
        <v>78</v>
      </c>
      <c r="O403" s="3" t="s">
        <v>53</v>
      </c>
    </row>
    <row r="404" spans="1:15" ht="21" customHeight="1" x14ac:dyDescent="0.3">
      <c r="A404" s="18"/>
      <c r="B404" s="10" t="s">
        <v>70</v>
      </c>
      <c r="C404" s="11">
        <v>5</v>
      </c>
      <c r="D404" s="12" t="s">
        <v>15</v>
      </c>
      <c r="E404" s="10" t="s">
        <v>32</v>
      </c>
      <c r="F404" s="10" t="s">
        <v>17</v>
      </c>
      <c r="G404" s="13">
        <v>0</v>
      </c>
      <c r="H404" s="14">
        <v>0</v>
      </c>
      <c r="I404" s="10">
        <v>2</v>
      </c>
      <c r="J404" s="15">
        <v>1.3888888888888889E-3</v>
      </c>
      <c r="K404" s="10"/>
      <c r="L404" s="10"/>
      <c r="M404" s="10" t="s">
        <v>48</v>
      </c>
      <c r="N404" s="10" t="s">
        <v>76</v>
      </c>
      <c r="O404" s="10" t="s">
        <v>52</v>
      </c>
    </row>
    <row r="405" spans="1:15" ht="21" customHeight="1" x14ac:dyDescent="0.3">
      <c r="A405" s="18"/>
      <c r="B405" s="3" t="s">
        <v>14</v>
      </c>
      <c r="C405" s="4">
        <v>11</v>
      </c>
      <c r="D405" s="5" t="s">
        <v>57</v>
      </c>
      <c r="E405" s="3" t="s">
        <v>16</v>
      </c>
      <c r="F405" s="3" t="s">
        <v>17</v>
      </c>
      <c r="G405" s="6">
        <v>2</v>
      </c>
      <c r="H405" s="2">
        <v>12000000</v>
      </c>
      <c r="I405" s="3">
        <v>3</v>
      </c>
      <c r="J405" s="7">
        <v>1.5046296296296294E-3</v>
      </c>
      <c r="K405" s="3" t="s">
        <v>18</v>
      </c>
      <c r="L405" s="3" t="s">
        <v>56</v>
      </c>
      <c r="M405" s="3" t="s">
        <v>48</v>
      </c>
      <c r="N405" s="3" t="s">
        <v>78</v>
      </c>
      <c r="O405" s="3" t="s">
        <v>63</v>
      </c>
    </row>
    <row r="406" spans="1:15" ht="21" customHeight="1" x14ac:dyDescent="0.3">
      <c r="A406" s="18"/>
      <c r="B406" s="10" t="s">
        <v>14</v>
      </c>
      <c r="C406" s="11">
        <v>28</v>
      </c>
      <c r="D406" s="12" t="s">
        <v>72</v>
      </c>
      <c r="E406" s="10" t="s">
        <v>49</v>
      </c>
      <c r="F406" s="10" t="s">
        <v>42</v>
      </c>
      <c r="G406" s="13">
        <v>2</v>
      </c>
      <c r="H406" s="14">
        <v>12000000</v>
      </c>
      <c r="I406" s="10">
        <v>1</v>
      </c>
      <c r="J406" s="15">
        <v>1.5046296296296294E-3</v>
      </c>
      <c r="K406" s="10" t="s">
        <v>18</v>
      </c>
      <c r="L406" s="10" t="s">
        <v>19</v>
      </c>
      <c r="M406" s="10" t="s">
        <v>48</v>
      </c>
      <c r="N406" s="10" t="s">
        <v>77</v>
      </c>
      <c r="O406" s="10" t="s">
        <v>54</v>
      </c>
    </row>
    <row r="407" spans="1:15" ht="21" customHeight="1" x14ac:dyDescent="0.3">
      <c r="A407" s="18"/>
      <c r="B407" s="3" t="s">
        <v>14</v>
      </c>
      <c r="C407" s="4">
        <v>12</v>
      </c>
      <c r="D407" s="5" t="s">
        <v>22</v>
      </c>
      <c r="E407" s="3" t="s">
        <v>28</v>
      </c>
      <c r="F407" s="3" t="s">
        <v>23</v>
      </c>
      <c r="G407" s="6">
        <v>2</v>
      </c>
      <c r="H407" s="2">
        <v>38000000</v>
      </c>
      <c r="I407" s="3">
        <v>4</v>
      </c>
      <c r="J407" s="7">
        <v>1.5046296296296294E-3</v>
      </c>
      <c r="K407" s="3" t="s">
        <v>46</v>
      </c>
      <c r="L407" s="3" t="s">
        <v>35</v>
      </c>
      <c r="M407" s="3" t="s">
        <v>33</v>
      </c>
      <c r="N407" s="3" t="s">
        <v>76</v>
      </c>
      <c r="O407" s="3" t="s">
        <v>52</v>
      </c>
    </row>
    <row r="408" spans="1:15" ht="21" customHeight="1" x14ac:dyDescent="0.3">
      <c r="A408" s="18"/>
      <c r="B408" s="10" t="s">
        <v>14</v>
      </c>
      <c r="C408" s="11">
        <v>30</v>
      </c>
      <c r="D408" s="12" t="s">
        <v>27</v>
      </c>
      <c r="E408" s="10" t="s">
        <v>73</v>
      </c>
      <c r="F408" s="10" t="s">
        <v>42</v>
      </c>
      <c r="G408" s="13">
        <v>2</v>
      </c>
      <c r="H408" s="14">
        <v>12000000</v>
      </c>
      <c r="I408" s="10">
        <v>5</v>
      </c>
      <c r="J408" s="15">
        <v>1.5046296296296294E-3</v>
      </c>
      <c r="K408" s="10" t="s">
        <v>18</v>
      </c>
      <c r="L408" s="10" t="s">
        <v>39</v>
      </c>
      <c r="M408" s="10" t="s">
        <v>30</v>
      </c>
      <c r="N408" s="10" t="s">
        <v>76</v>
      </c>
      <c r="O408" s="10" t="s">
        <v>52</v>
      </c>
    </row>
    <row r="409" spans="1:15" ht="21" customHeight="1" x14ac:dyDescent="0.3">
      <c r="A409" s="18"/>
      <c r="B409" s="3" t="s">
        <v>14</v>
      </c>
      <c r="C409" s="4">
        <v>14</v>
      </c>
      <c r="D409" s="5" t="s">
        <v>27</v>
      </c>
      <c r="E409" s="3" t="s">
        <v>73</v>
      </c>
      <c r="F409" s="3" t="s">
        <v>42</v>
      </c>
      <c r="G409" s="6">
        <v>1</v>
      </c>
      <c r="H409" s="2">
        <v>7000000</v>
      </c>
      <c r="I409" s="3">
        <v>1</v>
      </c>
      <c r="J409" s="7">
        <v>1.5046296296296294E-3</v>
      </c>
      <c r="K409" s="3" t="s">
        <v>18</v>
      </c>
      <c r="L409" s="3" t="s">
        <v>47</v>
      </c>
      <c r="M409" s="3" t="s">
        <v>25</v>
      </c>
      <c r="N409" s="3" t="s">
        <v>76</v>
      </c>
      <c r="O409" s="3" t="s">
        <v>31</v>
      </c>
    </row>
    <row r="410" spans="1:15" ht="21" customHeight="1" x14ac:dyDescent="0.3">
      <c r="A410" s="18"/>
      <c r="B410" s="10" t="s">
        <v>14</v>
      </c>
      <c r="C410" s="11">
        <v>26</v>
      </c>
      <c r="D410" s="12" t="s">
        <v>27</v>
      </c>
      <c r="E410" s="10" t="s">
        <v>49</v>
      </c>
      <c r="F410" s="10" t="s">
        <v>23</v>
      </c>
      <c r="G410" s="13">
        <v>4</v>
      </c>
      <c r="H410" s="14">
        <v>20000000</v>
      </c>
      <c r="I410" s="10">
        <v>2</v>
      </c>
      <c r="J410" s="15">
        <v>1.5046296296296294E-3</v>
      </c>
      <c r="K410" s="10" t="s">
        <v>18</v>
      </c>
      <c r="L410" s="10" t="s">
        <v>56</v>
      </c>
      <c r="M410" s="10" t="s">
        <v>51</v>
      </c>
      <c r="N410" s="10" t="s">
        <v>78</v>
      </c>
      <c r="O410" s="10" t="s">
        <v>63</v>
      </c>
    </row>
    <row r="411" spans="1:15" ht="21" customHeight="1" x14ac:dyDescent="0.3">
      <c r="A411" s="18"/>
      <c r="B411" s="3" t="s">
        <v>14</v>
      </c>
      <c r="C411" s="4">
        <v>5</v>
      </c>
      <c r="D411" s="5" t="s">
        <v>37</v>
      </c>
      <c r="E411" s="3" t="s">
        <v>28</v>
      </c>
      <c r="F411" s="3" t="s">
        <v>42</v>
      </c>
      <c r="G411" s="6">
        <v>1</v>
      </c>
      <c r="H411" s="2">
        <v>19000000</v>
      </c>
      <c r="I411" s="3">
        <v>1</v>
      </c>
      <c r="J411" s="7">
        <v>1.5046296296296294E-3</v>
      </c>
      <c r="K411" s="3" t="s">
        <v>46</v>
      </c>
      <c r="L411" s="3" t="s">
        <v>39</v>
      </c>
      <c r="M411" s="3" t="s">
        <v>43</v>
      </c>
      <c r="N411" s="3" t="s">
        <v>78</v>
      </c>
      <c r="O411" s="3" t="s">
        <v>63</v>
      </c>
    </row>
    <row r="412" spans="1:15" ht="21" customHeight="1" x14ac:dyDescent="0.3">
      <c r="A412" s="18"/>
      <c r="B412" s="10" t="s">
        <v>14</v>
      </c>
      <c r="C412" s="11">
        <v>29</v>
      </c>
      <c r="D412" s="12" t="s">
        <v>37</v>
      </c>
      <c r="E412" s="10" t="s">
        <v>28</v>
      </c>
      <c r="F412" s="10" t="s">
        <v>23</v>
      </c>
      <c r="G412" s="13">
        <v>3</v>
      </c>
      <c r="H412" s="14">
        <v>15000000</v>
      </c>
      <c r="I412" s="10">
        <v>3</v>
      </c>
      <c r="J412" s="15">
        <v>1.5046296296296294E-3</v>
      </c>
      <c r="K412" s="10" t="s">
        <v>18</v>
      </c>
      <c r="L412" s="10" t="s">
        <v>64</v>
      </c>
      <c r="M412" s="10" t="s">
        <v>40</v>
      </c>
      <c r="N412" s="10" t="s">
        <v>66</v>
      </c>
      <c r="O412" s="10" t="s">
        <v>67</v>
      </c>
    </row>
    <row r="413" spans="1:15" ht="21" customHeight="1" x14ac:dyDescent="0.3">
      <c r="A413" s="18"/>
      <c r="B413" s="3" t="s">
        <v>14</v>
      </c>
      <c r="C413" s="4">
        <v>2</v>
      </c>
      <c r="D413" s="5" t="s">
        <v>44</v>
      </c>
      <c r="E413" s="3" t="s">
        <v>16</v>
      </c>
      <c r="F413" s="3" t="s">
        <v>42</v>
      </c>
      <c r="G413" s="6">
        <v>4</v>
      </c>
      <c r="H413" s="2">
        <v>20000000</v>
      </c>
      <c r="I413" s="3">
        <v>4</v>
      </c>
      <c r="J413" s="7">
        <v>1.5046296296296294E-3</v>
      </c>
      <c r="K413" s="3" t="s">
        <v>61</v>
      </c>
      <c r="L413" s="3" t="s">
        <v>47</v>
      </c>
      <c r="M413" s="3" t="s">
        <v>40</v>
      </c>
      <c r="N413" s="3" t="s">
        <v>76</v>
      </c>
      <c r="O413" s="3" t="s">
        <v>52</v>
      </c>
    </row>
    <row r="414" spans="1:15" ht="21" customHeight="1" x14ac:dyDescent="0.3">
      <c r="A414" s="18"/>
      <c r="B414" s="10" t="s">
        <v>14</v>
      </c>
      <c r="C414" s="11">
        <v>25</v>
      </c>
      <c r="D414" s="12" t="s">
        <v>44</v>
      </c>
      <c r="E414" s="10" t="s">
        <v>16</v>
      </c>
      <c r="F414" s="10" t="s">
        <v>17</v>
      </c>
      <c r="G414" s="13">
        <v>5</v>
      </c>
      <c r="H414" s="14">
        <v>25000000</v>
      </c>
      <c r="I414" s="10">
        <v>4</v>
      </c>
      <c r="J414" s="15">
        <v>1.5046296296296294E-3</v>
      </c>
      <c r="K414" s="10" t="s">
        <v>18</v>
      </c>
      <c r="L414" s="10" t="s">
        <v>19</v>
      </c>
      <c r="M414" s="10" t="s">
        <v>48</v>
      </c>
      <c r="N414" s="10" t="s">
        <v>78</v>
      </c>
      <c r="O414" s="10" t="s">
        <v>53</v>
      </c>
    </row>
    <row r="415" spans="1:15" ht="21" customHeight="1" x14ac:dyDescent="0.3">
      <c r="A415" s="18"/>
      <c r="B415" s="3" t="s">
        <v>14</v>
      </c>
      <c r="C415" s="4">
        <v>17</v>
      </c>
      <c r="D415" s="5" t="s">
        <v>44</v>
      </c>
      <c r="E415" s="3" t="s">
        <v>32</v>
      </c>
      <c r="F415" s="3" t="s">
        <v>17</v>
      </c>
      <c r="G415" s="6">
        <v>5</v>
      </c>
      <c r="H415" s="2">
        <v>21000000</v>
      </c>
      <c r="I415" s="3">
        <v>1</v>
      </c>
      <c r="J415" s="7">
        <v>1.5046296296296294E-3</v>
      </c>
      <c r="K415" s="3" t="s">
        <v>18</v>
      </c>
      <c r="L415" s="3" t="s">
        <v>64</v>
      </c>
      <c r="M415" s="3" t="s">
        <v>51</v>
      </c>
      <c r="N415" s="3" t="s">
        <v>66</v>
      </c>
      <c r="O415" s="3" t="s">
        <v>36</v>
      </c>
    </row>
    <row r="416" spans="1:15" ht="21" customHeight="1" x14ac:dyDescent="0.3">
      <c r="A416" s="18"/>
      <c r="B416" s="10" t="s">
        <v>14</v>
      </c>
      <c r="C416" s="11">
        <v>11</v>
      </c>
      <c r="D416" s="12" t="s">
        <v>57</v>
      </c>
      <c r="E416" s="10" t="s">
        <v>16</v>
      </c>
      <c r="F416" s="10" t="s">
        <v>17</v>
      </c>
      <c r="G416" s="13">
        <v>2</v>
      </c>
      <c r="H416" s="14">
        <v>12000000</v>
      </c>
      <c r="I416" s="10">
        <v>3</v>
      </c>
      <c r="J416" s="15">
        <v>1.5046296296296294E-3</v>
      </c>
      <c r="K416" s="10" t="s">
        <v>18</v>
      </c>
      <c r="L416" s="10" t="s">
        <v>56</v>
      </c>
      <c r="M416" s="10" t="s">
        <v>48</v>
      </c>
      <c r="N416" s="10" t="s">
        <v>78</v>
      </c>
      <c r="O416" s="10" t="s">
        <v>63</v>
      </c>
    </row>
    <row r="417" spans="1:15" ht="21" customHeight="1" x14ac:dyDescent="0.3">
      <c r="A417" s="18"/>
      <c r="B417" s="3" t="s">
        <v>14</v>
      </c>
      <c r="C417" s="4">
        <v>28</v>
      </c>
      <c r="D417" s="5" t="s">
        <v>72</v>
      </c>
      <c r="E417" s="3" t="s">
        <v>49</v>
      </c>
      <c r="F417" s="3" t="s">
        <v>42</v>
      </c>
      <c r="G417" s="6">
        <v>2</v>
      </c>
      <c r="H417" s="2">
        <v>12000000</v>
      </c>
      <c r="I417" s="3">
        <v>1</v>
      </c>
      <c r="J417" s="7">
        <v>1.5046296296296294E-3</v>
      </c>
      <c r="K417" s="3" t="s">
        <v>18</v>
      </c>
      <c r="L417" s="3" t="s">
        <v>19</v>
      </c>
      <c r="M417" s="3" t="s">
        <v>48</v>
      </c>
      <c r="N417" s="3" t="s">
        <v>77</v>
      </c>
      <c r="O417" s="3" t="s">
        <v>54</v>
      </c>
    </row>
    <row r="418" spans="1:15" ht="21" customHeight="1" x14ac:dyDescent="0.3">
      <c r="A418" s="18"/>
      <c r="B418" s="10" t="s">
        <v>14</v>
      </c>
      <c r="C418" s="11">
        <v>12</v>
      </c>
      <c r="D418" s="12" t="s">
        <v>22</v>
      </c>
      <c r="E418" s="10" t="s">
        <v>28</v>
      </c>
      <c r="F418" s="10" t="s">
        <v>23</v>
      </c>
      <c r="G418" s="13">
        <v>2</v>
      </c>
      <c r="H418" s="14">
        <v>38000000</v>
      </c>
      <c r="I418" s="10">
        <v>4</v>
      </c>
      <c r="J418" s="15">
        <v>1.5046296296296294E-3</v>
      </c>
      <c r="K418" s="10" t="s">
        <v>46</v>
      </c>
      <c r="L418" s="10" t="s">
        <v>35</v>
      </c>
      <c r="M418" s="10" t="s">
        <v>33</v>
      </c>
      <c r="N418" s="10" t="s">
        <v>76</v>
      </c>
      <c r="O418" s="10" t="s">
        <v>52</v>
      </c>
    </row>
    <row r="419" spans="1:15" ht="21" customHeight="1" x14ac:dyDescent="0.3">
      <c r="A419" s="18"/>
      <c r="B419" s="3" t="s">
        <v>70</v>
      </c>
      <c r="C419" s="4">
        <v>30</v>
      </c>
      <c r="D419" s="5" t="s">
        <v>44</v>
      </c>
      <c r="E419" s="3" t="s">
        <v>16</v>
      </c>
      <c r="F419" s="3" t="s">
        <v>45</v>
      </c>
      <c r="G419" s="6">
        <v>0</v>
      </c>
      <c r="H419" s="2">
        <v>0</v>
      </c>
      <c r="I419" s="3">
        <v>2</v>
      </c>
      <c r="J419" s="7">
        <v>1.5046296296296294E-3</v>
      </c>
      <c r="K419" s="3"/>
      <c r="L419" s="3"/>
      <c r="M419" s="3" t="s">
        <v>33</v>
      </c>
      <c r="N419" s="3" t="s">
        <v>66</v>
      </c>
      <c r="O419" s="3" t="s">
        <v>36</v>
      </c>
    </row>
    <row r="420" spans="1:15" ht="21" customHeight="1" x14ac:dyDescent="0.3">
      <c r="A420" s="18"/>
      <c r="B420" s="10" t="s">
        <v>70</v>
      </c>
      <c r="C420" s="11">
        <v>11</v>
      </c>
      <c r="D420" s="12" t="s">
        <v>44</v>
      </c>
      <c r="E420" s="10" t="s">
        <v>38</v>
      </c>
      <c r="F420" s="10" t="s">
        <v>23</v>
      </c>
      <c r="G420" s="13">
        <v>0</v>
      </c>
      <c r="H420" s="14">
        <v>0</v>
      </c>
      <c r="I420" s="10">
        <v>3</v>
      </c>
      <c r="J420" s="15">
        <v>1.5046296296296294E-3</v>
      </c>
      <c r="K420" s="10"/>
      <c r="L420" s="10"/>
      <c r="M420" s="10" t="s">
        <v>20</v>
      </c>
      <c r="N420" s="10" t="s">
        <v>76</v>
      </c>
      <c r="O420" s="10" t="s">
        <v>52</v>
      </c>
    </row>
    <row r="421" spans="1:15" ht="21" customHeight="1" x14ac:dyDescent="0.3">
      <c r="A421" s="18"/>
      <c r="B421" s="3" t="s">
        <v>14</v>
      </c>
      <c r="C421" s="4">
        <v>11</v>
      </c>
      <c r="D421" s="5" t="s">
        <v>55</v>
      </c>
      <c r="E421" s="3" t="s">
        <v>49</v>
      </c>
      <c r="F421" s="3" t="s">
        <v>17</v>
      </c>
      <c r="G421" s="6">
        <v>5</v>
      </c>
      <c r="H421" s="2">
        <v>25000000</v>
      </c>
      <c r="I421" s="3">
        <v>3</v>
      </c>
      <c r="J421" s="7">
        <v>1.5277777777777779E-3</v>
      </c>
      <c r="K421" s="3" t="s">
        <v>18</v>
      </c>
      <c r="L421" s="3" t="s">
        <v>47</v>
      </c>
      <c r="M421" s="3" t="s">
        <v>20</v>
      </c>
      <c r="N421" s="3" t="s">
        <v>66</v>
      </c>
      <c r="O421" s="3" t="s">
        <v>36</v>
      </c>
    </row>
    <row r="422" spans="1:15" ht="21" customHeight="1" x14ac:dyDescent="0.3">
      <c r="A422" s="18"/>
      <c r="B422" s="10" t="s">
        <v>14</v>
      </c>
      <c r="C422" s="11">
        <v>15</v>
      </c>
      <c r="D422" s="12" t="s">
        <v>55</v>
      </c>
      <c r="E422" s="10" t="s">
        <v>32</v>
      </c>
      <c r="F422" s="10" t="s">
        <v>42</v>
      </c>
      <c r="G422" s="13">
        <v>2</v>
      </c>
      <c r="H422" s="14">
        <v>12000000</v>
      </c>
      <c r="I422" s="10">
        <v>1</v>
      </c>
      <c r="J422" s="15">
        <v>1.5277777777777779E-3</v>
      </c>
      <c r="K422" s="10" t="s">
        <v>18</v>
      </c>
      <c r="L422" s="10" t="s">
        <v>29</v>
      </c>
      <c r="M422" s="10" t="s">
        <v>43</v>
      </c>
      <c r="N422" s="10" t="s">
        <v>76</v>
      </c>
      <c r="O422" s="10" t="s">
        <v>31</v>
      </c>
    </row>
    <row r="423" spans="1:15" ht="21" customHeight="1" x14ac:dyDescent="0.3">
      <c r="A423" s="18"/>
      <c r="B423" s="3" t="s">
        <v>14</v>
      </c>
      <c r="C423" s="4">
        <v>14</v>
      </c>
      <c r="D423" s="5" t="s">
        <v>57</v>
      </c>
      <c r="E423" s="3" t="s">
        <v>28</v>
      </c>
      <c r="F423" s="3" t="s">
        <v>23</v>
      </c>
      <c r="G423" s="6">
        <v>2</v>
      </c>
      <c r="H423" s="2">
        <v>12000000</v>
      </c>
      <c r="I423" s="3">
        <v>1</v>
      </c>
      <c r="J423" s="7">
        <v>1.5277777777777779E-3</v>
      </c>
      <c r="K423" s="3" t="s">
        <v>18</v>
      </c>
      <c r="L423" s="3" t="s">
        <v>47</v>
      </c>
      <c r="M423" s="3" t="s">
        <v>30</v>
      </c>
      <c r="N423" s="3" t="s">
        <v>77</v>
      </c>
      <c r="O423" s="3" t="s">
        <v>65</v>
      </c>
    </row>
    <row r="424" spans="1:15" ht="21" customHeight="1" x14ac:dyDescent="0.3">
      <c r="A424" s="18"/>
      <c r="B424" s="10" t="s">
        <v>14</v>
      </c>
      <c r="C424" s="11">
        <v>11</v>
      </c>
      <c r="D424" s="12" t="s">
        <v>57</v>
      </c>
      <c r="E424" s="10" t="s">
        <v>16</v>
      </c>
      <c r="F424" s="10" t="s">
        <v>42</v>
      </c>
      <c r="G424" s="13">
        <v>1</v>
      </c>
      <c r="H424" s="14">
        <v>7000000</v>
      </c>
      <c r="I424" s="10">
        <v>1</v>
      </c>
      <c r="J424" s="15">
        <v>1.5277777777777779E-3</v>
      </c>
      <c r="K424" s="10" t="s">
        <v>18</v>
      </c>
      <c r="L424" s="10" t="s">
        <v>39</v>
      </c>
      <c r="M424" s="10" t="s">
        <v>33</v>
      </c>
      <c r="N424" s="10" t="s">
        <v>76</v>
      </c>
      <c r="O424" s="10" t="s">
        <v>31</v>
      </c>
    </row>
    <row r="425" spans="1:15" ht="21" customHeight="1" x14ac:dyDescent="0.3">
      <c r="A425" s="18"/>
      <c r="B425" s="3" t="s">
        <v>14</v>
      </c>
      <c r="C425" s="4">
        <v>1</v>
      </c>
      <c r="D425" s="5" t="s">
        <v>59</v>
      </c>
      <c r="E425" s="3" t="s">
        <v>28</v>
      </c>
      <c r="F425" s="3" t="s">
        <v>17</v>
      </c>
      <c r="G425" s="6">
        <v>4</v>
      </c>
      <c r="H425" s="2">
        <v>20000000</v>
      </c>
      <c r="I425" s="3">
        <v>2</v>
      </c>
      <c r="J425" s="7">
        <v>1.5277777777777779E-3</v>
      </c>
      <c r="K425" s="3" t="s">
        <v>61</v>
      </c>
      <c r="L425" s="3" t="s">
        <v>29</v>
      </c>
      <c r="M425" s="3" t="s">
        <v>25</v>
      </c>
      <c r="N425" s="3" t="s">
        <v>78</v>
      </c>
      <c r="O425" s="3" t="s">
        <v>53</v>
      </c>
    </row>
    <row r="426" spans="1:15" ht="21" customHeight="1" x14ac:dyDescent="0.3">
      <c r="A426" s="18"/>
      <c r="B426" s="10" t="s">
        <v>14</v>
      </c>
      <c r="C426" s="11">
        <v>7</v>
      </c>
      <c r="D426" s="12" t="s">
        <v>59</v>
      </c>
      <c r="E426" s="10" t="s">
        <v>28</v>
      </c>
      <c r="F426" s="10" t="s">
        <v>42</v>
      </c>
      <c r="G426" s="13">
        <v>3</v>
      </c>
      <c r="H426" s="14">
        <v>15000000</v>
      </c>
      <c r="I426" s="10">
        <v>1</v>
      </c>
      <c r="J426" s="15">
        <v>1.5277777777777779E-3</v>
      </c>
      <c r="K426" s="10" t="s">
        <v>18</v>
      </c>
      <c r="L426" s="10" t="s">
        <v>47</v>
      </c>
      <c r="M426" s="10" t="s">
        <v>43</v>
      </c>
      <c r="N426" s="10" t="s">
        <v>78</v>
      </c>
      <c r="O426" s="10" t="s">
        <v>41</v>
      </c>
    </row>
    <row r="427" spans="1:15" ht="21" customHeight="1" x14ac:dyDescent="0.3">
      <c r="A427" s="18"/>
      <c r="B427" s="3" t="s">
        <v>14</v>
      </c>
      <c r="C427" s="4">
        <v>1</v>
      </c>
      <c r="D427" s="5" t="s">
        <v>59</v>
      </c>
      <c r="E427" s="3" t="s">
        <v>32</v>
      </c>
      <c r="F427" s="3" t="s">
        <v>23</v>
      </c>
      <c r="G427" s="6">
        <v>3</v>
      </c>
      <c r="H427" s="2">
        <v>15000000</v>
      </c>
      <c r="I427" s="3">
        <v>2</v>
      </c>
      <c r="J427" s="7">
        <v>1.5277777777777779E-3</v>
      </c>
      <c r="K427" s="3" t="s">
        <v>18</v>
      </c>
      <c r="L427" s="3" t="s">
        <v>19</v>
      </c>
      <c r="M427" s="3" t="s">
        <v>51</v>
      </c>
      <c r="N427" s="3" t="s">
        <v>76</v>
      </c>
      <c r="O427" s="3" t="s">
        <v>52</v>
      </c>
    </row>
    <row r="428" spans="1:15" ht="21" customHeight="1" x14ac:dyDescent="0.3">
      <c r="A428" s="18"/>
      <c r="B428" s="10" t="s">
        <v>14</v>
      </c>
      <c r="C428" s="11">
        <v>6</v>
      </c>
      <c r="D428" s="12" t="s">
        <v>72</v>
      </c>
      <c r="E428" s="10" t="s">
        <v>49</v>
      </c>
      <c r="F428" s="10" t="s">
        <v>42</v>
      </c>
      <c r="G428" s="13">
        <v>2</v>
      </c>
      <c r="H428" s="14">
        <v>38000000</v>
      </c>
      <c r="I428" s="10">
        <v>1</v>
      </c>
      <c r="J428" s="15">
        <v>1.5277777777777779E-3</v>
      </c>
      <c r="K428" s="10" t="s">
        <v>46</v>
      </c>
      <c r="L428" s="10" t="s">
        <v>29</v>
      </c>
      <c r="M428" s="10" t="s">
        <v>20</v>
      </c>
      <c r="N428" s="10" t="s">
        <v>78</v>
      </c>
      <c r="O428" s="10" t="s">
        <v>62</v>
      </c>
    </row>
    <row r="429" spans="1:15" ht="21" customHeight="1" x14ac:dyDescent="0.3">
      <c r="A429" s="18"/>
      <c r="B429" s="3" t="s">
        <v>14</v>
      </c>
      <c r="C429" s="4">
        <v>31</v>
      </c>
      <c r="D429" s="5" t="s">
        <v>22</v>
      </c>
      <c r="E429" s="3" t="s">
        <v>28</v>
      </c>
      <c r="F429" s="3" t="s">
        <v>23</v>
      </c>
      <c r="G429" s="6">
        <v>1</v>
      </c>
      <c r="H429" s="2">
        <v>19000000</v>
      </c>
      <c r="I429" s="3">
        <v>2</v>
      </c>
      <c r="J429" s="7">
        <v>1.5277777777777779E-3</v>
      </c>
      <c r="K429" s="3" t="s">
        <v>46</v>
      </c>
      <c r="L429" s="3" t="s">
        <v>19</v>
      </c>
      <c r="M429" s="3" t="s">
        <v>30</v>
      </c>
      <c r="N429" s="3" t="s">
        <v>76</v>
      </c>
      <c r="O429" s="3" t="s">
        <v>52</v>
      </c>
    </row>
    <row r="430" spans="1:15" ht="21" customHeight="1" x14ac:dyDescent="0.3">
      <c r="A430" s="18"/>
      <c r="B430" s="10" t="s">
        <v>14</v>
      </c>
      <c r="C430" s="11">
        <v>12</v>
      </c>
      <c r="D430" s="12" t="s">
        <v>22</v>
      </c>
      <c r="E430" s="10" t="s">
        <v>28</v>
      </c>
      <c r="F430" s="10" t="s">
        <v>42</v>
      </c>
      <c r="G430" s="13">
        <v>2</v>
      </c>
      <c r="H430" s="14">
        <v>10000000</v>
      </c>
      <c r="I430" s="10">
        <v>4</v>
      </c>
      <c r="J430" s="15">
        <v>1.5277777777777779E-3</v>
      </c>
      <c r="K430" s="10" t="s">
        <v>18</v>
      </c>
      <c r="L430" s="10" t="s">
        <v>24</v>
      </c>
      <c r="M430" s="10" t="s">
        <v>40</v>
      </c>
      <c r="N430" s="10" t="s">
        <v>66</v>
      </c>
      <c r="O430" s="10" t="s">
        <v>36</v>
      </c>
    </row>
    <row r="431" spans="1:15" ht="21" customHeight="1" x14ac:dyDescent="0.3">
      <c r="A431" s="18"/>
      <c r="B431" s="3" t="s">
        <v>14</v>
      </c>
      <c r="C431" s="4">
        <v>28</v>
      </c>
      <c r="D431" s="5" t="s">
        <v>27</v>
      </c>
      <c r="E431" s="3" t="s">
        <v>73</v>
      </c>
      <c r="F431" s="3" t="s">
        <v>68</v>
      </c>
      <c r="G431" s="6">
        <v>5</v>
      </c>
      <c r="H431" s="2">
        <v>21000000</v>
      </c>
      <c r="I431" s="3">
        <v>3</v>
      </c>
      <c r="J431" s="7">
        <v>1.5277777777777779E-3</v>
      </c>
      <c r="K431" s="3" t="s">
        <v>18</v>
      </c>
      <c r="L431" s="3" t="s">
        <v>56</v>
      </c>
      <c r="M431" s="3" t="s">
        <v>40</v>
      </c>
      <c r="N431" s="3" t="s">
        <v>76</v>
      </c>
      <c r="O431" s="3" t="s">
        <v>75</v>
      </c>
    </row>
    <row r="432" spans="1:15" ht="21" customHeight="1" x14ac:dyDescent="0.3">
      <c r="A432" s="18"/>
      <c r="B432" s="10" t="s">
        <v>14</v>
      </c>
      <c r="C432" s="11">
        <v>2</v>
      </c>
      <c r="D432" s="12" t="s">
        <v>27</v>
      </c>
      <c r="E432" s="10" t="s">
        <v>16</v>
      </c>
      <c r="F432" s="10" t="s">
        <v>45</v>
      </c>
      <c r="G432" s="13">
        <v>2</v>
      </c>
      <c r="H432" s="14">
        <v>10000000</v>
      </c>
      <c r="I432" s="10">
        <v>2</v>
      </c>
      <c r="J432" s="15">
        <v>1.5277777777777779E-3</v>
      </c>
      <c r="K432" s="10" t="s">
        <v>18</v>
      </c>
      <c r="L432" s="10" t="s">
        <v>47</v>
      </c>
      <c r="M432" s="10" t="s">
        <v>30</v>
      </c>
      <c r="N432" s="10" t="s">
        <v>76</v>
      </c>
      <c r="O432" s="10" t="s">
        <v>31</v>
      </c>
    </row>
    <row r="433" spans="1:15" ht="21" customHeight="1" x14ac:dyDescent="0.3">
      <c r="A433" s="18"/>
      <c r="B433" s="3" t="s">
        <v>14</v>
      </c>
      <c r="C433" s="4">
        <v>21</v>
      </c>
      <c r="D433" s="5" t="s">
        <v>27</v>
      </c>
      <c r="E433" s="3" t="s">
        <v>32</v>
      </c>
      <c r="F433" s="3" t="s">
        <v>23</v>
      </c>
      <c r="G433" s="6">
        <v>2</v>
      </c>
      <c r="H433" s="2">
        <v>12000000</v>
      </c>
      <c r="I433" s="3">
        <v>3</v>
      </c>
      <c r="J433" s="7">
        <v>1.5277777777777779E-3</v>
      </c>
      <c r="K433" s="3" t="s">
        <v>18</v>
      </c>
      <c r="L433" s="3" t="s">
        <v>19</v>
      </c>
      <c r="M433" s="3" t="s">
        <v>30</v>
      </c>
      <c r="N433" s="3" t="s">
        <v>77</v>
      </c>
      <c r="O433" s="3" t="s">
        <v>54</v>
      </c>
    </row>
    <row r="434" spans="1:15" ht="21" customHeight="1" x14ac:dyDescent="0.3">
      <c r="A434" s="18"/>
      <c r="B434" s="10" t="s">
        <v>14</v>
      </c>
      <c r="C434" s="11">
        <v>30</v>
      </c>
      <c r="D434" s="12" t="s">
        <v>27</v>
      </c>
      <c r="E434" s="10" t="s">
        <v>28</v>
      </c>
      <c r="F434" s="10" t="s">
        <v>17</v>
      </c>
      <c r="G434" s="13">
        <v>4</v>
      </c>
      <c r="H434" s="14">
        <v>15000000</v>
      </c>
      <c r="I434" s="10">
        <v>1</v>
      </c>
      <c r="J434" s="15">
        <v>1.5277777777777779E-3</v>
      </c>
      <c r="K434" s="10" t="s">
        <v>18</v>
      </c>
      <c r="L434" s="10" t="s">
        <v>39</v>
      </c>
      <c r="M434" s="10" t="s">
        <v>25</v>
      </c>
      <c r="N434" s="10" t="s">
        <v>76</v>
      </c>
      <c r="O434" s="10" t="s">
        <v>75</v>
      </c>
    </row>
    <row r="435" spans="1:15" ht="21" customHeight="1" x14ac:dyDescent="0.3">
      <c r="A435" s="18"/>
      <c r="B435" s="3" t="s">
        <v>14</v>
      </c>
      <c r="C435" s="4">
        <v>24</v>
      </c>
      <c r="D435" s="5" t="s">
        <v>27</v>
      </c>
      <c r="E435" s="3" t="s">
        <v>73</v>
      </c>
      <c r="F435" s="3" t="s">
        <v>42</v>
      </c>
      <c r="G435" s="6">
        <v>5</v>
      </c>
      <c r="H435" s="2">
        <v>25000000</v>
      </c>
      <c r="I435" s="3">
        <v>2</v>
      </c>
      <c r="J435" s="7">
        <v>1.5277777777777779E-3</v>
      </c>
      <c r="K435" s="3" t="s">
        <v>18</v>
      </c>
      <c r="L435" s="3" t="s">
        <v>19</v>
      </c>
      <c r="M435" s="3" t="s">
        <v>33</v>
      </c>
      <c r="N435" s="3" t="s">
        <v>66</v>
      </c>
      <c r="O435" s="3" t="s">
        <v>36</v>
      </c>
    </row>
    <row r="436" spans="1:15" ht="21" customHeight="1" x14ac:dyDescent="0.3">
      <c r="A436" s="18"/>
      <c r="B436" s="10" t="s">
        <v>14</v>
      </c>
      <c r="C436" s="11">
        <v>24</v>
      </c>
      <c r="D436" s="12" t="s">
        <v>27</v>
      </c>
      <c r="E436" s="10" t="s">
        <v>38</v>
      </c>
      <c r="F436" s="10" t="s">
        <v>23</v>
      </c>
      <c r="G436" s="13">
        <v>3</v>
      </c>
      <c r="H436" s="14">
        <v>15000000</v>
      </c>
      <c r="I436" s="10">
        <v>2</v>
      </c>
      <c r="J436" s="15">
        <v>1.5277777777777779E-3</v>
      </c>
      <c r="K436" s="10" t="s">
        <v>18</v>
      </c>
      <c r="L436" s="10" t="s">
        <v>50</v>
      </c>
      <c r="M436" s="10" t="s">
        <v>40</v>
      </c>
      <c r="N436" s="10" t="s">
        <v>76</v>
      </c>
      <c r="O436" s="10" t="s">
        <v>26</v>
      </c>
    </row>
    <row r="437" spans="1:15" ht="21" customHeight="1" x14ac:dyDescent="0.3">
      <c r="A437" s="18"/>
      <c r="B437" s="3" t="s">
        <v>14</v>
      </c>
      <c r="C437" s="4">
        <v>30</v>
      </c>
      <c r="D437" s="5" t="s">
        <v>27</v>
      </c>
      <c r="E437" s="3" t="s">
        <v>49</v>
      </c>
      <c r="F437" s="3" t="s">
        <v>17</v>
      </c>
      <c r="G437" s="6">
        <v>2</v>
      </c>
      <c r="H437" s="2">
        <v>12000000</v>
      </c>
      <c r="I437" s="3">
        <v>2</v>
      </c>
      <c r="J437" s="7">
        <v>1.5277777777777779E-3</v>
      </c>
      <c r="K437" s="3" t="s">
        <v>18</v>
      </c>
      <c r="L437" s="3" t="s">
        <v>47</v>
      </c>
      <c r="M437" s="3" t="s">
        <v>20</v>
      </c>
      <c r="N437" s="3" t="s">
        <v>77</v>
      </c>
      <c r="O437" s="3" t="s">
        <v>65</v>
      </c>
    </row>
    <row r="438" spans="1:15" ht="21" customHeight="1" x14ac:dyDescent="0.3">
      <c r="A438" s="18"/>
      <c r="B438" s="10" t="s">
        <v>14</v>
      </c>
      <c r="C438" s="11">
        <v>22</v>
      </c>
      <c r="D438" s="12" t="s">
        <v>27</v>
      </c>
      <c r="E438" s="10" t="s">
        <v>49</v>
      </c>
      <c r="F438" s="10" t="s">
        <v>17</v>
      </c>
      <c r="G438" s="13">
        <v>3</v>
      </c>
      <c r="H438" s="14">
        <v>12000000</v>
      </c>
      <c r="I438" s="10">
        <v>2</v>
      </c>
      <c r="J438" s="15">
        <v>1.5277777777777779E-3</v>
      </c>
      <c r="K438" s="10" t="s">
        <v>18</v>
      </c>
      <c r="L438" s="10" t="s">
        <v>19</v>
      </c>
      <c r="M438" s="10" t="s">
        <v>43</v>
      </c>
      <c r="N438" s="10" t="s">
        <v>77</v>
      </c>
      <c r="O438" s="10" t="s">
        <v>54</v>
      </c>
    </row>
    <row r="439" spans="1:15" ht="21" customHeight="1" x14ac:dyDescent="0.3">
      <c r="A439" s="18"/>
      <c r="B439" s="3" t="s">
        <v>14</v>
      </c>
      <c r="C439" s="4">
        <v>26</v>
      </c>
      <c r="D439" s="5" t="s">
        <v>27</v>
      </c>
      <c r="E439" s="3" t="s">
        <v>32</v>
      </c>
      <c r="F439" s="3" t="s">
        <v>68</v>
      </c>
      <c r="G439" s="6">
        <v>5</v>
      </c>
      <c r="H439" s="2">
        <v>25000000</v>
      </c>
      <c r="I439" s="3">
        <v>3</v>
      </c>
      <c r="J439" s="7">
        <v>1.5277777777777779E-3</v>
      </c>
      <c r="K439" s="3" t="s">
        <v>18</v>
      </c>
      <c r="L439" s="3" t="s">
        <v>56</v>
      </c>
      <c r="M439" s="3" t="s">
        <v>48</v>
      </c>
      <c r="N439" s="3" t="s">
        <v>76</v>
      </c>
      <c r="O439" s="3" t="s">
        <v>52</v>
      </c>
    </row>
    <row r="440" spans="1:15" ht="21" customHeight="1" x14ac:dyDescent="0.3">
      <c r="A440" s="18"/>
      <c r="B440" s="10" t="s">
        <v>14</v>
      </c>
      <c r="C440" s="11">
        <v>29</v>
      </c>
      <c r="D440" s="12" t="s">
        <v>37</v>
      </c>
      <c r="E440" s="10" t="s">
        <v>32</v>
      </c>
      <c r="F440" s="10" t="s">
        <v>42</v>
      </c>
      <c r="G440" s="13">
        <v>1</v>
      </c>
      <c r="H440" s="14">
        <v>19000000</v>
      </c>
      <c r="I440" s="10">
        <v>4</v>
      </c>
      <c r="J440" s="15">
        <v>1.5277777777777779E-3</v>
      </c>
      <c r="K440" s="10" t="s">
        <v>46</v>
      </c>
      <c r="L440" s="10" t="s">
        <v>35</v>
      </c>
      <c r="M440" s="10" t="s">
        <v>48</v>
      </c>
      <c r="N440" s="10" t="s">
        <v>78</v>
      </c>
      <c r="O440" s="10" t="s">
        <v>53</v>
      </c>
    </row>
    <row r="441" spans="1:15" ht="21" customHeight="1" x14ac:dyDescent="0.3">
      <c r="A441" s="18"/>
      <c r="B441" s="3" t="s">
        <v>14</v>
      </c>
      <c r="C441" s="4">
        <v>20</v>
      </c>
      <c r="D441" s="5" t="s">
        <v>37</v>
      </c>
      <c r="E441" s="3" t="s">
        <v>28</v>
      </c>
      <c r="F441" s="3" t="s">
        <v>42</v>
      </c>
      <c r="G441" s="6">
        <v>2</v>
      </c>
      <c r="H441" s="2">
        <v>38000000</v>
      </c>
      <c r="I441" s="3">
        <v>5</v>
      </c>
      <c r="J441" s="7">
        <v>1.5277777777777779E-3</v>
      </c>
      <c r="K441" s="3" t="s">
        <v>46</v>
      </c>
      <c r="L441" s="3" t="s">
        <v>19</v>
      </c>
      <c r="M441" s="3" t="s">
        <v>51</v>
      </c>
      <c r="N441" s="3" t="s">
        <v>78</v>
      </c>
      <c r="O441" s="3" t="s">
        <v>41</v>
      </c>
    </row>
    <row r="442" spans="1:15" ht="21" customHeight="1" x14ac:dyDescent="0.3">
      <c r="A442" s="18"/>
      <c r="B442" s="10" t="s">
        <v>14</v>
      </c>
      <c r="C442" s="11">
        <v>4</v>
      </c>
      <c r="D442" s="12" t="s">
        <v>37</v>
      </c>
      <c r="E442" s="10" t="s">
        <v>32</v>
      </c>
      <c r="F442" s="10" t="s">
        <v>17</v>
      </c>
      <c r="G442" s="13">
        <v>5</v>
      </c>
      <c r="H442" s="14">
        <v>20000000</v>
      </c>
      <c r="I442" s="10">
        <v>2</v>
      </c>
      <c r="J442" s="15">
        <v>1.5277777777777779E-3</v>
      </c>
      <c r="K442" s="10" t="s">
        <v>18</v>
      </c>
      <c r="L442" s="10" t="s">
        <v>24</v>
      </c>
      <c r="M442" s="10" t="s">
        <v>30</v>
      </c>
      <c r="N442" s="10" t="s">
        <v>78</v>
      </c>
      <c r="O442" s="10" t="s">
        <v>63</v>
      </c>
    </row>
    <row r="443" spans="1:15" ht="21" customHeight="1" x14ac:dyDescent="0.3">
      <c r="A443" s="18"/>
      <c r="B443" s="3" t="s">
        <v>14</v>
      </c>
      <c r="C443" s="4">
        <v>20</v>
      </c>
      <c r="D443" s="5" t="s">
        <v>37</v>
      </c>
      <c r="E443" s="3" t="s">
        <v>32</v>
      </c>
      <c r="F443" s="3" t="s">
        <v>23</v>
      </c>
      <c r="G443" s="6">
        <v>2</v>
      </c>
      <c r="H443" s="2">
        <v>12000000</v>
      </c>
      <c r="I443" s="3">
        <v>2</v>
      </c>
      <c r="J443" s="7">
        <v>1.5277777777777779E-3</v>
      </c>
      <c r="K443" s="3" t="s">
        <v>18</v>
      </c>
      <c r="L443" s="3" t="s">
        <v>19</v>
      </c>
      <c r="M443" s="3" t="s">
        <v>30</v>
      </c>
      <c r="N443" s="3" t="s">
        <v>66</v>
      </c>
      <c r="O443" s="3" t="s">
        <v>67</v>
      </c>
    </row>
    <row r="444" spans="1:15" ht="21" customHeight="1" x14ac:dyDescent="0.3">
      <c r="A444" s="18"/>
      <c r="B444" s="10" t="s">
        <v>14</v>
      </c>
      <c r="C444" s="11">
        <v>22</v>
      </c>
      <c r="D444" s="12" t="s">
        <v>37</v>
      </c>
      <c r="E444" s="10" t="s">
        <v>49</v>
      </c>
      <c r="F444" s="10" t="s">
        <v>42</v>
      </c>
      <c r="G444" s="13">
        <v>1</v>
      </c>
      <c r="H444" s="14">
        <v>7000000</v>
      </c>
      <c r="I444" s="10">
        <v>1</v>
      </c>
      <c r="J444" s="15">
        <v>1.5277777777777779E-3</v>
      </c>
      <c r="K444" s="10" t="s">
        <v>18</v>
      </c>
      <c r="L444" s="10" t="s">
        <v>39</v>
      </c>
      <c r="M444" s="10" t="s">
        <v>33</v>
      </c>
      <c r="N444" s="10" t="s">
        <v>78</v>
      </c>
      <c r="O444" s="10" t="s">
        <v>41</v>
      </c>
    </row>
    <row r="445" spans="1:15" ht="21" customHeight="1" x14ac:dyDescent="0.3">
      <c r="A445" s="18"/>
      <c r="B445" s="3" t="s">
        <v>14</v>
      </c>
      <c r="C445" s="4">
        <v>30</v>
      </c>
      <c r="D445" s="5" t="s">
        <v>37</v>
      </c>
      <c r="E445" s="3" t="s">
        <v>38</v>
      </c>
      <c r="F445" s="3" t="s">
        <v>23</v>
      </c>
      <c r="G445" s="6">
        <v>3</v>
      </c>
      <c r="H445" s="2">
        <v>15000000</v>
      </c>
      <c r="I445" s="3">
        <v>2</v>
      </c>
      <c r="J445" s="7">
        <v>1.5277777777777779E-3</v>
      </c>
      <c r="K445" s="3" t="s">
        <v>18</v>
      </c>
      <c r="L445" s="3" t="s">
        <v>56</v>
      </c>
      <c r="M445" s="3" t="s">
        <v>48</v>
      </c>
      <c r="N445" s="3" t="s">
        <v>76</v>
      </c>
      <c r="O445" s="3" t="s">
        <v>26</v>
      </c>
    </row>
    <row r="446" spans="1:15" ht="21" customHeight="1" x14ac:dyDescent="0.3">
      <c r="A446" s="18"/>
      <c r="B446" s="10" t="s">
        <v>14</v>
      </c>
      <c r="C446" s="11">
        <v>3</v>
      </c>
      <c r="D446" s="12" t="s">
        <v>37</v>
      </c>
      <c r="E446" s="10" t="s">
        <v>16</v>
      </c>
      <c r="F446" s="10" t="s">
        <v>17</v>
      </c>
      <c r="G446" s="13">
        <v>3</v>
      </c>
      <c r="H446" s="14">
        <v>15000000</v>
      </c>
      <c r="I446" s="10">
        <v>2</v>
      </c>
      <c r="J446" s="15">
        <v>1.5277777777777779E-3</v>
      </c>
      <c r="K446" s="10" t="s">
        <v>18</v>
      </c>
      <c r="L446" s="10" t="s">
        <v>19</v>
      </c>
      <c r="M446" s="10" t="s">
        <v>25</v>
      </c>
      <c r="N446" s="10" t="s">
        <v>78</v>
      </c>
      <c r="O446" s="10" t="s">
        <v>62</v>
      </c>
    </row>
    <row r="447" spans="1:15" ht="21" customHeight="1" x14ac:dyDescent="0.3">
      <c r="A447" s="18"/>
      <c r="B447" s="3" t="s">
        <v>14</v>
      </c>
      <c r="C447" s="4">
        <v>8</v>
      </c>
      <c r="D447" s="5" t="s">
        <v>37</v>
      </c>
      <c r="E447" s="3" t="s">
        <v>16</v>
      </c>
      <c r="F447" s="3" t="s">
        <v>45</v>
      </c>
      <c r="G447" s="6">
        <v>4</v>
      </c>
      <c r="H447" s="2">
        <v>20000000</v>
      </c>
      <c r="I447" s="3">
        <v>3</v>
      </c>
      <c r="J447" s="7">
        <v>1.5277777777777779E-3</v>
      </c>
      <c r="K447" s="3" t="s">
        <v>18</v>
      </c>
      <c r="L447" s="3" t="s">
        <v>29</v>
      </c>
      <c r="M447" s="3" t="s">
        <v>48</v>
      </c>
      <c r="N447" s="3" t="s">
        <v>77</v>
      </c>
      <c r="O447" s="3" t="s">
        <v>54</v>
      </c>
    </row>
    <row r="448" spans="1:15" ht="21" customHeight="1" x14ac:dyDescent="0.3">
      <c r="A448" s="18"/>
      <c r="B448" s="10" t="s">
        <v>14</v>
      </c>
      <c r="C448" s="11">
        <v>23</v>
      </c>
      <c r="D448" s="12" t="s">
        <v>37</v>
      </c>
      <c r="E448" s="10" t="s">
        <v>16</v>
      </c>
      <c r="F448" s="10" t="s">
        <v>42</v>
      </c>
      <c r="G448" s="13">
        <v>3</v>
      </c>
      <c r="H448" s="14">
        <v>15000000</v>
      </c>
      <c r="I448" s="10">
        <v>1</v>
      </c>
      <c r="J448" s="15">
        <v>1.5277777777777779E-3</v>
      </c>
      <c r="K448" s="10" t="s">
        <v>18</v>
      </c>
      <c r="L448" s="10" t="s">
        <v>29</v>
      </c>
      <c r="M448" s="10" t="s">
        <v>51</v>
      </c>
      <c r="N448" s="10" t="s">
        <v>66</v>
      </c>
      <c r="O448" s="10" t="s">
        <v>67</v>
      </c>
    </row>
    <row r="449" spans="1:15" ht="21" customHeight="1" x14ac:dyDescent="0.3">
      <c r="A449" s="18"/>
      <c r="B449" s="3" t="s">
        <v>14</v>
      </c>
      <c r="C449" s="4">
        <v>22</v>
      </c>
      <c r="D449" s="5" t="s">
        <v>44</v>
      </c>
      <c r="E449" s="3" t="s">
        <v>32</v>
      </c>
      <c r="F449" s="3" t="s">
        <v>42</v>
      </c>
      <c r="G449" s="6">
        <v>2</v>
      </c>
      <c r="H449" s="2">
        <v>38000000</v>
      </c>
      <c r="I449" s="3">
        <v>3</v>
      </c>
      <c r="J449" s="7">
        <v>1.5277777777777779E-3</v>
      </c>
      <c r="K449" s="3" t="s">
        <v>46</v>
      </c>
      <c r="L449" s="3" t="s">
        <v>64</v>
      </c>
      <c r="M449" s="3" t="s">
        <v>25</v>
      </c>
      <c r="N449" s="3" t="s">
        <v>78</v>
      </c>
      <c r="O449" s="3" t="s">
        <v>62</v>
      </c>
    </row>
    <row r="450" spans="1:15" ht="21" customHeight="1" x14ac:dyDescent="0.3">
      <c r="A450" s="18"/>
      <c r="B450" s="10" t="s">
        <v>14</v>
      </c>
      <c r="C450" s="11">
        <v>3</v>
      </c>
      <c r="D450" s="12" t="s">
        <v>44</v>
      </c>
      <c r="E450" s="10" t="s">
        <v>32</v>
      </c>
      <c r="F450" s="10" t="s">
        <v>23</v>
      </c>
      <c r="G450" s="13">
        <v>1</v>
      </c>
      <c r="H450" s="14">
        <v>19000000</v>
      </c>
      <c r="I450" s="10">
        <v>3</v>
      </c>
      <c r="J450" s="15">
        <v>1.5277777777777779E-3</v>
      </c>
      <c r="K450" s="10" t="s">
        <v>46</v>
      </c>
      <c r="L450" s="10" t="s">
        <v>29</v>
      </c>
      <c r="M450" s="10" t="s">
        <v>48</v>
      </c>
      <c r="N450" s="10" t="s">
        <v>76</v>
      </c>
      <c r="O450" s="10" t="s">
        <v>31</v>
      </c>
    </row>
    <row r="451" spans="1:15" ht="21" customHeight="1" x14ac:dyDescent="0.3">
      <c r="A451" s="18"/>
      <c r="B451" s="3" t="s">
        <v>14</v>
      </c>
      <c r="C451" s="4">
        <v>6</v>
      </c>
      <c r="D451" s="5" t="s">
        <v>44</v>
      </c>
      <c r="E451" s="3" t="s">
        <v>32</v>
      </c>
      <c r="F451" s="3" t="s">
        <v>23</v>
      </c>
      <c r="G451" s="6">
        <v>3</v>
      </c>
      <c r="H451" s="2">
        <v>11000000</v>
      </c>
      <c r="I451" s="3">
        <v>5</v>
      </c>
      <c r="J451" s="7">
        <v>1.5277777777777779E-3</v>
      </c>
      <c r="K451" s="3" t="s">
        <v>18</v>
      </c>
      <c r="L451" s="3" t="s">
        <v>50</v>
      </c>
      <c r="M451" s="3" t="s">
        <v>30</v>
      </c>
      <c r="N451" s="3" t="s">
        <v>66</v>
      </c>
      <c r="O451" s="3" t="s">
        <v>67</v>
      </c>
    </row>
    <row r="452" spans="1:15" ht="21" customHeight="1" x14ac:dyDescent="0.3">
      <c r="A452" s="18"/>
      <c r="B452" s="10" t="s">
        <v>14</v>
      </c>
      <c r="C452" s="11">
        <v>22</v>
      </c>
      <c r="D452" s="12" t="s">
        <v>44</v>
      </c>
      <c r="E452" s="10" t="s">
        <v>32</v>
      </c>
      <c r="F452" s="10" t="s">
        <v>42</v>
      </c>
      <c r="G452" s="13">
        <v>5</v>
      </c>
      <c r="H452" s="14">
        <v>25000000</v>
      </c>
      <c r="I452" s="10">
        <v>2</v>
      </c>
      <c r="J452" s="15">
        <v>1.5277777777777779E-3</v>
      </c>
      <c r="K452" s="10" t="s">
        <v>18</v>
      </c>
      <c r="L452" s="10" t="s">
        <v>39</v>
      </c>
      <c r="M452" s="10" t="s">
        <v>43</v>
      </c>
      <c r="N452" s="10" t="s">
        <v>78</v>
      </c>
      <c r="O452" s="10" t="s">
        <v>41</v>
      </c>
    </row>
    <row r="453" spans="1:15" ht="21" customHeight="1" x14ac:dyDescent="0.3">
      <c r="A453" s="18"/>
      <c r="B453" s="3" t="s">
        <v>14</v>
      </c>
      <c r="C453" s="4">
        <v>22</v>
      </c>
      <c r="D453" s="5" t="s">
        <v>44</v>
      </c>
      <c r="E453" s="3" t="s">
        <v>49</v>
      </c>
      <c r="F453" s="3" t="s">
        <v>17</v>
      </c>
      <c r="G453" s="6">
        <v>2</v>
      </c>
      <c r="H453" s="2">
        <v>12000000</v>
      </c>
      <c r="I453" s="3">
        <v>1</v>
      </c>
      <c r="J453" s="7">
        <v>1.5277777777777779E-3</v>
      </c>
      <c r="K453" s="3" t="s">
        <v>18</v>
      </c>
      <c r="L453" s="3" t="s">
        <v>64</v>
      </c>
      <c r="M453" s="3" t="s">
        <v>33</v>
      </c>
      <c r="N453" s="3" t="s">
        <v>78</v>
      </c>
      <c r="O453" s="3" t="s">
        <v>62</v>
      </c>
    </row>
    <row r="454" spans="1:15" ht="21" customHeight="1" x14ac:dyDescent="0.3">
      <c r="A454" s="18"/>
      <c r="B454" s="10" t="s">
        <v>14</v>
      </c>
      <c r="C454" s="11">
        <v>11</v>
      </c>
      <c r="D454" s="12" t="s">
        <v>44</v>
      </c>
      <c r="E454" s="10" t="s">
        <v>28</v>
      </c>
      <c r="F454" s="10" t="s">
        <v>42</v>
      </c>
      <c r="G454" s="13">
        <v>3</v>
      </c>
      <c r="H454" s="14">
        <v>15000000</v>
      </c>
      <c r="I454" s="10">
        <v>1</v>
      </c>
      <c r="J454" s="15">
        <v>1.5277777777777779E-3</v>
      </c>
      <c r="K454" s="10" t="s">
        <v>18</v>
      </c>
      <c r="L454" s="10" t="s">
        <v>50</v>
      </c>
      <c r="M454" s="10" t="s">
        <v>48</v>
      </c>
      <c r="N454" s="10" t="s">
        <v>78</v>
      </c>
      <c r="O454" s="10" t="s">
        <v>41</v>
      </c>
    </row>
    <row r="455" spans="1:15" ht="21" customHeight="1" x14ac:dyDescent="0.3">
      <c r="A455" s="18"/>
      <c r="B455" s="3" t="s">
        <v>14</v>
      </c>
      <c r="C455" s="4">
        <v>17</v>
      </c>
      <c r="D455" s="5" t="s">
        <v>44</v>
      </c>
      <c r="E455" s="3" t="s">
        <v>16</v>
      </c>
      <c r="F455" s="3" t="s">
        <v>23</v>
      </c>
      <c r="G455" s="6">
        <v>3</v>
      </c>
      <c r="H455" s="2">
        <v>15000000</v>
      </c>
      <c r="I455" s="3">
        <v>5</v>
      </c>
      <c r="J455" s="7">
        <v>1.5277777777777779E-3</v>
      </c>
      <c r="K455" s="3" t="s">
        <v>18</v>
      </c>
      <c r="L455" s="3" t="s">
        <v>39</v>
      </c>
      <c r="M455" s="3" t="s">
        <v>48</v>
      </c>
      <c r="N455" s="3" t="s">
        <v>76</v>
      </c>
      <c r="O455" s="3" t="s">
        <v>26</v>
      </c>
    </row>
    <row r="456" spans="1:15" ht="21" customHeight="1" x14ac:dyDescent="0.3">
      <c r="A456" s="18"/>
      <c r="B456" s="10" t="s">
        <v>14</v>
      </c>
      <c r="C456" s="11">
        <v>1</v>
      </c>
      <c r="D456" s="12" t="s">
        <v>44</v>
      </c>
      <c r="E456" s="10" t="s">
        <v>28</v>
      </c>
      <c r="F456" s="10" t="s">
        <v>42</v>
      </c>
      <c r="G456" s="13">
        <v>4</v>
      </c>
      <c r="H456" s="14">
        <v>20000000</v>
      </c>
      <c r="I456" s="10">
        <v>1</v>
      </c>
      <c r="J456" s="15">
        <v>1.5277777777777779E-3</v>
      </c>
      <c r="K456" s="10" t="s">
        <v>18</v>
      </c>
      <c r="L456" s="10" t="s">
        <v>29</v>
      </c>
      <c r="M456" s="10" t="s">
        <v>51</v>
      </c>
      <c r="N456" s="10" t="s">
        <v>76</v>
      </c>
      <c r="O456" s="10" t="s">
        <v>52</v>
      </c>
    </row>
    <row r="457" spans="1:15" ht="21" customHeight="1" x14ac:dyDescent="0.3">
      <c r="A457" s="18"/>
      <c r="B457" s="3" t="s">
        <v>14</v>
      </c>
      <c r="C457" s="4">
        <v>11</v>
      </c>
      <c r="D457" s="5" t="s">
        <v>69</v>
      </c>
      <c r="E457" s="3" t="s">
        <v>49</v>
      </c>
      <c r="F457" s="3" t="s">
        <v>23</v>
      </c>
      <c r="G457" s="6">
        <v>4</v>
      </c>
      <c r="H457" s="2">
        <v>20000000</v>
      </c>
      <c r="I457" s="3">
        <v>3</v>
      </c>
      <c r="J457" s="7">
        <v>1.5277777777777779E-3</v>
      </c>
      <c r="K457" s="3" t="s">
        <v>61</v>
      </c>
      <c r="L457" s="3" t="s">
        <v>64</v>
      </c>
      <c r="M457" s="3" t="s">
        <v>33</v>
      </c>
      <c r="N457" s="3" t="s">
        <v>77</v>
      </c>
      <c r="O457" s="3" t="s">
        <v>65</v>
      </c>
    </row>
    <row r="458" spans="1:15" ht="21" customHeight="1" x14ac:dyDescent="0.3">
      <c r="A458" s="18"/>
      <c r="B458" s="10" t="s">
        <v>14</v>
      </c>
      <c r="C458" s="11">
        <v>25</v>
      </c>
      <c r="D458" s="12" t="s">
        <v>69</v>
      </c>
      <c r="E458" s="10" t="s">
        <v>49</v>
      </c>
      <c r="F458" s="10" t="s">
        <v>42</v>
      </c>
      <c r="G458" s="13">
        <v>2</v>
      </c>
      <c r="H458" s="14">
        <v>12000000</v>
      </c>
      <c r="I458" s="10">
        <v>2</v>
      </c>
      <c r="J458" s="15">
        <v>1.5277777777777779E-3</v>
      </c>
      <c r="K458" s="10" t="s">
        <v>18</v>
      </c>
      <c r="L458" s="10" t="s">
        <v>29</v>
      </c>
      <c r="M458" s="10" t="s">
        <v>33</v>
      </c>
      <c r="N458" s="10" t="s">
        <v>77</v>
      </c>
      <c r="O458" s="10" t="s">
        <v>65</v>
      </c>
    </row>
    <row r="459" spans="1:15" ht="21" customHeight="1" x14ac:dyDescent="0.3">
      <c r="A459" s="18"/>
      <c r="B459" s="3" t="s">
        <v>14</v>
      </c>
      <c r="C459" s="4">
        <v>24</v>
      </c>
      <c r="D459" s="5" t="s">
        <v>69</v>
      </c>
      <c r="E459" s="3" t="s">
        <v>16</v>
      </c>
      <c r="F459" s="3" t="s">
        <v>17</v>
      </c>
      <c r="G459" s="6">
        <v>3</v>
      </c>
      <c r="H459" s="2">
        <v>15000000</v>
      </c>
      <c r="I459" s="3">
        <v>3</v>
      </c>
      <c r="J459" s="7">
        <v>1.5277777777777779E-3</v>
      </c>
      <c r="K459" s="3" t="s">
        <v>18</v>
      </c>
      <c r="L459" s="3" t="s">
        <v>19</v>
      </c>
      <c r="M459" s="3" t="s">
        <v>43</v>
      </c>
      <c r="N459" s="3" t="s">
        <v>66</v>
      </c>
      <c r="O459" s="3" t="s">
        <v>67</v>
      </c>
    </row>
    <row r="460" spans="1:15" ht="21" customHeight="1" x14ac:dyDescent="0.3">
      <c r="A460" s="18"/>
      <c r="B460" s="10" t="s">
        <v>14</v>
      </c>
      <c r="C460" s="11">
        <v>31</v>
      </c>
      <c r="D460" s="12" t="s">
        <v>69</v>
      </c>
      <c r="E460" s="10" t="s">
        <v>16</v>
      </c>
      <c r="F460" s="10" t="s">
        <v>23</v>
      </c>
      <c r="G460" s="13">
        <v>2</v>
      </c>
      <c r="H460" s="14">
        <v>12000000</v>
      </c>
      <c r="I460" s="10">
        <v>2</v>
      </c>
      <c r="J460" s="15">
        <v>1.5277777777777779E-3</v>
      </c>
      <c r="K460" s="10" t="s">
        <v>18</v>
      </c>
      <c r="L460" s="10" t="s">
        <v>24</v>
      </c>
      <c r="M460" s="10" t="s">
        <v>51</v>
      </c>
      <c r="N460" s="10" t="s">
        <v>76</v>
      </c>
      <c r="O460" s="10" t="s">
        <v>26</v>
      </c>
    </row>
    <row r="461" spans="1:15" ht="21" customHeight="1" x14ac:dyDescent="0.3">
      <c r="A461" s="18"/>
      <c r="B461" s="3" t="s">
        <v>14</v>
      </c>
      <c r="C461" s="4">
        <v>11</v>
      </c>
      <c r="D461" s="5" t="s">
        <v>55</v>
      </c>
      <c r="E461" s="3" t="s">
        <v>49</v>
      </c>
      <c r="F461" s="3" t="s">
        <v>17</v>
      </c>
      <c r="G461" s="6">
        <v>5</v>
      </c>
      <c r="H461" s="2">
        <v>25000000</v>
      </c>
      <c r="I461" s="3">
        <v>3</v>
      </c>
      <c r="J461" s="7">
        <v>1.5277777777777779E-3</v>
      </c>
      <c r="K461" s="3" t="s">
        <v>18</v>
      </c>
      <c r="L461" s="3" t="s">
        <v>47</v>
      </c>
      <c r="M461" s="3" t="s">
        <v>20</v>
      </c>
      <c r="N461" s="3" t="s">
        <v>66</v>
      </c>
      <c r="O461" s="3" t="s">
        <v>36</v>
      </c>
    </row>
    <row r="462" spans="1:15" ht="21" customHeight="1" x14ac:dyDescent="0.3">
      <c r="A462" s="18"/>
      <c r="B462" s="10" t="s">
        <v>14</v>
      </c>
      <c r="C462" s="11">
        <v>15</v>
      </c>
      <c r="D462" s="12" t="s">
        <v>55</v>
      </c>
      <c r="E462" s="10" t="s">
        <v>32</v>
      </c>
      <c r="F462" s="10" t="s">
        <v>42</v>
      </c>
      <c r="G462" s="13">
        <v>2</v>
      </c>
      <c r="H462" s="14">
        <v>12000000</v>
      </c>
      <c r="I462" s="10">
        <v>1</v>
      </c>
      <c r="J462" s="15">
        <v>1.5277777777777779E-3</v>
      </c>
      <c r="K462" s="10" t="s">
        <v>18</v>
      </c>
      <c r="L462" s="10" t="s">
        <v>29</v>
      </c>
      <c r="M462" s="10" t="s">
        <v>43</v>
      </c>
      <c r="N462" s="10" t="s">
        <v>76</v>
      </c>
      <c r="O462" s="10" t="s">
        <v>31</v>
      </c>
    </row>
    <row r="463" spans="1:15" ht="21" customHeight="1" x14ac:dyDescent="0.3">
      <c r="A463" s="18"/>
      <c r="B463" s="3" t="s">
        <v>14</v>
      </c>
      <c r="C463" s="4">
        <v>14</v>
      </c>
      <c r="D463" s="5" t="s">
        <v>57</v>
      </c>
      <c r="E463" s="3" t="s">
        <v>28</v>
      </c>
      <c r="F463" s="3" t="s">
        <v>23</v>
      </c>
      <c r="G463" s="6">
        <v>2</v>
      </c>
      <c r="H463" s="2">
        <v>12000000</v>
      </c>
      <c r="I463" s="3">
        <v>1</v>
      </c>
      <c r="J463" s="7">
        <v>1.5277777777777779E-3</v>
      </c>
      <c r="K463" s="3" t="s">
        <v>18</v>
      </c>
      <c r="L463" s="3" t="s">
        <v>47</v>
      </c>
      <c r="M463" s="3" t="s">
        <v>30</v>
      </c>
      <c r="N463" s="3" t="s">
        <v>77</v>
      </c>
      <c r="O463" s="3" t="s">
        <v>65</v>
      </c>
    </row>
    <row r="464" spans="1:15" ht="21" customHeight="1" x14ac:dyDescent="0.3">
      <c r="A464" s="18"/>
      <c r="B464" s="10" t="s">
        <v>14</v>
      </c>
      <c r="C464" s="11">
        <v>11</v>
      </c>
      <c r="D464" s="12" t="s">
        <v>57</v>
      </c>
      <c r="E464" s="10" t="s">
        <v>16</v>
      </c>
      <c r="F464" s="10" t="s">
        <v>42</v>
      </c>
      <c r="G464" s="13">
        <v>1</v>
      </c>
      <c r="H464" s="14">
        <v>7000000</v>
      </c>
      <c r="I464" s="10">
        <v>1</v>
      </c>
      <c r="J464" s="15">
        <v>1.5277777777777779E-3</v>
      </c>
      <c r="K464" s="10" t="s">
        <v>18</v>
      </c>
      <c r="L464" s="10" t="s">
        <v>39</v>
      </c>
      <c r="M464" s="10" t="s">
        <v>33</v>
      </c>
      <c r="N464" s="10" t="s">
        <v>76</v>
      </c>
      <c r="O464" s="10" t="s">
        <v>31</v>
      </c>
    </row>
    <row r="465" spans="1:15" ht="21" customHeight="1" x14ac:dyDescent="0.3">
      <c r="A465" s="18"/>
      <c r="B465" s="3" t="s">
        <v>14</v>
      </c>
      <c r="C465" s="4">
        <v>1</v>
      </c>
      <c r="D465" s="5" t="s">
        <v>59</v>
      </c>
      <c r="E465" s="3" t="s">
        <v>28</v>
      </c>
      <c r="F465" s="3" t="s">
        <v>17</v>
      </c>
      <c r="G465" s="6">
        <v>4</v>
      </c>
      <c r="H465" s="2">
        <v>20000000</v>
      </c>
      <c r="I465" s="3">
        <v>2</v>
      </c>
      <c r="J465" s="7">
        <v>1.5277777777777779E-3</v>
      </c>
      <c r="K465" s="3" t="s">
        <v>61</v>
      </c>
      <c r="L465" s="3" t="s">
        <v>29</v>
      </c>
      <c r="M465" s="3" t="s">
        <v>25</v>
      </c>
      <c r="N465" s="3" t="s">
        <v>78</v>
      </c>
      <c r="O465" s="3" t="s">
        <v>53</v>
      </c>
    </row>
    <row r="466" spans="1:15" ht="21" customHeight="1" x14ac:dyDescent="0.3">
      <c r="A466" s="18"/>
      <c r="B466" s="10" t="s">
        <v>14</v>
      </c>
      <c r="C466" s="11">
        <v>7</v>
      </c>
      <c r="D466" s="12" t="s">
        <v>59</v>
      </c>
      <c r="E466" s="10" t="s">
        <v>28</v>
      </c>
      <c r="F466" s="10" t="s">
        <v>42</v>
      </c>
      <c r="G466" s="13">
        <v>3</v>
      </c>
      <c r="H466" s="14">
        <v>15000000</v>
      </c>
      <c r="I466" s="10">
        <v>1</v>
      </c>
      <c r="J466" s="15">
        <v>1.5277777777777779E-3</v>
      </c>
      <c r="K466" s="10" t="s">
        <v>18</v>
      </c>
      <c r="L466" s="10" t="s">
        <v>47</v>
      </c>
      <c r="M466" s="10" t="s">
        <v>43</v>
      </c>
      <c r="N466" s="10" t="s">
        <v>78</v>
      </c>
      <c r="O466" s="10" t="s">
        <v>41</v>
      </c>
    </row>
    <row r="467" spans="1:15" ht="21" customHeight="1" x14ac:dyDescent="0.3">
      <c r="A467" s="18"/>
      <c r="B467" s="3" t="s">
        <v>14</v>
      </c>
      <c r="C467" s="4">
        <v>1</v>
      </c>
      <c r="D467" s="5" t="s">
        <v>59</v>
      </c>
      <c r="E467" s="3" t="s">
        <v>32</v>
      </c>
      <c r="F467" s="3" t="s">
        <v>23</v>
      </c>
      <c r="G467" s="6">
        <v>3</v>
      </c>
      <c r="H467" s="2">
        <v>15000000</v>
      </c>
      <c r="I467" s="3">
        <v>2</v>
      </c>
      <c r="J467" s="7">
        <v>1.5277777777777779E-3</v>
      </c>
      <c r="K467" s="3" t="s">
        <v>18</v>
      </c>
      <c r="L467" s="3" t="s">
        <v>19</v>
      </c>
      <c r="M467" s="3" t="s">
        <v>51</v>
      </c>
      <c r="N467" s="3" t="s">
        <v>76</v>
      </c>
      <c r="O467" s="3" t="s">
        <v>52</v>
      </c>
    </row>
    <row r="468" spans="1:15" ht="21" customHeight="1" x14ac:dyDescent="0.3">
      <c r="A468" s="18"/>
      <c r="B468" s="10" t="s">
        <v>14</v>
      </c>
      <c r="C468" s="11">
        <v>6</v>
      </c>
      <c r="D468" s="12" t="s">
        <v>72</v>
      </c>
      <c r="E468" s="10" t="s">
        <v>49</v>
      </c>
      <c r="F468" s="10" t="s">
        <v>42</v>
      </c>
      <c r="G468" s="13">
        <v>2</v>
      </c>
      <c r="H468" s="14">
        <v>38000000</v>
      </c>
      <c r="I468" s="10">
        <v>1</v>
      </c>
      <c r="J468" s="15">
        <v>1.5277777777777779E-3</v>
      </c>
      <c r="K468" s="10" t="s">
        <v>46</v>
      </c>
      <c r="L468" s="10" t="s">
        <v>29</v>
      </c>
      <c r="M468" s="10" t="s">
        <v>20</v>
      </c>
      <c r="N468" s="10" t="s">
        <v>78</v>
      </c>
      <c r="O468" s="10" t="s">
        <v>62</v>
      </c>
    </row>
    <row r="469" spans="1:15" ht="21" customHeight="1" x14ac:dyDescent="0.3">
      <c r="A469" s="18"/>
      <c r="B469" s="3" t="s">
        <v>14</v>
      </c>
      <c r="C469" s="4">
        <v>31</v>
      </c>
      <c r="D469" s="5" t="s">
        <v>22</v>
      </c>
      <c r="E469" s="3" t="s">
        <v>28</v>
      </c>
      <c r="F469" s="3" t="s">
        <v>23</v>
      </c>
      <c r="G469" s="6">
        <v>1</v>
      </c>
      <c r="H469" s="2">
        <v>19000000</v>
      </c>
      <c r="I469" s="3">
        <v>2</v>
      </c>
      <c r="J469" s="7">
        <v>1.5277777777777779E-3</v>
      </c>
      <c r="K469" s="3" t="s">
        <v>46</v>
      </c>
      <c r="L469" s="3" t="s">
        <v>19</v>
      </c>
      <c r="M469" s="3" t="s">
        <v>30</v>
      </c>
      <c r="N469" s="3" t="s">
        <v>76</v>
      </c>
      <c r="O469" s="3" t="s">
        <v>52</v>
      </c>
    </row>
    <row r="470" spans="1:15" ht="21" customHeight="1" x14ac:dyDescent="0.3">
      <c r="A470" s="18"/>
      <c r="B470" s="10" t="s">
        <v>70</v>
      </c>
      <c r="C470" s="11">
        <v>14</v>
      </c>
      <c r="D470" s="12" t="s">
        <v>58</v>
      </c>
      <c r="E470" s="10" t="s">
        <v>38</v>
      </c>
      <c r="F470" s="10" t="s">
        <v>42</v>
      </c>
      <c r="G470" s="13">
        <v>0</v>
      </c>
      <c r="H470" s="14">
        <v>0</v>
      </c>
      <c r="I470" s="10">
        <v>4</v>
      </c>
      <c r="J470" s="15">
        <v>1.5277777777777779E-3</v>
      </c>
      <c r="K470" s="10"/>
      <c r="L470" s="10"/>
      <c r="M470" s="10" t="s">
        <v>33</v>
      </c>
      <c r="N470" s="10" t="s">
        <v>76</v>
      </c>
      <c r="O470" s="10" t="s">
        <v>52</v>
      </c>
    </row>
    <row r="471" spans="1:15" ht="21" customHeight="1" x14ac:dyDescent="0.3">
      <c r="A471" s="18"/>
      <c r="B471" s="3" t="s">
        <v>70</v>
      </c>
      <c r="C471" s="4">
        <v>3</v>
      </c>
      <c r="D471" s="5" t="s">
        <v>59</v>
      </c>
      <c r="E471" s="3" t="s">
        <v>16</v>
      </c>
      <c r="F471" s="3" t="s">
        <v>45</v>
      </c>
      <c r="G471" s="6">
        <v>0</v>
      </c>
      <c r="H471" s="2">
        <v>0</v>
      </c>
      <c r="I471" s="3">
        <v>1</v>
      </c>
      <c r="J471" s="7">
        <v>1.5277777777777779E-3</v>
      </c>
      <c r="K471" s="3"/>
      <c r="L471" s="3"/>
      <c r="M471" s="3" t="s">
        <v>51</v>
      </c>
      <c r="N471" s="3" t="s">
        <v>76</v>
      </c>
      <c r="O471" s="3" t="s">
        <v>26</v>
      </c>
    </row>
    <row r="472" spans="1:15" ht="21" customHeight="1" x14ac:dyDescent="0.3">
      <c r="A472" s="18"/>
      <c r="B472" s="10" t="s">
        <v>70</v>
      </c>
      <c r="C472" s="11">
        <v>8</v>
      </c>
      <c r="D472" s="12" t="s">
        <v>60</v>
      </c>
      <c r="E472" s="10" t="s">
        <v>16</v>
      </c>
      <c r="F472" s="10" t="s">
        <v>45</v>
      </c>
      <c r="G472" s="13">
        <v>0</v>
      </c>
      <c r="H472" s="14">
        <v>0</v>
      </c>
      <c r="I472" s="10">
        <v>2</v>
      </c>
      <c r="J472" s="15">
        <v>1.5277777777777779E-3</v>
      </c>
      <c r="K472" s="10"/>
      <c r="L472" s="10"/>
      <c r="M472" s="10" t="s">
        <v>33</v>
      </c>
      <c r="N472" s="10" t="s">
        <v>78</v>
      </c>
      <c r="O472" s="10" t="s">
        <v>63</v>
      </c>
    </row>
    <row r="473" spans="1:15" ht="21" customHeight="1" x14ac:dyDescent="0.3">
      <c r="A473" s="18"/>
      <c r="B473" s="3" t="s">
        <v>70</v>
      </c>
      <c r="C473" s="4">
        <v>30</v>
      </c>
      <c r="D473" s="5" t="s">
        <v>22</v>
      </c>
      <c r="E473" s="3" t="s">
        <v>32</v>
      </c>
      <c r="F473" s="3" t="s">
        <v>42</v>
      </c>
      <c r="G473" s="6">
        <v>0</v>
      </c>
      <c r="H473" s="2">
        <v>0</v>
      </c>
      <c r="I473" s="3">
        <v>1</v>
      </c>
      <c r="J473" s="7">
        <v>1.5277777777777779E-3</v>
      </c>
      <c r="K473" s="3"/>
      <c r="L473" s="3"/>
      <c r="M473" s="3" t="s">
        <v>43</v>
      </c>
      <c r="N473" s="3" t="s">
        <v>78</v>
      </c>
      <c r="O473" s="3" t="s">
        <v>53</v>
      </c>
    </row>
    <row r="474" spans="1:15" ht="21" customHeight="1" x14ac:dyDescent="0.3">
      <c r="A474" s="18"/>
      <c r="B474" s="10" t="s">
        <v>70</v>
      </c>
      <c r="C474" s="11">
        <v>27</v>
      </c>
      <c r="D474" s="12" t="s">
        <v>27</v>
      </c>
      <c r="E474" s="10" t="s">
        <v>16</v>
      </c>
      <c r="F474" s="10" t="s">
        <v>42</v>
      </c>
      <c r="G474" s="13">
        <v>0</v>
      </c>
      <c r="H474" s="14">
        <v>0</v>
      </c>
      <c r="I474" s="10">
        <v>3</v>
      </c>
      <c r="J474" s="15">
        <v>1.5277777777777779E-3</v>
      </c>
      <c r="K474" s="10"/>
      <c r="L474" s="10"/>
      <c r="M474" s="10" t="s">
        <v>43</v>
      </c>
      <c r="N474" s="10" t="s">
        <v>66</v>
      </c>
      <c r="O474" s="10" t="s">
        <v>67</v>
      </c>
    </row>
    <row r="475" spans="1:15" ht="21" customHeight="1" x14ac:dyDescent="0.3">
      <c r="A475" s="18"/>
      <c r="B475" s="3" t="s">
        <v>70</v>
      </c>
      <c r="C475" s="4">
        <v>16</v>
      </c>
      <c r="D475" s="5" t="s">
        <v>27</v>
      </c>
      <c r="E475" s="3" t="s">
        <v>28</v>
      </c>
      <c r="F475" s="3" t="s">
        <v>45</v>
      </c>
      <c r="G475" s="6">
        <v>0</v>
      </c>
      <c r="H475" s="2">
        <v>0</v>
      </c>
      <c r="I475" s="3">
        <v>5</v>
      </c>
      <c r="J475" s="7">
        <v>1.5277777777777779E-3</v>
      </c>
      <c r="K475" s="3"/>
      <c r="L475" s="3"/>
      <c r="M475" s="3" t="s">
        <v>25</v>
      </c>
      <c r="N475" s="3" t="s">
        <v>78</v>
      </c>
      <c r="O475" s="3" t="s">
        <v>63</v>
      </c>
    </row>
    <row r="476" spans="1:15" ht="21" customHeight="1" x14ac:dyDescent="0.3">
      <c r="A476" s="18"/>
      <c r="B476" s="10" t="s">
        <v>70</v>
      </c>
      <c r="C476" s="11">
        <v>9</v>
      </c>
      <c r="D476" s="12" t="s">
        <v>37</v>
      </c>
      <c r="E476" s="10" t="s">
        <v>28</v>
      </c>
      <c r="F476" s="10" t="s">
        <v>23</v>
      </c>
      <c r="G476" s="13">
        <v>0</v>
      </c>
      <c r="H476" s="14">
        <v>0</v>
      </c>
      <c r="I476" s="10">
        <v>5</v>
      </c>
      <c r="J476" s="15">
        <v>1.5277777777777779E-3</v>
      </c>
      <c r="K476" s="10"/>
      <c r="L476" s="10"/>
      <c r="M476" s="10" t="s">
        <v>30</v>
      </c>
      <c r="N476" s="10" t="s">
        <v>77</v>
      </c>
      <c r="O476" s="10" t="s">
        <v>65</v>
      </c>
    </row>
    <row r="477" spans="1:15" ht="21" customHeight="1" x14ac:dyDescent="0.3">
      <c r="A477" s="18"/>
      <c r="B477" s="3" t="s">
        <v>70</v>
      </c>
      <c r="C477" s="4">
        <v>9</v>
      </c>
      <c r="D477" s="5" t="s">
        <v>37</v>
      </c>
      <c r="E477" s="3" t="s">
        <v>38</v>
      </c>
      <c r="F477" s="3" t="s">
        <v>23</v>
      </c>
      <c r="G477" s="6">
        <v>0</v>
      </c>
      <c r="H477" s="2">
        <v>0</v>
      </c>
      <c r="I477" s="3">
        <v>2</v>
      </c>
      <c r="J477" s="7">
        <v>1.5277777777777779E-3</v>
      </c>
      <c r="K477" s="3"/>
      <c r="L477" s="3"/>
      <c r="M477" s="3" t="s">
        <v>30</v>
      </c>
      <c r="N477" s="3" t="s">
        <v>78</v>
      </c>
      <c r="O477" s="3" t="s">
        <v>53</v>
      </c>
    </row>
    <row r="478" spans="1:15" ht="21" customHeight="1" x14ac:dyDescent="0.3">
      <c r="A478" s="18"/>
      <c r="B478" s="10" t="s">
        <v>70</v>
      </c>
      <c r="C478" s="11">
        <v>29</v>
      </c>
      <c r="D478" s="12" t="s">
        <v>37</v>
      </c>
      <c r="E478" s="10" t="s">
        <v>16</v>
      </c>
      <c r="F478" s="10" t="s">
        <v>17</v>
      </c>
      <c r="G478" s="13">
        <v>0</v>
      </c>
      <c r="H478" s="14">
        <v>0</v>
      </c>
      <c r="I478" s="10">
        <v>4</v>
      </c>
      <c r="J478" s="15">
        <v>1.5277777777777779E-3</v>
      </c>
      <c r="K478" s="10"/>
      <c r="L478" s="10"/>
      <c r="M478" s="10" t="s">
        <v>43</v>
      </c>
      <c r="N478" s="10" t="s">
        <v>78</v>
      </c>
      <c r="O478" s="10" t="s">
        <v>41</v>
      </c>
    </row>
    <row r="479" spans="1:15" ht="21" customHeight="1" x14ac:dyDescent="0.3">
      <c r="A479" s="18"/>
      <c r="B479" s="3" t="s">
        <v>70</v>
      </c>
      <c r="C479" s="4">
        <v>29</v>
      </c>
      <c r="D479" s="5" t="s">
        <v>37</v>
      </c>
      <c r="E479" s="3" t="s">
        <v>73</v>
      </c>
      <c r="F479" s="3" t="s">
        <v>42</v>
      </c>
      <c r="G479" s="6">
        <v>0</v>
      </c>
      <c r="H479" s="2">
        <v>0</v>
      </c>
      <c r="I479" s="3">
        <v>2</v>
      </c>
      <c r="J479" s="7">
        <v>1.5277777777777779E-3</v>
      </c>
      <c r="K479" s="3"/>
      <c r="L479" s="3"/>
      <c r="M479" s="3" t="s">
        <v>43</v>
      </c>
      <c r="N479" s="3" t="s">
        <v>78</v>
      </c>
      <c r="O479" s="3" t="s">
        <v>66</v>
      </c>
    </row>
    <row r="480" spans="1:15" ht="21" customHeight="1" x14ac:dyDescent="0.3">
      <c r="A480" s="18"/>
      <c r="B480" s="10" t="s">
        <v>70</v>
      </c>
      <c r="C480" s="11">
        <v>21</v>
      </c>
      <c r="D480" s="12" t="s">
        <v>44</v>
      </c>
      <c r="E480" s="10" t="s">
        <v>49</v>
      </c>
      <c r="F480" s="10" t="s">
        <v>42</v>
      </c>
      <c r="G480" s="13">
        <v>0</v>
      </c>
      <c r="H480" s="14">
        <v>0</v>
      </c>
      <c r="I480" s="10">
        <v>2</v>
      </c>
      <c r="J480" s="15">
        <v>1.5277777777777779E-3</v>
      </c>
      <c r="K480" s="10"/>
      <c r="L480" s="10"/>
      <c r="M480" s="10" t="s">
        <v>43</v>
      </c>
      <c r="N480" s="10" t="s">
        <v>77</v>
      </c>
      <c r="O480" s="10" t="s">
        <v>54</v>
      </c>
    </row>
    <row r="481" spans="1:15" ht="21" customHeight="1" x14ac:dyDescent="0.3">
      <c r="A481" s="18"/>
      <c r="B481" s="3" t="s">
        <v>70</v>
      </c>
      <c r="C481" s="4">
        <v>21</v>
      </c>
      <c r="D481" s="5" t="s">
        <v>69</v>
      </c>
      <c r="E481" s="3" t="s">
        <v>16</v>
      </c>
      <c r="F481" s="3" t="s">
        <v>42</v>
      </c>
      <c r="G481" s="6">
        <v>0</v>
      </c>
      <c r="H481" s="2">
        <v>0</v>
      </c>
      <c r="I481" s="3">
        <v>1</v>
      </c>
      <c r="J481" s="7">
        <v>1.5277777777777779E-3</v>
      </c>
      <c r="K481" s="3"/>
      <c r="L481" s="3"/>
      <c r="M481" s="3" t="s">
        <v>43</v>
      </c>
      <c r="N481" s="3" t="s">
        <v>78</v>
      </c>
      <c r="O481" s="3" t="s">
        <v>53</v>
      </c>
    </row>
    <row r="482" spans="1:15" ht="21" customHeight="1" x14ac:dyDescent="0.3">
      <c r="A482" s="18"/>
      <c r="B482" s="10" t="s">
        <v>70</v>
      </c>
      <c r="C482" s="11">
        <v>14</v>
      </c>
      <c r="D482" s="12" t="s">
        <v>58</v>
      </c>
      <c r="E482" s="10" t="s">
        <v>38</v>
      </c>
      <c r="F482" s="10" t="s">
        <v>42</v>
      </c>
      <c r="G482" s="13">
        <v>0</v>
      </c>
      <c r="H482" s="14">
        <v>0</v>
      </c>
      <c r="I482" s="10">
        <v>4</v>
      </c>
      <c r="J482" s="15">
        <v>1.5277777777777779E-3</v>
      </c>
      <c r="K482" s="10"/>
      <c r="L482" s="10"/>
      <c r="M482" s="10" t="s">
        <v>33</v>
      </c>
      <c r="N482" s="10" t="s">
        <v>76</v>
      </c>
      <c r="O482" s="10" t="s">
        <v>52</v>
      </c>
    </row>
    <row r="483" spans="1:15" ht="21" customHeight="1" x14ac:dyDescent="0.3">
      <c r="A483" s="18"/>
      <c r="B483" s="3" t="s">
        <v>70</v>
      </c>
      <c r="C483" s="4">
        <v>3</v>
      </c>
      <c r="D483" s="5" t="s">
        <v>59</v>
      </c>
      <c r="E483" s="3" t="s">
        <v>16</v>
      </c>
      <c r="F483" s="3" t="s">
        <v>45</v>
      </c>
      <c r="G483" s="6">
        <v>0</v>
      </c>
      <c r="H483" s="2">
        <v>0</v>
      </c>
      <c r="I483" s="3">
        <v>1</v>
      </c>
      <c r="J483" s="7">
        <v>1.5277777777777779E-3</v>
      </c>
      <c r="K483" s="3"/>
      <c r="L483" s="3"/>
      <c r="M483" s="3" t="s">
        <v>51</v>
      </c>
      <c r="N483" s="3" t="s">
        <v>76</v>
      </c>
      <c r="O483" s="3" t="s">
        <v>26</v>
      </c>
    </row>
    <row r="484" spans="1:15" ht="21" customHeight="1" x14ac:dyDescent="0.3">
      <c r="A484" s="18"/>
      <c r="B484" s="10" t="s">
        <v>70</v>
      </c>
      <c r="C484" s="11">
        <v>8</v>
      </c>
      <c r="D484" s="12" t="s">
        <v>60</v>
      </c>
      <c r="E484" s="10" t="s">
        <v>16</v>
      </c>
      <c r="F484" s="10" t="s">
        <v>45</v>
      </c>
      <c r="G484" s="13">
        <v>0</v>
      </c>
      <c r="H484" s="14">
        <v>0</v>
      </c>
      <c r="I484" s="10">
        <v>2</v>
      </c>
      <c r="J484" s="15">
        <v>1.5277777777777779E-3</v>
      </c>
      <c r="K484" s="10"/>
      <c r="L484" s="10"/>
      <c r="M484" s="10" t="s">
        <v>33</v>
      </c>
      <c r="N484" s="10" t="s">
        <v>78</v>
      </c>
      <c r="O484" s="10" t="s">
        <v>63</v>
      </c>
    </row>
    <row r="485" spans="1:15" ht="21" customHeight="1" x14ac:dyDescent="0.3">
      <c r="A485" s="18"/>
      <c r="B485" s="3" t="s">
        <v>14</v>
      </c>
      <c r="C485" s="4">
        <v>11</v>
      </c>
      <c r="D485" s="5" t="s">
        <v>55</v>
      </c>
      <c r="E485" s="3" t="s">
        <v>38</v>
      </c>
      <c r="F485" s="3" t="s">
        <v>68</v>
      </c>
      <c r="G485" s="6">
        <v>3</v>
      </c>
      <c r="H485" s="2">
        <v>15000000</v>
      </c>
      <c r="I485" s="3">
        <v>2</v>
      </c>
      <c r="J485" s="7">
        <v>1.5972222222222221E-3</v>
      </c>
      <c r="K485" s="3" t="s">
        <v>18</v>
      </c>
      <c r="L485" s="3" t="s">
        <v>19</v>
      </c>
      <c r="M485" s="3" t="s">
        <v>51</v>
      </c>
      <c r="N485" s="3" t="s">
        <v>77</v>
      </c>
      <c r="O485" s="3" t="s">
        <v>54</v>
      </c>
    </row>
    <row r="486" spans="1:15" ht="21" customHeight="1" x14ac:dyDescent="0.3">
      <c r="A486" s="18"/>
      <c r="B486" s="10" t="s">
        <v>14</v>
      </c>
      <c r="C486" s="11">
        <v>30</v>
      </c>
      <c r="D486" s="12" t="s">
        <v>27</v>
      </c>
      <c r="E486" s="10" t="s">
        <v>49</v>
      </c>
      <c r="F486" s="10" t="s">
        <v>42</v>
      </c>
      <c r="G486" s="13">
        <v>5</v>
      </c>
      <c r="H486" s="14">
        <v>25000000</v>
      </c>
      <c r="I486" s="10">
        <v>2</v>
      </c>
      <c r="J486" s="15">
        <v>1.5972222222222221E-3</v>
      </c>
      <c r="K486" s="10" t="s">
        <v>18</v>
      </c>
      <c r="L486" s="10" t="s">
        <v>39</v>
      </c>
      <c r="M486" s="10" t="s">
        <v>30</v>
      </c>
      <c r="N486" s="10" t="s">
        <v>76</v>
      </c>
      <c r="O486" s="10" t="s">
        <v>31</v>
      </c>
    </row>
    <row r="487" spans="1:15" ht="21" customHeight="1" x14ac:dyDescent="0.3">
      <c r="A487" s="18"/>
      <c r="B487" s="3" t="s">
        <v>14</v>
      </c>
      <c r="C487" s="4">
        <v>1</v>
      </c>
      <c r="D487" s="5" t="s">
        <v>37</v>
      </c>
      <c r="E487" s="3" t="s">
        <v>49</v>
      </c>
      <c r="F487" s="3" t="s">
        <v>42</v>
      </c>
      <c r="G487" s="6">
        <v>4</v>
      </c>
      <c r="H487" s="2">
        <v>11000000</v>
      </c>
      <c r="I487" s="3">
        <v>2</v>
      </c>
      <c r="J487" s="7">
        <v>1.5972222222222221E-3</v>
      </c>
      <c r="K487" s="3" t="s">
        <v>61</v>
      </c>
      <c r="L487" s="3" t="s">
        <v>35</v>
      </c>
      <c r="M487" s="3" t="s">
        <v>51</v>
      </c>
      <c r="N487" s="3" t="s">
        <v>78</v>
      </c>
      <c r="O487" s="3" t="s">
        <v>63</v>
      </c>
    </row>
    <row r="488" spans="1:15" ht="21" customHeight="1" x14ac:dyDescent="0.3">
      <c r="A488" s="18"/>
      <c r="B488" s="10" t="s">
        <v>14</v>
      </c>
      <c r="C488" s="11">
        <v>28</v>
      </c>
      <c r="D488" s="12" t="s">
        <v>37</v>
      </c>
      <c r="E488" s="10" t="s">
        <v>49</v>
      </c>
      <c r="F488" s="10" t="s">
        <v>42</v>
      </c>
      <c r="G488" s="13">
        <v>2</v>
      </c>
      <c r="H488" s="14">
        <v>12000000</v>
      </c>
      <c r="I488" s="10">
        <v>1</v>
      </c>
      <c r="J488" s="15">
        <v>1.5972222222222221E-3</v>
      </c>
      <c r="K488" s="10" t="s">
        <v>18</v>
      </c>
      <c r="L488" s="10" t="s">
        <v>64</v>
      </c>
      <c r="M488" s="10" t="s">
        <v>30</v>
      </c>
      <c r="N488" s="10" t="s">
        <v>78</v>
      </c>
      <c r="O488" s="10" t="s">
        <v>62</v>
      </c>
    </row>
    <row r="489" spans="1:15" ht="21" customHeight="1" x14ac:dyDescent="0.3">
      <c r="A489" s="18"/>
      <c r="B489" s="3" t="s">
        <v>14</v>
      </c>
      <c r="C489" s="4">
        <v>4</v>
      </c>
      <c r="D489" s="5" t="s">
        <v>44</v>
      </c>
      <c r="E489" s="3" t="s">
        <v>16</v>
      </c>
      <c r="F489" s="3" t="s">
        <v>42</v>
      </c>
      <c r="G489" s="6">
        <v>2</v>
      </c>
      <c r="H489" s="2">
        <v>12000000</v>
      </c>
      <c r="I489" s="3">
        <v>5</v>
      </c>
      <c r="J489" s="7">
        <v>1.5972222222222221E-3</v>
      </c>
      <c r="K489" s="3" t="s">
        <v>18</v>
      </c>
      <c r="L489" s="3" t="s">
        <v>47</v>
      </c>
      <c r="M489" s="3" t="s">
        <v>51</v>
      </c>
      <c r="N489" s="3" t="s">
        <v>78</v>
      </c>
      <c r="O489" s="3" t="s">
        <v>21</v>
      </c>
    </row>
    <row r="490" spans="1:15" ht="21" customHeight="1" x14ac:dyDescent="0.3">
      <c r="A490" s="18"/>
      <c r="B490" s="10" t="s">
        <v>14</v>
      </c>
      <c r="C490" s="11">
        <v>19</v>
      </c>
      <c r="D490" s="12" t="s">
        <v>44</v>
      </c>
      <c r="E490" s="10" t="s">
        <v>49</v>
      </c>
      <c r="F490" s="10" t="s">
        <v>42</v>
      </c>
      <c r="G490" s="13">
        <v>5</v>
      </c>
      <c r="H490" s="14">
        <v>21000000</v>
      </c>
      <c r="I490" s="10">
        <v>1</v>
      </c>
      <c r="J490" s="15">
        <v>1.5972222222222221E-3</v>
      </c>
      <c r="K490" s="10" t="s">
        <v>18</v>
      </c>
      <c r="L490" s="10" t="s">
        <v>39</v>
      </c>
      <c r="M490" s="10" t="s">
        <v>33</v>
      </c>
      <c r="N490" s="10" t="s">
        <v>76</v>
      </c>
      <c r="O490" s="10" t="s">
        <v>52</v>
      </c>
    </row>
    <row r="491" spans="1:15" ht="21" customHeight="1" x14ac:dyDescent="0.3">
      <c r="A491" s="18"/>
      <c r="B491" s="3" t="s">
        <v>14</v>
      </c>
      <c r="C491" s="4">
        <v>8</v>
      </c>
      <c r="D491" s="5" t="s">
        <v>44</v>
      </c>
      <c r="E491" s="3" t="s">
        <v>16</v>
      </c>
      <c r="F491" s="3" t="s">
        <v>17</v>
      </c>
      <c r="G491" s="6">
        <v>4</v>
      </c>
      <c r="H491" s="2">
        <v>20000000</v>
      </c>
      <c r="I491" s="3">
        <v>1</v>
      </c>
      <c r="J491" s="7">
        <v>1.5972222222222221E-3</v>
      </c>
      <c r="K491" s="3" t="s">
        <v>18</v>
      </c>
      <c r="L491" s="3" t="s">
        <v>56</v>
      </c>
      <c r="M491" s="3" t="s">
        <v>48</v>
      </c>
      <c r="N491" s="3" t="s">
        <v>66</v>
      </c>
      <c r="O491" s="3" t="s">
        <v>36</v>
      </c>
    </row>
    <row r="492" spans="1:15" ht="21" customHeight="1" x14ac:dyDescent="0.3">
      <c r="A492" s="18"/>
      <c r="B492" s="10" t="s">
        <v>14</v>
      </c>
      <c r="C492" s="11">
        <v>13</v>
      </c>
      <c r="D492" s="12" t="s">
        <v>69</v>
      </c>
      <c r="E492" s="10" t="s">
        <v>32</v>
      </c>
      <c r="F492" s="10" t="s">
        <v>42</v>
      </c>
      <c r="G492" s="13">
        <v>1</v>
      </c>
      <c r="H492" s="14">
        <v>19000000</v>
      </c>
      <c r="I492" s="10">
        <v>3</v>
      </c>
      <c r="J492" s="15">
        <v>1.5972222222222221E-3</v>
      </c>
      <c r="K492" s="10" t="s">
        <v>46</v>
      </c>
      <c r="L492" s="10" t="s">
        <v>19</v>
      </c>
      <c r="M492" s="10" t="s">
        <v>25</v>
      </c>
      <c r="N492" s="10" t="s">
        <v>66</v>
      </c>
      <c r="O492" s="10" t="s">
        <v>36</v>
      </c>
    </row>
    <row r="493" spans="1:15" ht="21" customHeight="1" x14ac:dyDescent="0.3">
      <c r="A493" s="18"/>
      <c r="B493" s="3" t="s">
        <v>14</v>
      </c>
      <c r="C493" s="4">
        <v>16</v>
      </c>
      <c r="D493" s="5" t="s">
        <v>69</v>
      </c>
      <c r="E493" s="3" t="s">
        <v>16</v>
      </c>
      <c r="F493" s="3" t="s">
        <v>17</v>
      </c>
      <c r="G493" s="6">
        <v>3</v>
      </c>
      <c r="H493" s="2">
        <v>15000000</v>
      </c>
      <c r="I493" s="3">
        <v>3</v>
      </c>
      <c r="J493" s="7">
        <v>1.5972222222222221E-3</v>
      </c>
      <c r="K493" s="3" t="s">
        <v>18</v>
      </c>
      <c r="L493" s="3" t="s">
        <v>64</v>
      </c>
      <c r="M493" s="3" t="s">
        <v>40</v>
      </c>
      <c r="N493" s="3" t="s">
        <v>78</v>
      </c>
      <c r="O493" s="3" t="s">
        <v>21</v>
      </c>
    </row>
    <row r="494" spans="1:15" ht="21" customHeight="1" x14ac:dyDescent="0.3">
      <c r="A494" s="18"/>
      <c r="B494" s="10" t="s">
        <v>14</v>
      </c>
      <c r="C494" s="11">
        <v>11</v>
      </c>
      <c r="D494" s="12" t="s">
        <v>55</v>
      </c>
      <c r="E494" s="10" t="s">
        <v>38</v>
      </c>
      <c r="F494" s="10" t="s">
        <v>68</v>
      </c>
      <c r="G494" s="13">
        <v>3</v>
      </c>
      <c r="H494" s="14">
        <v>15000000</v>
      </c>
      <c r="I494" s="10">
        <v>2</v>
      </c>
      <c r="J494" s="15">
        <v>1.5972222222222221E-3</v>
      </c>
      <c r="K494" s="10" t="s">
        <v>18</v>
      </c>
      <c r="L494" s="10" t="s">
        <v>19</v>
      </c>
      <c r="M494" s="10" t="s">
        <v>51</v>
      </c>
      <c r="N494" s="10" t="s">
        <v>77</v>
      </c>
      <c r="O494" s="10" t="s">
        <v>54</v>
      </c>
    </row>
    <row r="495" spans="1:15" ht="21" customHeight="1" x14ac:dyDescent="0.3">
      <c r="A495" s="18"/>
      <c r="B495" s="3" t="s">
        <v>70</v>
      </c>
      <c r="C495" s="4">
        <v>11</v>
      </c>
      <c r="D495" s="5" t="s">
        <v>55</v>
      </c>
      <c r="E495" s="3" t="s">
        <v>73</v>
      </c>
      <c r="F495" s="3" t="s">
        <v>42</v>
      </c>
      <c r="G495" s="6">
        <v>0</v>
      </c>
      <c r="H495" s="2">
        <v>0</v>
      </c>
      <c r="I495" s="3">
        <v>4</v>
      </c>
      <c r="J495" s="7">
        <v>1.5972222222222221E-3</v>
      </c>
      <c r="K495" s="3"/>
      <c r="L495" s="3"/>
      <c r="M495" s="3" t="s">
        <v>33</v>
      </c>
      <c r="N495" s="3" t="s">
        <v>78</v>
      </c>
      <c r="O495" s="3" t="s">
        <v>63</v>
      </c>
    </row>
    <row r="496" spans="1:15" ht="21" customHeight="1" x14ac:dyDescent="0.3">
      <c r="A496" s="18"/>
      <c r="B496" s="10" t="s">
        <v>70</v>
      </c>
      <c r="C496" s="11">
        <v>12</v>
      </c>
      <c r="D496" s="12" t="s">
        <v>58</v>
      </c>
      <c r="E496" s="10" t="s">
        <v>16</v>
      </c>
      <c r="F496" s="10" t="s">
        <v>68</v>
      </c>
      <c r="G496" s="13">
        <v>0</v>
      </c>
      <c r="H496" s="14">
        <v>0</v>
      </c>
      <c r="I496" s="10">
        <v>4</v>
      </c>
      <c r="J496" s="15">
        <v>1.5972222222222221E-3</v>
      </c>
      <c r="K496" s="10"/>
      <c r="L496" s="10"/>
      <c r="M496" s="10" t="s">
        <v>20</v>
      </c>
      <c r="N496" s="10" t="s">
        <v>76</v>
      </c>
      <c r="O496" s="10" t="s">
        <v>52</v>
      </c>
    </row>
    <row r="497" spans="1:15" ht="21" customHeight="1" x14ac:dyDescent="0.3">
      <c r="A497" s="18"/>
      <c r="B497" s="3" t="s">
        <v>70</v>
      </c>
      <c r="C497" s="4">
        <v>30</v>
      </c>
      <c r="D497" s="5" t="s">
        <v>59</v>
      </c>
      <c r="E497" s="3" t="s">
        <v>28</v>
      </c>
      <c r="F497" s="3" t="s">
        <v>42</v>
      </c>
      <c r="G497" s="6">
        <v>0</v>
      </c>
      <c r="H497" s="2">
        <v>0</v>
      </c>
      <c r="I497" s="3">
        <v>3</v>
      </c>
      <c r="J497" s="7">
        <v>1.5972222222222221E-3</v>
      </c>
      <c r="K497" s="3"/>
      <c r="L497" s="3"/>
      <c r="M497" s="3" t="s">
        <v>43</v>
      </c>
      <c r="N497" s="3" t="s">
        <v>77</v>
      </c>
      <c r="O497" s="3" t="s">
        <v>65</v>
      </c>
    </row>
    <row r="498" spans="1:15" ht="21" customHeight="1" x14ac:dyDescent="0.3">
      <c r="A498" s="18"/>
      <c r="B498" s="10" t="s">
        <v>70</v>
      </c>
      <c r="C498" s="11">
        <v>6</v>
      </c>
      <c r="D498" s="12" t="s">
        <v>69</v>
      </c>
      <c r="E498" s="10" t="s">
        <v>28</v>
      </c>
      <c r="F498" s="10" t="s">
        <v>42</v>
      </c>
      <c r="G498" s="13">
        <v>0</v>
      </c>
      <c r="H498" s="14">
        <v>0</v>
      </c>
      <c r="I498" s="10">
        <v>2</v>
      </c>
      <c r="J498" s="15">
        <v>1.5972222222222221E-3</v>
      </c>
      <c r="K498" s="10"/>
      <c r="L498" s="10"/>
      <c r="M498" s="10" t="s">
        <v>48</v>
      </c>
      <c r="N498" s="10" t="s">
        <v>76</v>
      </c>
      <c r="O498" s="10" t="s">
        <v>71</v>
      </c>
    </row>
    <row r="499" spans="1:15" ht="21" customHeight="1" x14ac:dyDescent="0.3">
      <c r="A499" s="18"/>
      <c r="B499" s="3" t="s">
        <v>70</v>
      </c>
      <c r="C499" s="4">
        <v>11</v>
      </c>
      <c r="D499" s="5" t="s">
        <v>55</v>
      </c>
      <c r="E499" s="3" t="s">
        <v>73</v>
      </c>
      <c r="F499" s="3" t="s">
        <v>42</v>
      </c>
      <c r="G499" s="6">
        <v>0</v>
      </c>
      <c r="H499" s="2">
        <v>0</v>
      </c>
      <c r="I499" s="3">
        <v>4</v>
      </c>
      <c r="J499" s="7">
        <v>1.5972222222222221E-3</v>
      </c>
      <c r="K499" s="3"/>
      <c r="L499" s="3"/>
      <c r="M499" s="3" t="s">
        <v>33</v>
      </c>
      <c r="N499" s="3" t="s">
        <v>78</v>
      </c>
      <c r="O499" s="3" t="s">
        <v>63</v>
      </c>
    </row>
    <row r="500" spans="1:15" ht="21" customHeight="1" x14ac:dyDescent="0.3">
      <c r="A500" s="18"/>
      <c r="B500" s="10" t="s">
        <v>70</v>
      </c>
      <c r="C500" s="11">
        <v>12</v>
      </c>
      <c r="D500" s="12" t="s">
        <v>58</v>
      </c>
      <c r="E500" s="10" t="s">
        <v>16</v>
      </c>
      <c r="F500" s="10" t="s">
        <v>68</v>
      </c>
      <c r="G500" s="13">
        <v>0</v>
      </c>
      <c r="H500" s="14">
        <v>0</v>
      </c>
      <c r="I500" s="10">
        <v>4</v>
      </c>
      <c r="J500" s="15">
        <v>1.5972222222222221E-3</v>
      </c>
      <c r="K500" s="10"/>
      <c r="L500" s="10"/>
      <c r="M500" s="10" t="s">
        <v>20</v>
      </c>
      <c r="N500" s="10" t="s">
        <v>76</v>
      </c>
      <c r="O500" s="10" t="s">
        <v>52</v>
      </c>
    </row>
    <row r="501" spans="1:15" ht="21" customHeight="1" x14ac:dyDescent="0.3">
      <c r="A501" s="18"/>
      <c r="B501" s="3" t="s">
        <v>70</v>
      </c>
      <c r="C501" s="4">
        <v>30</v>
      </c>
      <c r="D501" s="5" t="s">
        <v>59</v>
      </c>
      <c r="E501" s="3" t="s">
        <v>28</v>
      </c>
      <c r="F501" s="3" t="s">
        <v>42</v>
      </c>
      <c r="G501" s="6">
        <v>0</v>
      </c>
      <c r="H501" s="2">
        <v>0</v>
      </c>
      <c r="I501" s="3">
        <v>3</v>
      </c>
      <c r="J501" s="7">
        <v>1.5972222222222221E-3</v>
      </c>
      <c r="K501" s="3"/>
      <c r="L501" s="3"/>
      <c r="M501" s="3" t="s">
        <v>43</v>
      </c>
      <c r="N501" s="3" t="s">
        <v>77</v>
      </c>
      <c r="O501" s="3" t="s">
        <v>65</v>
      </c>
    </row>
    <row r="502" spans="1:15" ht="21" customHeight="1" x14ac:dyDescent="0.3">
      <c r="A502" s="18"/>
      <c r="B502" s="10" t="s">
        <v>14</v>
      </c>
      <c r="C502" s="11">
        <v>15</v>
      </c>
      <c r="D502" s="12" t="s">
        <v>55</v>
      </c>
      <c r="E502" s="10" t="s">
        <v>38</v>
      </c>
      <c r="F502" s="10" t="s">
        <v>42</v>
      </c>
      <c r="G502" s="13">
        <v>4</v>
      </c>
      <c r="H502" s="14">
        <v>20000000</v>
      </c>
      <c r="I502" s="10">
        <v>3</v>
      </c>
      <c r="J502" s="15">
        <v>1.6782407407407406E-3</v>
      </c>
      <c r="K502" s="10" t="s">
        <v>61</v>
      </c>
      <c r="L502" s="10" t="s">
        <v>35</v>
      </c>
      <c r="M502" s="10" t="s">
        <v>51</v>
      </c>
      <c r="N502" s="10" t="s">
        <v>78</v>
      </c>
      <c r="O502" s="10" t="s">
        <v>41</v>
      </c>
    </row>
    <row r="503" spans="1:15" ht="21" customHeight="1" x14ac:dyDescent="0.3">
      <c r="A503" s="18"/>
      <c r="B503" s="3" t="s">
        <v>14</v>
      </c>
      <c r="C503" s="4">
        <v>1</v>
      </c>
      <c r="D503" s="5" t="s">
        <v>59</v>
      </c>
      <c r="E503" s="3" t="s">
        <v>38</v>
      </c>
      <c r="F503" s="3" t="s">
        <v>42</v>
      </c>
      <c r="G503" s="6">
        <v>2</v>
      </c>
      <c r="H503" s="2">
        <v>38000000</v>
      </c>
      <c r="I503" s="3">
        <v>2</v>
      </c>
      <c r="J503" s="7">
        <v>1.6782407407407406E-3</v>
      </c>
      <c r="K503" s="3" t="s">
        <v>46</v>
      </c>
      <c r="L503" s="3" t="s">
        <v>24</v>
      </c>
      <c r="M503" s="3" t="s">
        <v>30</v>
      </c>
      <c r="N503" s="3" t="s">
        <v>77</v>
      </c>
      <c r="O503" s="3" t="s">
        <v>34</v>
      </c>
    </row>
    <row r="504" spans="1:15" ht="21" customHeight="1" x14ac:dyDescent="0.3">
      <c r="A504" s="18"/>
      <c r="B504" s="10" t="s">
        <v>14</v>
      </c>
      <c r="C504" s="11">
        <v>1</v>
      </c>
      <c r="D504" s="12" t="s">
        <v>59</v>
      </c>
      <c r="E504" s="10" t="s">
        <v>32</v>
      </c>
      <c r="F504" s="10" t="s">
        <v>23</v>
      </c>
      <c r="G504" s="13">
        <v>2</v>
      </c>
      <c r="H504" s="14">
        <v>12000000</v>
      </c>
      <c r="I504" s="10">
        <v>3</v>
      </c>
      <c r="J504" s="15">
        <v>1.6782407407407406E-3</v>
      </c>
      <c r="K504" s="10" t="s">
        <v>18</v>
      </c>
      <c r="L504" s="10" t="s">
        <v>29</v>
      </c>
      <c r="M504" s="10" t="s">
        <v>48</v>
      </c>
      <c r="N504" s="10" t="s">
        <v>78</v>
      </c>
      <c r="O504" s="10" t="s">
        <v>53</v>
      </c>
    </row>
    <row r="505" spans="1:15" ht="21" customHeight="1" x14ac:dyDescent="0.3">
      <c r="A505" s="18"/>
      <c r="B505" s="3" t="s">
        <v>14</v>
      </c>
      <c r="C505" s="4">
        <v>20</v>
      </c>
      <c r="D505" s="5" t="s">
        <v>59</v>
      </c>
      <c r="E505" s="3" t="s">
        <v>32</v>
      </c>
      <c r="F505" s="3" t="s">
        <v>45</v>
      </c>
      <c r="G505" s="6">
        <v>3</v>
      </c>
      <c r="H505" s="2">
        <v>15000000</v>
      </c>
      <c r="I505" s="3">
        <v>2</v>
      </c>
      <c r="J505" s="7">
        <v>1.6782407407407406E-3</v>
      </c>
      <c r="K505" s="3" t="s">
        <v>18</v>
      </c>
      <c r="L505" s="3" t="s">
        <v>39</v>
      </c>
      <c r="M505" s="3" t="s">
        <v>51</v>
      </c>
      <c r="N505" s="3" t="s">
        <v>78</v>
      </c>
      <c r="O505" s="3" t="s">
        <v>41</v>
      </c>
    </row>
    <row r="506" spans="1:15" ht="21" customHeight="1" x14ac:dyDescent="0.3">
      <c r="A506" s="18"/>
      <c r="B506" s="10" t="s">
        <v>14</v>
      </c>
      <c r="C506" s="11">
        <v>10</v>
      </c>
      <c r="D506" s="12" t="s">
        <v>27</v>
      </c>
      <c r="E506" s="10" t="s">
        <v>32</v>
      </c>
      <c r="F506" s="10" t="s">
        <v>42</v>
      </c>
      <c r="G506" s="13">
        <v>1</v>
      </c>
      <c r="H506" s="14">
        <v>19000000</v>
      </c>
      <c r="I506" s="10">
        <v>3</v>
      </c>
      <c r="J506" s="15">
        <v>1.6782407407407406E-3</v>
      </c>
      <c r="K506" s="10" t="s">
        <v>46</v>
      </c>
      <c r="L506" s="10" t="s">
        <v>56</v>
      </c>
      <c r="M506" s="10" t="s">
        <v>25</v>
      </c>
      <c r="N506" s="10" t="s">
        <v>76</v>
      </c>
      <c r="O506" s="10" t="s">
        <v>52</v>
      </c>
    </row>
    <row r="507" spans="1:15" ht="21" customHeight="1" x14ac:dyDescent="0.3">
      <c r="A507" s="18"/>
      <c r="B507" s="3" t="s">
        <v>14</v>
      </c>
      <c r="C507" s="4">
        <v>14</v>
      </c>
      <c r="D507" s="5" t="s">
        <v>27</v>
      </c>
      <c r="E507" s="3" t="s">
        <v>38</v>
      </c>
      <c r="F507" s="3" t="s">
        <v>17</v>
      </c>
      <c r="G507" s="6">
        <v>3</v>
      </c>
      <c r="H507" s="2">
        <v>11000000</v>
      </c>
      <c r="I507" s="3">
        <v>2</v>
      </c>
      <c r="J507" s="7">
        <v>1.6782407407407406E-3</v>
      </c>
      <c r="K507" s="3" t="s">
        <v>18</v>
      </c>
      <c r="L507" s="3" t="s">
        <v>29</v>
      </c>
      <c r="M507" s="3" t="s">
        <v>33</v>
      </c>
      <c r="N507" s="3" t="s">
        <v>78</v>
      </c>
      <c r="O507" s="3" t="s">
        <v>66</v>
      </c>
    </row>
    <row r="508" spans="1:15" ht="21" customHeight="1" x14ac:dyDescent="0.3">
      <c r="A508" s="18"/>
      <c r="B508" s="10" t="s">
        <v>14</v>
      </c>
      <c r="C508" s="11">
        <v>1</v>
      </c>
      <c r="D508" s="12" t="s">
        <v>37</v>
      </c>
      <c r="E508" s="10" t="s">
        <v>32</v>
      </c>
      <c r="F508" s="10" t="s">
        <v>23</v>
      </c>
      <c r="G508" s="13">
        <v>1</v>
      </c>
      <c r="H508" s="14">
        <v>19000000</v>
      </c>
      <c r="I508" s="10">
        <v>1</v>
      </c>
      <c r="J508" s="15">
        <v>1.6782407407407406E-3</v>
      </c>
      <c r="K508" s="10" t="s">
        <v>46</v>
      </c>
      <c r="L508" s="10" t="s">
        <v>39</v>
      </c>
      <c r="M508" s="10" t="s">
        <v>30</v>
      </c>
      <c r="N508" s="10" t="s">
        <v>76</v>
      </c>
      <c r="O508" s="10" t="s">
        <v>71</v>
      </c>
    </row>
    <row r="509" spans="1:15" ht="21" customHeight="1" x14ac:dyDescent="0.3">
      <c r="A509" s="18"/>
      <c r="B509" s="3" t="s">
        <v>14</v>
      </c>
      <c r="C509" s="4">
        <v>11</v>
      </c>
      <c r="D509" s="5" t="s">
        <v>37</v>
      </c>
      <c r="E509" s="3" t="s">
        <v>16</v>
      </c>
      <c r="F509" s="3" t="s">
        <v>23</v>
      </c>
      <c r="G509" s="6">
        <v>5</v>
      </c>
      <c r="H509" s="2">
        <v>21000000</v>
      </c>
      <c r="I509" s="3">
        <v>1</v>
      </c>
      <c r="J509" s="7">
        <v>1.6782407407407406E-3</v>
      </c>
      <c r="K509" s="3" t="s">
        <v>18</v>
      </c>
      <c r="L509" s="3" t="s">
        <v>19</v>
      </c>
      <c r="M509" s="3" t="s">
        <v>30</v>
      </c>
      <c r="N509" s="3" t="s">
        <v>78</v>
      </c>
      <c r="O509" s="3" t="s">
        <v>66</v>
      </c>
    </row>
    <row r="510" spans="1:15" ht="21" customHeight="1" x14ac:dyDescent="0.3">
      <c r="A510" s="18"/>
      <c r="B510" s="10" t="s">
        <v>14</v>
      </c>
      <c r="C510" s="11">
        <v>15</v>
      </c>
      <c r="D510" s="12" t="s">
        <v>37</v>
      </c>
      <c r="E510" s="10" t="s">
        <v>16</v>
      </c>
      <c r="F510" s="10" t="s">
        <v>42</v>
      </c>
      <c r="G510" s="13">
        <v>2</v>
      </c>
      <c r="H510" s="14">
        <v>10000000</v>
      </c>
      <c r="I510" s="10">
        <v>4</v>
      </c>
      <c r="J510" s="15">
        <v>1.6782407407407406E-3</v>
      </c>
      <c r="K510" s="10" t="s">
        <v>18</v>
      </c>
      <c r="L510" s="10" t="s">
        <v>47</v>
      </c>
      <c r="M510" s="10" t="s">
        <v>51</v>
      </c>
      <c r="N510" s="10" t="s">
        <v>66</v>
      </c>
      <c r="O510" s="10" t="s">
        <v>67</v>
      </c>
    </row>
    <row r="511" spans="1:15" ht="21" customHeight="1" x14ac:dyDescent="0.3">
      <c r="A511" s="18"/>
      <c r="B511" s="3" t="s">
        <v>14</v>
      </c>
      <c r="C511" s="4">
        <v>29</v>
      </c>
      <c r="D511" s="5" t="s">
        <v>37</v>
      </c>
      <c r="E511" s="3" t="s">
        <v>16</v>
      </c>
      <c r="F511" s="3" t="s">
        <v>42</v>
      </c>
      <c r="G511" s="6">
        <v>3</v>
      </c>
      <c r="H511" s="2">
        <v>15000000</v>
      </c>
      <c r="I511" s="3">
        <v>1</v>
      </c>
      <c r="J511" s="7">
        <v>1.6782407407407406E-3</v>
      </c>
      <c r="K511" s="3" t="s">
        <v>18</v>
      </c>
      <c r="L511" s="3" t="s">
        <v>39</v>
      </c>
      <c r="M511" s="3" t="s">
        <v>20</v>
      </c>
      <c r="N511" s="3" t="s">
        <v>78</v>
      </c>
      <c r="O511" s="3" t="s">
        <v>66</v>
      </c>
    </row>
    <row r="512" spans="1:15" ht="21" customHeight="1" x14ac:dyDescent="0.3">
      <c r="A512" s="18"/>
      <c r="B512" s="10" t="s">
        <v>14</v>
      </c>
      <c r="C512" s="11">
        <v>8</v>
      </c>
      <c r="D512" s="12" t="s">
        <v>37</v>
      </c>
      <c r="E512" s="10" t="s">
        <v>32</v>
      </c>
      <c r="F512" s="10" t="s">
        <v>42</v>
      </c>
      <c r="G512" s="13">
        <v>2</v>
      </c>
      <c r="H512" s="14">
        <v>12000000</v>
      </c>
      <c r="I512" s="10">
        <v>5</v>
      </c>
      <c r="J512" s="15">
        <v>1.6782407407407406E-3</v>
      </c>
      <c r="K512" s="10" t="s">
        <v>18</v>
      </c>
      <c r="L512" s="10" t="s">
        <v>50</v>
      </c>
      <c r="M512" s="10" t="s">
        <v>25</v>
      </c>
      <c r="N512" s="10" t="s">
        <v>76</v>
      </c>
      <c r="O512" s="10" t="s">
        <v>52</v>
      </c>
    </row>
    <row r="513" spans="1:15" ht="21" customHeight="1" x14ac:dyDescent="0.3">
      <c r="A513" s="18"/>
      <c r="B513" s="3" t="s">
        <v>14</v>
      </c>
      <c r="C513" s="4">
        <v>8</v>
      </c>
      <c r="D513" s="5" t="s">
        <v>37</v>
      </c>
      <c r="E513" s="3" t="s">
        <v>38</v>
      </c>
      <c r="F513" s="3" t="s">
        <v>17</v>
      </c>
      <c r="G513" s="6">
        <v>5</v>
      </c>
      <c r="H513" s="2">
        <v>25000000</v>
      </c>
      <c r="I513" s="3">
        <v>3</v>
      </c>
      <c r="J513" s="7">
        <v>1.6782407407407406E-3</v>
      </c>
      <c r="K513" s="3" t="s">
        <v>18</v>
      </c>
      <c r="L513" s="3" t="s">
        <v>39</v>
      </c>
      <c r="M513" s="3" t="s">
        <v>48</v>
      </c>
      <c r="N513" s="3" t="s">
        <v>76</v>
      </c>
      <c r="O513" s="3" t="s">
        <v>52</v>
      </c>
    </row>
    <row r="514" spans="1:15" ht="21" customHeight="1" x14ac:dyDescent="0.3">
      <c r="A514" s="18"/>
      <c r="B514" s="10" t="s">
        <v>14</v>
      </c>
      <c r="C514" s="11">
        <v>10</v>
      </c>
      <c r="D514" s="12" t="s">
        <v>44</v>
      </c>
      <c r="E514" s="10" t="s">
        <v>38</v>
      </c>
      <c r="F514" s="10" t="s">
        <v>23</v>
      </c>
      <c r="G514" s="13">
        <v>1</v>
      </c>
      <c r="H514" s="14">
        <v>7000000</v>
      </c>
      <c r="I514" s="10">
        <v>6</v>
      </c>
      <c r="J514" s="15">
        <v>1.6782407407407406E-3</v>
      </c>
      <c r="K514" s="10" t="s">
        <v>18</v>
      </c>
      <c r="L514" s="10" t="s">
        <v>19</v>
      </c>
      <c r="M514" s="10" t="s">
        <v>43</v>
      </c>
      <c r="N514" s="10" t="s">
        <v>77</v>
      </c>
      <c r="O514" s="10" t="s">
        <v>65</v>
      </c>
    </row>
    <row r="515" spans="1:15" ht="21" customHeight="1" x14ac:dyDescent="0.3">
      <c r="A515" s="18"/>
      <c r="B515" s="3" t="s">
        <v>14</v>
      </c>
      <c r="C515" s="4">
        <v>11</v>
      </c>
      <c r="D515" s="5" t="s">
        <v>44</v>
      </c>
      <c r="E515" s="3" t="s">
        <v>28</v>
      </c>
      <c r="F515" s="3" t="s">
        <v>23</v>
      </c>
      <c r="G515" s="6">
        <v>4</v>
      </c>
      <c r="H515" s="2">
        <v>20000000</v>
      </c>
      <c r="I515" s="3">
        <v>2</v>
      </c>
      <c r="J515" s="7">
        <v>1.6782407407407406E-3</v>
      </c>
      <c r="K515" s="3" t="s">
        <v>18</v>
      </c>
      <c r="L515" s="3" t="s">
        <v>47</v>
      </c>
      <c r="M515" s="3" t="s">
        <v>33</v>
      </c>
      <c r="N515" s="3" t="s">
        <v>76</v>
      </c>
      <c r="O515" s="3" t="s">
        <v>31</v>
      </c>
    </row>
    <row r="516" spans="1:15" ht="21" customHeight="1" x14ac:dyDescent="0.3">
      <c r="A516" s="18"/>
      <c r="B516" s="10" t="s">
        <v>14</v>
      </c>
      <c r="C516" s="11">
        <v>22</v>
      </c>
      <c r="D516" s="12" t="s">
        <v>44</v>
      </c>
      <c r="E516" s="10" t="s">
        <v>73</v>
      </c>
      <c r="F516" s="10" t="s">
        <v>17</v>
      </c>
      <c r="G516" s="13">
        <v>2</v>
      </c>
      <c r="H516" s="14">
        <v>12000000</v>
      </c>
      <c r="I516" s="10">
        <v>2</v>
      </c>
      <c r="J516" s="15">
        <v>1.6782407407407406E-3</v>
      </c>
      <c r="K516" s="10" t="s">
        <v>18</v>
      </c>
      <c r="L516" s="10" t="s">
        <v>56</v>
      </c>
      <c r="M516" s="10" t="s">
        <v>33</v>
      </c>
      <c r="N516" s="10" t="s">
        <v>76</v>
      </c>
      <c r="O516" s="10" t="s">
        <v>26</v>
      </c>
    </row>
    <row r="517" spans="1:15" ht="21" customHeight="1" x14ac:dyDescent="0.3">
      <c r="A517" s="18"/>
      <c r="B517" s="3" t="s">
        <v>14</v>
      </c>
      <c r="C517" s="4">
        <v>18</v>
      </c>
      <c r="D517" s="5" t="s">
        <v>44</v>
      </c>
      <c r="E517" s="3" t="s">
        <v>32</v>
      </c>
      <c r="F517" s="3" t="s">
        <v>68</v>
      </c>
      <c r="G517" s="6">
        <v>5</v>
      </c>
      <c r="H517" s="2">
        <v>25000000</v>
      </c>
      <c r="I517" s="3">
        <v>4</v>
      </c>
      <c r="J517" s="7">
        <v>1.6782407407407406E-3</v>
      </c>
      <c r="K517" s="3" t="s">
        <v>18</v>
      </c>
      <c r="L517" s="3" t="s">
        <v>19</v>
      </c>
      <c r="M517" s="3" t="s">
        <v>43</v>
      </c>
      <c r="N517" s="3" t="s">
        <v>77</v>
      </c>
      <c r="O517" s="3" t="s">
        <v>54</v>
      </c>
    </row>
    <row r="518" spans="1:15" ht="21" customHeight="1" x14ac:dyDescent="0.3">
      <c r="A518" s="18"/>
      <c r="B518" s="10" t="s">
        <v>14</v>
      </c>
      <c r="C518" s="11">
        <v>15</v>
      </c>
      <c r="D518" s="12" t="s">
        <v>55</v>
      </c>
      <c r="E518" s="10" t="s">
        <v>38</v>
      </c>
      <c r="F518" s="10" t="s">
        <v>42</v>
      </c>
      <c r="G518" s="13">
        <v>4</v>
      </c>
      <c r="H518" s="14">
        <v>20000000</v>
      </c>
      <c r="I518" s="10">
        <v>3</v>
      </c>
      <c r="J518" s="15">
        <v>1.6782407407407406E-3</v>
      </c>
      <c r="K518" s="10" t="s">
        <v>61</v>
      </c>
      <c r="L518" s="10" t="s">
        <v>35</v>
      </c>
      <c r="M518" s="10" t="s">
        <v>51</v>
      </c>
      <c r="N518" s="10" t="s">
        <v>78</v>
      </c>
      <c r="O518" s="10" t="s">
        <v>41</v>
      </c>
    </row>
    <row r="519" spans="1:15" ht="21" customHeight="1" x14ac:dyDescent="0.3">
      <c r="A519" s="18"/>
      <c r="B519" s="3" t="s">
        <v>14</v>
      </c>
      <c r="C519" s="4">
        <v>1</v>
      </c>
      <c r="D519" s="5" t="s">
        <v>59</v>
      </c>
      <c r="E519" s="3" t="s">
        <v>38</v>
      </c>
      <c r="F519" s="3" t="s">
        <v>42</v>
      </c>
      <c r="G519" s="6">
        <v>2</v>
      </c>
      <c r="H519" s="2">
        <v>38000000</v>
      </c>
      <c r="I519" s="3">
        <v>2</v>
      </c>
      <c r="J519" s="7">
        <v>1.6782407407407406E-3</v>
      </c>
      <c r="K519" s="3" t="s">
        <v>46</v>
      </c>
      <c r="L519" s="3" t="s">
        <v>24</v>
      </c>
      <c r="M519" s="3" t="s">
        <v>30</v>
      </c>
      <c r="N519" s="3" t="s">
        <v>77</v>
      </c>
      <c r="O519" s="3" t="s">
        <v>34</v>
      </c>
    </row>
    <row r="520" spans="1:15" ht="21" customHeight="1" x14ac:dyDescent="0.3">
      <c r="A520" s="18"/>
      <c r="B520" s="10" t="s">
        <v>14</v>
      </c>
      <c r="C520" s="11">
        <v>1</v>
      </c>
      <c r="D520" s="12" t="s">
        <v>59</v>
      </c>
      <c r="E520" s="10" t="s">
        <v>32</v>
      </c>
      <c r="F520" s="10" t="s">
        <v>23</v>
      </c>
      <c r="G520" s="13">
        <v>2</v>
      </c>
      <c r="H520" s="14">
        <v>12000000</v>
      </c>
      <c r="I520" s="10">
        <v>3</v>
      </c>
      <c r="J520" s="15">
        <v>1.6782407407407406E-3</v>
      </c>
      <c r="K520" s="10" t="s">
        <v>18</v>
      </c>
      <c r="L520" s="10" t="s">
        <v>29</v>
      </c>
      <c r="M520" s="10" t="s">
        <v>48</v>
      </c>
      <c r="N520" s="10" t="s">
        <v>78</v>
      </c>
      <c r="O520" s="10" t="s">
        <v>53</v>
      </c>
    </row>
    <row r="521" spans="1:15" ht="21" customHeight="1" x14ac:dyDescent="0.3">
      <c r="A521" s="18"/>
      <c r="B521" s="3" t="s">
        <v>14</v>
      </c>
      <c r="C521" s="4">
        <v>20</v>
      </c>
      <c r="D521" s="5" t="s">
        <v>59</v>
      </c>
      <c r="E521" s="3" t="s">
        <v>32</v>
      </c>
      <c r="F521" s="3" t="s">
        <v>45</v>
      </c>
      <c r="G521" s="6">
        <v>3</v>
      </c>
      <c r="H521" s="2">
        <v>15000000</v>
      </c>
      <c r="I521" s="3">
        <v>2</v>
      </c>
      <c r="J521" s="7">
        <v>1.6782407407407406E-3</v>
      </c>
      <c r="K521" s="3" t="s">
        <v>18</v>
      </c>
      <c r="L521" s="3" t="s">
        <v>39</v>
      </c>
      <c r="M521" s="3" t="s">
        <v>51</v>
      </c>
      <c r="N521" s="3" t="s">
        <v>78</v>
      </c>
      <c r="O521" s="3" t="s">
        <v>41</v>
      </c>
    </row>
    <row r="522" spans="1:15" ht="21" customHeight="1" x14ac:dyDescent="0.3">
      <c r="A522" s="18"/>
      <c r="B522" s="10" t="s">
        <v>70</v>
      </c>
      <c r="C522" s="11">
        <v>12</v>
      </c>
      <c r="D522" s="12" t="s">
        <v>59</v>
      </c>
      <c r="E522" s="10" t="s">
        <v>16</v>
      </c>
      <c r="F522" s="10" t="s">
        <v>23</v>
      </c>
      <c r="G522" s="13">
        <v>0</v>
      </c>
      <c r="H522" s="14">
        <v>0</v>
      </c>
      <c r="I522" s="10">
        <v>2</v>
      </c>
      <c r="J522" s="15">
        <v>1.6782407407407406E-3</v>
      </c>
      <c r="K522" s="10"/>
      <c r="L522" s="10"/>
      <c r="M522" s="10" t="s">
        <v>43</v>
      </c>
      <c r="N522" s="10" t="s">
        <v>66</v>
      </c>
      <c r="O522" s="10" t="s">
        <v>67</v>
      </c>
    </row>
    <row r="523" spans="1:15" ht="21" customHeight="1" x14ac:dyDescent="0.3">
      <c r="A523" s="18"/>
      <c r="B523" s="3" t="s">
        <v>70</v>
      </c>
      <c r="C523" s="4">
        <v>14</v>
      </c>
      <c r="D523" s="5" t="s">
        <v>60</v>
      </c>
      <c r="E523" s="3" t="s">
        <v>16</v>
      </c>
      <c r="F523" s="3" t="s">
        <v>42</v>
      </c>
      <c r="G523" s="6">
        <v>0</v>
      </c>
      <c r="H523" s="2">
        <v>0</v>
      </c>
      <c r="I523" s="3">
        <v>1</v>
      </c>
      <c r="J523" s="7">
        <v>1.6782407407407406E-3</v>
      </c>
      <c r="K523" s="3"/>
      <c r="L523" s="3"/>
      <c r="M523" s="3" t="s">
        <v>51</v>
      </c>
      <c r="N523" s="3" t="s">
        <v>76</v>
      </c>
      <c r="O523" s="3" t="s">
        <v>31</v>
      </c>
    </row>
    <row r="524" spans="1:15" ht="21" customHeight="1" x14ac:dyDescent="0.3">
      <c r="A524" s="18"/>
      <c r="B524" s="10" t="s">
        <v>70</v>
      </c>
      <c r="C524" s="11">
        <v>15</v>
      </c>
      <c r="D524" s="12" t="s">
        <v>22</v>
      </c>
      <c r="E524" s="10" t="s">
        <v>16</v>
      </c>
      <c r="F524" s="10" t="s">
        <v>23</v>
      </c>
      <c r="G524" s="13">
        <v>0</v>
      </c>
      <c r="H524" s="14">
        <v>0</v>
      </c>
      <c r="I524" s="10">
        <v>2</v>
      </c>
      <c r="J524" s="15">
        <v>1.6782407407407406E-3</v>
      </c>
      <c r="K524" s="10"/>
      <c r="L524" s="10"/>
      <c r="M524" s="10" t="s">
        <v>40</v>
      </c>
      <c r="N524" s="10" t="s">
        <v>78</v>
      </c>
      <c r="O524" s="10" t="s">
        <v>62</v>
      </c>
    </row>
    <row r="525" spans="1:15" ht="21" customHeight="1" x14ac:dyDescent="0.3">
      <c r="A525" s="18"/>
      <c r="B525" s="3" t="s">
        <v>70</v>
      </c>
      <c r="C525" s="4">
        <v>20</v>
      </c>
      <c r="D525" s="5" t="s">
        <v>27</v>
      </c>
      <c r="E525" s="3" t="s">
        <v>49</v>
      </c>
      <c r="F525" s="3" t="s">
        <v>23</v>
      </c>
      <c r="G525" s="6">
        <v>0</v>
      </c>
      <c r="H525" s="2">
        <v>0</v>
      </c>
      <c r="I525" s="3">
        <v>1</v>
      </c>
      <c r="J525" s="7">
        <v>1.6782407407407406E-3</v>
      </c>
      <c r="K525" s="3"/>
      <c r="L525" s="3"/>
      <c r="M525" s="3" t="s">
        <v>25</v>
      </c>
      <c r="N525" s="3" t="s">
        <v>77</v>
      </c>
      <c r="O525" s="3" t="s">
        <v>54</v>
      </c>
    </row>
    <row r="526" spans="1:15" ht="21" customHeight="1" x14ac:dyDescent="0.3">
      <c r="A526" s="18"/>
      <c r="B526" s="10" t="s">
        <v>70</v>
      </c>
      <c r="C526" s="11">
        <v>2</v>
      </c>
      <c r="D526" s="12" t="s">
        <v>37</v>
      </c>
      <c r="E526" s="10" t="s">
        <v>16</v>
      </c>
      <c r="F526" s="10" t="s">
        <v>23</v>
      </c>
      <c r="G526" s="13">
        <v>0</v>
      </c>
      <c r="H526" s="14">
        <v>0</v>
      </c>
      <c r="I526" s="10">
        <v>2</v>
      </c>
      <c r="J526" s="15">
        <v>1.6782407407407406E-3</v>
      </c>
      <c r="K526" s="10"/>
      <c r="L526" s="10"/>
      <c r="M526" s="10" t="s">
        <v>30</v>
      </c>
      <c r="N526" s="10" t="s">
        <v>76</v>
      </c>
      <c r="O526" s="10" t="s">
        <v>75</v>
      </c>
    </row>
    <row r="527" spans="1:15" ht="21" customHeight="1" x14ac:dyDescent="0.3">
      <c r="A527" s="18"/>
      <c r="B527" s="3" t="s">
        <v>70</v>
      </c>
      <c r="C527" s="4">
        <v>21</v>
      </c>
      <c r="D527" s="5" t="s">
        <v>37</v>
      </c>
      <c r="E527" s="3" t="s">
        <v>32</v>
      </c>
      <c r="F527" s="3" t="s">
        <v>42</v>
      </c>
      <c r="G527" s="6">
        <v>0</v>
      </c>
      <c r="H527" s="2">
        <v>0</v>
      </c>
      <c r="I527" s="3">
        <v>3</v>
      </c>
      <c r="J527" s="7">
        <v>1.6782407407407406E-3</v>
      </c>
      <c r="K527" s="3"/>
      <c r="L527" s="3"/>
      <c r="M527" s="3" t="s">
        <v>30</v>
      </c>
      <c r="N527" s="3" t="s">
        <v>78</v>
      </c>
      <c r="O527" s="3" t="s">
        <v>62</v>
      </c>
    </row>
    <row r="528" spans="1:15" ht="21" customHeight="1" x14ac:dyDescent="0.3">
      <c r="A528" s="18"/>
      <c r="B528" s="10" t="s">
        <v>70</v>
      </c>
      <c r="C528" s="11">
        <v>23</v>
      </c>
      <c r="D528" s="12" t="s">
        <v>37</v>
      </c>
      <c r="E528" s="10" t="s">
        <v>49</v>
      </c>
      <c r="F528" s="10" t="s">
        <v>42</v>
      </c>
      <c r="G528" s="13">
        <v>0</v>
      </c>
      <c r="H528" s="14">
        <v>0</v>
      </c>
      <c r="I528" s="10">
        <v>3</v>
      </c>
      <c r="J528" s="15">
        <v>1.6782407407407406E-3</v>
      </c>
      <c r="K528" s="10"/>
      <c r="L528" s="10"/>
      <c r="M528" s="10" t="s">
        <v>48</v>
      </c>
      <c r="N528" s="10" t="s">
        <v>66</v>
      </c>
      <c r="O528" s="10" t="s">
        <v>67</v>
      </c>
    </row>
    <row r="529" spans="1:15" ht="21" customHeight="1" x14ac:dyDescent="0.3">
      <c r="A529" s="18"/>
      <c r="B529" s="3" t="s">
        <v>70</v>
      </c>
      <c r="C529" s="4">
        <v>14</v>
      </c>
      <c r="D529" s="5" t="s">
        <v>44</v>
      </c>
      <c r="E529" s="3" t="s">
        <v>16</v>
      </c>
      <c r="F529" s="3" t="s">
        <v>42</v>
      </c>
      <c r="G529" s="6">
        <v>0</v>
      </c>
      <c r="H529" s="2">
        <v>0</v>
      </c>
      <c r="I529" s="3">
        <v>2</v>
      </c>
      <c r="J529" s="7">
        <v>1.6782407407407406E-3</v>
      </c>
      <c r="K529" s="3"/>
      <c r="L529" s="3"/>
      <c r="M529" s="3" t="s">
        <v>43</v>
      </c>
      <c r="N529" s="3" t="s">
        <v>76</v>
      </c>
      <c r="O529" s="3" t="s">
        <v>52</v>
      </c>
    </row>
    <row r="530" spans="1:15" ht="21" customHeight="1" x14ac:dyDescent="0.3">
      <c r="A530" s="18"/>
      <c r="B530" s="10" t="s">
        <v>70</v>
      </c>
      <c r="C530" s="11">
        <v>16</v>
      </c>
      <c r="D530" s="12" t="s">
        <v>44</v>
      </c>
      <c r="E530" s="10" t="s">
        <v>38</v>
      </c>
      <c r="F530" s="10" t="s">
        <v>42</v>
      </c>
      <c r="G530" s="13">
        <v>0</v>
      </c>
      <c r="H530" s="14">
        <v>0</v>
      </c>
      <c r="I530" s="10">
        <v>3</v>
      </c>
      <c r="J530" s="15">
        <v>1.6782407407407406E-3</v>
      </c>
      <c r="K530" s="10"/>
      <c r="L530" s="10"/>
      <c r="M530" s="10" t="s">
        <v>43</v>
      </c>
      <c r="N530" s="10" t="s">
        <v>77</v>
      </c>
      <c r="O530" s="10" t="s">
        <v>65</v>
      </c>
    </row>
    <row r="531" spans="1:15" ht="21" customHeight="1" x14ac:dyDescent="0.3">
      <c r="A531" s="18"/>
      <c r="B531" s="3" t="s">
        <v>70</v>
      </c>
      <c r="C531" s="4">
        <v>12</v>
      </c>
      <c r="D531" s="5" t="s">
        <v>59</v>
      </c>
      <c r="E531" s="3" t="s">
        <v>16</v>
      </c>
      <c r="F531" s="3" t="s">
        <v>23</v>
      </c>
      <c r="G531" s="6">
        <v>0</v>
      </c>
      <c r="H531" s="2">
        <v>0</v>
      </c>
      <c r="I531" s="3">
        <v>2</v>
      </c>
      <c r="J531" s="7">
        <v>1.6782407407407406E-3</v>
      </c>
      <c r="K531" s="3"/>
      <c r="L531" s="3"/>
      <c r="M531" s="3" t="s">
        <v>43</v>
      </c>
      <c r="N531" s="3" t="s">
        <v>66</v>
      </c>
      <c r="O531" s="3" t="s">
        <v>67</v>
      </c>
    </row>
    <row r="532" spans="1:15" ht="21" customHeight="1" x14ac:dyDescent="0.3">
      <c r="A532" s="18"/>
      <c r="B532" s="10" t="s">
        <v>70</v>
      </c>
      <c r="C532" s="11">
        <v>14</v>
      </c>
      <c r="D532" s="12" t="s">
        <v>60</v>
      </c>
      <c r="E532" s="10" t="s">
        <v>16</v>
      </c>
      <c r="F532" s="10" t="s">
        <v>42</v>
      </c>
      <c r="G532" s="13">
        <v>0</v>
      </c>
      <c r="H532" s="14">
        <v>0</v>
      </c>
      <c r="I532" s="10">
        <v>1</v>
      </c>
      <c r="J532" s="15">
        <v>1.6782407407407406E-3</v>
      </c>
      <c r="K532" s="10"/>
      <c r="L532" s="10"/>
      <c r="M532" s="10" t="s">
        <v>51</v>
      </c>
      <c r="N532" s="10" t="s">
        <v>76</v>
      </c>
      <c r="O532" s="10" t="s">
        <v>31</v>
      </c>
    </row>
    <row r="533" spans="1:15" ht="21" customHeight="1" x14ac:dyDescent="0.3">
      <c r="A533" s="18"/>
      <c r="B533" s="3" t="s">
        <v>14</v>
      </c>
      <c r="C533" s="4">
        <v>11</v>
      </c>
      <c r="D533" s="5" t="s">
        <v>55</v>
      </c>
      <c r="E533" s="3" t="s">
        <v>38</v>
      </c>
      <c r="F533" s="3" t="s">
        <v>42</v>
      </c>
      <c r="G533" s="6">
        <v>5</v>
      </c>
      <c r="H533" s="2">
        <v>20000000</v>
      </c>
      <c r="I533" s="3">
        <v>1</v>
      </c>
      <c r="J533" s="7">
        <v>1.736111111111111E-3</v>
      </c>
      <c r="K533" s="3" t="s">
        <v>18</v>
      </c>
      <c r="L533" s="3" t="s">
        <v>29</v>
      </c>
      <c r="M533" s="3" t="s">
        <v>48</v>
      </c>
      <c r="N533" s="3" t="s">
        <v>77</v>
      </c>
      <c r="O533" s="3" t="s">
        <v>54</v>
      </c>
    </row>
    <row r="534" spans="1:15" ht="21" customHeight="1" x14ac:dyDescent="0.3">
      <c r="A534" s="18"/>
      <c r="B534" s="10" t="s">
        <v>14</v>
      </c>
      <c r="C534" s="11">
        <v>14</v>
      </c>
      <c r="D534" s="12" t="s">
        <v>57</v>
      </c>
      <c r="E534" s="10" t="s">
        <v>49</v>
      </c>
      <c r="F534" s="10" t="s">
        <v>42</v>
      </c>
      <c r="G534" s="13">
        <v>2</v>
      </c>
      <c r="H534" s="14">
        <v>10000000</v>
      </c>
      <c r="I534" s="10">
        <v>7</v>
      </c>
      <c r="J534" s="15">
        <v>1.736111111111111E-3</v>
      </c>
      <c r="K534" s="10" t="s">
        <v>18</v>
      </c>
      <c r="L534" s="10" t="s">
        <v>29</v>
      </c>
      <c r="M534" s="10" t="s">
        <v>43</v>
      </c>
      <c r="N534" s="10" t="s">
        <v>78</v>
      </c>
      <c r="O534" s="10" t="s">
        <v>53</v>
      </c>
    </row>
    <row r="535" spans="1:15" ht="21" customHeight="1" x14ac:dyDescent="0.3">
      <c r="A535" s="18"/>
      <c r="B535" s="3" t="s">
        <v>14</v>
      </c>
      <c r="C535" s="4">
        <v>10</v>
      </c>
      <c r="D535" s="5" t="s">
        <v>72</v>
      </c>
      <c r="E535" s="3" t="s">
        <v>32</v>
      </c>
      <c r="F535" s="3" t="s">
        <v>23</v>
      </c>
      <c r="G535" s="6">
        <v>1</v>
      </c>
      <c r="H535" s="2">
        <v>7000000</v>
      </c>
      <c r="I535" s="3">
        <v>1</v>
      </c>
      <c r="J535" s="7">
        <v>1.736111111111111E-3</v>
      </c>
      <c r="K535" s="3" t="s">
        <v>18</v>
      </c>
      <c r="L535" s="3" t="s">
        <v>47</v>
      </c>
      <c r="M535" s="3" t="s">
        <v>30</v>
      </c>
      <c r="N535" s="3" t="s">
        <v>78</v>
      </c>
      <c r="O535" s="3" t="s">
        <v>53</v>
      </c>
    </row>
    <row r="536" spans="1:15" ht="21" customHeight="1" x14ac:dyDescent="0.3">
      <c r="A536" s="18"/>
      <c r="B536" s="10" t="s">
        <v>14</v>
      </c>
      <c r="C536" s="11">
        <v>12</v>
      </c>
      <c r="D536" s="12" t="s">
        <v>72</v>
      </c>
      <c r="E536" s="10" t="s">
        <v>28</v>
      </c>
      <c r="F536" s="10" t="s">
        <v>23</v>
      </c>
      <c r="G536" s="13">
        <v>5</v>
      </c>
      <c r="H536" s="14">
        <v>25000000</v>
      </c>
      <c r="I536" s="10">
        <v>2</v>
      </c>
      <c r="J536" s="15">
        <v>1.736111111111111E-3</v>
      </c>
      <c r="K536" s="10" t="s">
        <v>18</v>
      </c>
      <c r="L536" s="10" t="s">
        <v>19</v>
      </c>
      <c r="M536" s="10" t="s">
        <v>20</v>
      </c>
      <c r="N536" s="10" t="s">
        <v>77</v>
      </c>
      <c r="O536" s="10" t="s">
        <v>65</v>
      </c>
    </row>
    <row r="537" spans="1:15" ht="21" customHeight="1" x14ac:dyDescent="0.3">
      <c r="A537" s="18"/>
      <c r="B537" s="3" t="s">
        <v>14</v>
      </c>
      <c r="C537" s="4">
        <v>22</v>
      </c>
      <c r="D537" s="5" t="s">
        <v>27</v>
      </c>
      <c r="E537" s="3" t="s">
        <v>32</v>
      </c>
      <c r="F537" s="3" t="s">
        <v>42</v>
      </c>
      <c r="G537" s="6">
        <v>1</v>
      </c>
      <c r="H537" s="2">
        <v>19000000</v>
      </c>
      <c r="I537" s="3">
        <v>2</v>
      </c>
      <c r="J537" s="7">
        <v>1.736111111111111E-3</v>
      </c>
      <c r="K537" s="3" t="s">
        <v>46</v>
      </c>
      <c r="L537" s="3" t="s">
        <v>39</v>
      </c>
      <c r="M537" s="3" t="s">
        <v>51</v>
      </c>
      <c r="N537" s="3" t="s">
        <v>66</v>
      </c>
      <c r="O537" s="3" t="s">
        <v>67</v>
      </c>
    </row>
    <row r="538" spans="1:15" ht="21" customHeight="1" x14ac:dyDescent="0.3">
      <c r="A538" s="18"/>
      <c r="B538" s="10" t="s">
        <v>14</v>
      </c>
      <c r="C538" s="11">
        <v>27</v>
      </c>
      <c r="D538" s="12" t="s">
        <v>27</v>
      </c>
      <c r="E538" s="10" t="s">
        <v>16</v>
      </c>
      <c r="F538" s="10" t="s">
        <v>42</v>
      </c>
      <c r="G538" s="13">
        <v>5</v>
      </c>
      <c r="H538" s="14">
        <v>21000000</v>
      </c>
      <c r="I538" s="10">
        <v>3</v>
      </c>
      <c r="J538" s="15">
        <v>1.736111111111111E-3</v>
      </c>
      <c r="K538" s="10" t="s">
        <v>18</v>
      </c>
      <c r="L538" s="10" t="s">
        <v>39</v>
      </c>
      <c r="M538" s="10" t="s">
        <v>43</v>
      </c>
      <c r="N538" s="10" t="s">
        <v>76</v>
      </c>
      <c r="O538" s="10" t="s">
        <v>52</v>
      </c>
    </row>
    <row r="539" spans="1:15" ht="21" customHeight="1" x14ac:dyDescent="0.3">
      <c r="A539" s="18"/>
      <c r="B539" s="3" t="s">
        <v>14</v>
      </c>
      <c r="C539" s="4">
        <v>21</v>
      </c>
      <c r="D539" s="5" t="s">
        <v>37</v>
      </c>
      <c r="E539" s="3" t="s">
        <v>38</v>
      </c>
      <c r="F539" s="3" t="s">
        <v>17</v>
      </c>
      <c r="G539" s="6">
        <v>2</v>
      </c>
      <c r="H539" s="2">
        <v>38000000</v>
      </c>
      <c r="I539" s="3">
        <v>3</v>
      </c>
      <c r="J539" s="7">
        <v>1.736111111111111E-3</v>
      </c>
      <c r="K539" s="3" t="s">
        <v>46</v>
      </c>
      <c r="L539" s="3" t="s">
        <v>35</v>
      </c>
      <c r="M539" s="3" t="s">
        <v>30</v>
      </c>
      <c r="N539" s="3" t="s">
        <v>77</v>
      </c>
      <c r="O539" s="3" t="s">
        <v>54</v>
      </c>
    </row>
    <row r="540" spans="1:15" ht="21" customHeight="1" x14ac:dyDescent="0.3">
      <c r="A540" s="18"/>
      <c r="B540" s="10" t="s">
        <v>14</v>
      </c>
      <c r="C540" s="11">
        <v>24</v>
      </c>
      <c r="D540" s="12" t="s">
        <v>37</v>
      </c>
      <c r="E540" s="10" t="s">
        <v>16</v>
      </c>
      <c r="F540" s="10" t="s">
        <v>23</v>
      </c>
      <c r="G540" s="13">
        <v>4</v>
      </c>
      <c r="H540" s="14">
        <v>20000000</v>
      </c>
      <c r="I540" s="10">
        <v>2</v>
      </c>
      <c r="J540" s="15">
        <v>1.736111111111111E-3</v>
      </c>
      <c r="K540" s="10" t="s">
        <v>61</v>
      </c>
      <c r="L540" s="10" t="s">
        <v>47</v>
      </c>
      <c r="M540" s="10" t="s">
        <v>30</v>
      </c>
      <c r="N540" s="10" t="s">
        <v>77</v>
      </c>
      <c r="O540" s="10" t="s">
        <v>54</v>
      </c>
    </row>
    <row r="541" spans="1:15" ht="21" customHeight="1" x14ac:dyDescent="0.3">
      <c r="A541" s="18"/>
      <c r="B541" s="3" t="s">
        <v>14</v>
      </c>
      <c r="C541" s="4">
        <v>5</v>
      </c>
      <c r="D541" s="5" t="s">
        <v>37</v>
      </c>
      <c r="E541" s="3" t="s">
        <v>16</v>
      </c>
      <c r="F541" s="3" t="s">
        <v>17</v>
      </c>
      <c r="G541" s="6">
        <v>4</v>
      </c>
      <c r="H541" s="2">
        <v>11000000</v>
      </c>
      <c r="I541" s="3">
        <v>4</v>
      </c>
      <c r="J541" s="7">
        <v>1.736111111111111E-3</v>
      </c>
      <c r="K541" s="3" t="s">
        <v>61</v>
      </c>
      <c r="L541" s="3" t="s">
        <v>19</v>
      </c>
      <c r="M541" s="3" t="s">
        <v>40</v>
      </c>
      <c r="N541" s="3" t="s">
        <v>76</v>
      </c>
      <c r="O541" s="3" t="s">
        <v>26</v>
      </c>
    </row>
    <row r="542" spans="1:15" ht="21" customHeight="1" x14ac:dyDescent="0.3">
      <c r="A542" s="18"/>
      <c r="B542" s="10" t="s">
        <v>14</v>
      </c>
      <c r="C542" s="11">
        <v>1</v>
      </c>
      <c r="D542" s="12" t="s">
        <v>37</v>
      </c>
      <c r="E542" s="10" t="s">
        <v>32</v>
      </c>
      <c r="F542" s="10" t="s">
        <v>23</v>
      </c>
      <c r="G542" s="13">
        <v>2</v>
      </c>
      <c r="H542" s="14">
        <v>12000000</v>
      </c>
      <c r="I542" s="10">
        <v>1</v>
      </c>
      <c r="J542" s="15">
        <v>1.736111111111111E-3</v>
      </c>
      <c r="K542" s="10" t="s">
        <v>18</v>
      </c>
      <c r="L542" s="10" t="s">
        <v>29</v>
      </c>
      <c r="M542" s="10" t="s">
        <v>30</v>
      </c>
      <c r="N542" s="10" t="s">
        <v>76</v>
      </c>
      <c r="O542" s="10" t="s">
        <v>31</v>
      </c>
    </row>
    <row r="543" spans="1:15" ht="21" customHeight="1" x14ac:dyDescent="0.3">
      <c r="A543" s="18"/>
      <c r="B543" s="3" t="s">
        <v>14</v>
      </c>
      <c r="C543" s="4">
        <v>8</v>
      </c>
      <c r="D543" s="5" t="s">
        <v>37</v>
      </c>
      <c r="E543" s="3" t="s">
        <v>38</v>
      </c>
      <c r="F543" s="3" t="s">
        <v>42</v>
      </c>
      <c r="G543" s="6">
        <v>3</v>
      </c>
      <c r="H543" s="2">
        <v>15000000</v>
      </c>
      <c r="I543" s="3">
        <v>1</v>
      </c>
      <c r="J543" s="7">
        <v>1.736111111111111E-3</v>
      </c>
      <c r="K543" s="3" t="s">
        <v>18</v>
      </c>
      <c r="L543" s="3" t="s">
        <v>39</v>
      </c>
      <c r="M543" s="3" t="s">
        <v>33</v>
      </c>
      <c r="N543" s="3" t="s">
        <v>76</v>
      </c>
      <c r="O543" s="3" t="s">
        <v>26</v>
      </c>
    </row>
    <row r="544" spans="1:15" ht="21" customHeight="1" x14ac:dyDescent="0.3">
      <c r="A544" s="18"/>
      <c r="B544" s="10" t="s">
        <v>14</v>
      </c>
      <c r="C544" s="11">
        <v>28</v>
      </c>
      <c r="D544" s="12" t="s">
        <v>37</v>
      </c>
      <c r="E544" s="10" t="s">
        <v>32</v>
      </c>
      <c r="F544" s="10" t="s">
        <v>42</v>
      </c>
      <c r="G544" s="13">
        <v>3</v>
      </c>
      <c r="H544" s="14">
        <v>15000000</v>
      </c>
      <c r="I544" s="10">
        <v>2</v>
      </c>
      <c r="J544" s="15">
        <v>1.736111111111111E-3</v>
      </c>
      <c r="K544" s="10" t="s">
        <v>18</v>
      </c>
      <c r="L544" s="10" t="s">
        <v>50</v>
      </c>
      <c r="M544" s="10" t="s">
        <v>33</v>
      </c>
      <c r="N544" s="10" t="s">
        <v>78</v>
      </c>
      <c r="O544" s="10" t="s">
        <v>53</v>
      </c>
    </row>
    <row r="545" spans="1:15" ht="21" customHeight="1" x14ac:dyDescent="0.3">
      <c r="A545" s="18"/>
      <c r="B545" s="3" t="s">
        <v>14</v>
      </c>
      <c r="C545" s="4">
        <v>7</v>
      </c>
      <c r="D545" s="5" t="s">
        <v>37</v>
      </c>
      <c r="E545" s="3" t="s">
        <v>38</v>
      </c>
      <c r="F545" s="3" t="s">
        <v>68</v>
      </c>
      <c r="G545" s="6">
        <v>2</v>
      </c>
      <c r="H545" s="2">
        <v>12000000</v>
      </c>
      <c r="I545" s="3">
        <v>1</v>
      </c>
      <c r="J545" s="7">
        <v>1.736111111111111E-3</v>
      </c>
      <c r="K545" s="3" t="s">
        <v>18</v>
      </c>
      <c r="L545" s="3" t="s">
        <v>35</v>
      </c>
      <c r="M545" s="3" t="s">
        <v>48</v>
      </c>
      <c r="N545" s="3" t="s">
        <v>76</v>
      </c>
      <c r="O545" s="3" t="s">
        <v>31</v>
      </c>
    </row>
    <row r="546" spans="1:15" ht="21" customHeight="1" x14ac:dyDescent="0.3">
      <c r="A546" s="18"/>
      <c r="B546" s="10" t="s">
        <v>14</v>
      </c>
      <c r="C546" s="11">
        <v>30</v>
      </c>
      <c r="D546" s="12" t="s">
        <v>44</v>
      </c>
      <c r="E546" s="10" t="s">
        <v>32</v>
      </c>
      <c r="F546" s="10" t="s">
        <v>17</v>
      </c>
      <c r="G546" s="13">
        <v>3</v>
      </c>
      <c r="H546" s="14">
        <v>15000000</v>
      </c>
      <c r="I546" s="10">
        <v>1</v>
      </c>
      <c r="J546" s="15">
        <v>1.736111111111111E-3</v>
      </c>
      <c r="K546" s="10" t="s">
        <v>18</v>
      </c>
      <c r="L546" s="10" t="s">
        <v>29</v>
      </c>
      <c r="M546" s="10" t="s">
        <v>43</v>
      </c>
      <c r="N546" s="10" t="s">
        <v>77</v>
      </c>
      <c r="O546" s="10" t="s">
        <v>54</v>
      </c>
    </row>
    <row r="547" spans="1:15" ht="21" customHeight="1" x14ac:dyDescent="0.3">
      <c r="A547" s="18"/>
      <c r="B547" s="3" t="s">
        <v>14</v>
      </c>
      <c r="C547" s="4">
        <v>1</v>
      </c>
      <c r="D547" s="5" t="s">
        <v>44</v>
      </c>
      <c r="E547" s="3" t="s">
        <v>28</v>
      </c>
      <c r="F547" s="3" t="s">
        <v>42</v>
      </c>
      <c r="G547" s="6">
        <v>4</v>
      </c>
      <c r="H547" s="2">
        <v>20000000</v>
      </c>
      <c r="I547" s="3">
        <v>3</v>
      </c>
      <c r="J547" s="7">
        <v>1.736111111111111E-3</v>
      </c>
      <c r="K547" s="3" t="s">
        <v>18</v>
      </c>
      <c r="L547" s="3" t="s">
        <v>56</v>
      </c>
      <c r="M547" s="3" t="s">
        <v>25</v>
      </c>
      <c r="N547" s="3" t="s">
        <v>66</v>
      </c>
      <c r="O547" s="3" t="s">
        <v>36</v>
      </c>
    </row>
    <row r="548" spans="1:15" ht="21" customHeight="1" x14ac:dyDescent="0.3">
      <c r="A548" s="18"/>
      <c r="B548" s="10" t="s">
        <v>14</v>
      </c>
      <c r="C548" s="11">
        <v>5</v>
      </c>
      <c r="D548" s="12" t="s">
        <v>44</v>
      </c>
      <c r="E548" s="10" t="s">
        <v>38</v>
      </c>
      <c r="F548" s="10" t="s">
        <v>17</v>
      </c>
      <c r="G548" s="13">
        <v>2</v>
      </c>
      <c r="H548" s="14">
        <v>12000000</v>
      </c>
      <c r="I548" s="10">
        <v>3</v>
      </c>
      <c r="J548" s="15">
        <v>1.736111111111111E-3</v>
      </c>
      <c r="K548" s="10" t="s">
        <v>18</v>
      </c>
      <c r="L548" s="10" t="s">
        <v>19</v>
      </c>
      <c r="M548" s="10" t="s">
        <v>51</v>
      </c>
      <c r="N548" s="10" t="s">
        <v>78</v>
      </c>
      <c r="O548" s="10" t="s">
        <v>53</v>
      </c>
    </row>
    <row r="549" spans="1:15" ht="21" customHeight="1" x14ac:dyDescent="0.3">
      <c r="A549" s="18"/>
      <c r="B549" s="3" t="s">
        <v>14</v>
      </c>
      <c r="C549" s="4">
        <v>1</v>
      </c>
      <c r="D549" s="5" t="s">
        <v>69</v>
      </c>
      <c r="E549" s="3" t="s">
        <v>32</v>
      </c>
      <c r="F549" s="3" t="s">
        <v>23</v>
      </c>
      <c r="G549" s="6">
        <v>2</v>
      </c>
      <c r="H549" s="2">
        <v>12000000</v>
      </c>
      <c r="I549" s="3">
        <v>4</v>
      </c>
      <c r="J549" s="7">
        <v>1.736111111111111E-3</v>
      </c>
      <c r="K549" s="3" t="s">
        <v>18</v>
      </c>
      <c r="L549" s="3" t="s">
        <v>19</v>
      </c>
      <c r="M549" s="3" t="s">
        <v>20</v>
      </c>
      <c r="N549" s="3" t="s">
        <v>66</v>
      </c>
      <c r="O549" s="3" t="s">
        <v>67</v>
      </c>
    </row>
    <row r="550" spans="1:15" ht="21" customHeight="1" x14ac:dyDescent="0.3">
      <c r="A550" s="18"/>
      <c r="B550" s="10" t="s">
        <v>14</v>
      </c>
      <c r="C550" s="11">
        <v>2</v>
      </c>
      <c r="D550" s="12" t="s">
        <v>69</v>
      </c>
      <c r="E550" s="10" t="s">
        <v>16</v>
      </c>
      <c r="F550" s="10" t="s">
        <v>42</v>
      </c>
      <c r="G550" s="13">
        <v>2</v>
      </c>
      <c r="H550" s="14">
        <v>12000000</v>
      </c>
      <c r="I550" s="10">
        <v>1</v>
      </c>
      <c r="J550" s="15">
        <v>1.736111111111111E-3</v>
      </c>
      <c r="K550" s="10" t="s">
        <v>18</v>
      </c>
      <c r="L550" s="10" t="s">
        <v>64</v>
      </c>
      <c r="M550" s="10" t="s">
        <v>51</v>
      </c>
      <c r="N550" s="10" t="s">
        <v>66</v>
      </c>
      <c r="O550" s="10" t="s">
        <v>67</v>
      </c>
    </row>
    <row r="551" spans="1:15" ht="21" customHeight="1" x14ac:dyDescent="0.3">
      <c r="A551" s="18"/>
      <c r="B551" s="3" t="s">
        <v>14</v>
      </c>
      <c r="C551" s="4">
        <v>11</v>
      </c>
      <c r="D551" s="5" t="s">
        <v>55</v>
      </c>
      <c r="E551" s="3" t="s">
        <v>38</v>
      </c>
      <c r="F551" s="3" t="s">
        <v>42</v>
      </c>
      <c r="G551" s="6">
        <v>5</v>
      </c>
      <c r="H551" s="2">
        <v>20000000</v>
      </c>
      <c r="I551" s="3">
        <v>1</v>
      </c>
      <c r="J551" s="7">
        <v>1.736111111111111E-3</v>
      </c>
      <c r="K551" s="3" t="s">
        <v>18</v>
      </c>
      <c r="L551" s="3" t="s">
        <v>29</v>
      </c>
      <c r="M551" s="3" t="s">
        <v>48</v>
      </c>
      <c r="N551" s="3" t="s">
        <v>77</v>
      </c>
      <c r="O551" s="3" t="s">
        <v>54</v>
      </c>
    </row>
    <row r="552" spans="1:15" ht="21" customHeight="1" x14ac:dyDescent="0.3">
      <c r="A552" s="18"/>
      <c r="B552" s="10" t="s">
        <v>14</v>
      </c>
      <c r="C552" s="11">
        <v>14</v>
      </c>
      <c r="D552" s="12" t="s">
        <v>57</v>
      </c>
      <c r="E552" s="10" t="s">
        <v>49</v>
      </c>
      <c r="F552" s="10" t="s">
        <v>42</v>
      </c>
      <c r="G552" s="13">
        <v>2</v>
      </c>
      <c r="H552" s="14">
        <v>10000000</v>
      </c>
      <c r="I552" s="10">
        <v>7</v>
      </c>
      <c r="J552" s="15">
        <v>1.736111111111111E-3</v>
      </c>
      <c r="K552" s="10" t="s">
        <v>18</v>
      </c>
      <c r="L552" s="10" t="s">
        <v>29</v>
      </c>
      <c r="M552" s="10" t="s">
        <v>43</v>
      </c>
      <c r="N552" s="10" t="s">
        <v>78</v>
      </c>
      <c r="O552" s="10" t="s">
        <v>53</v>
      </c>
    </row>
    <row r="553" spans="1:15" ht="21" customHeight="1" x14ac:dyDescent="0.3">
      <c r="A553" s="18"/>
      <c r="B553" s="3" t="s">
        <v>14</v>
      </c>
      <c r="C553" s="4">
        <v>10</v>
      </c>
      <c r="D553" s="5" t="s">
        <v>72</v>
      </c>
      <c r="E553" s="3" t="s">
        <v>32</v>
      </c>
      <c r="F553" s="3" t="s">
        <v>23</v>
      </c>
      <c r="G553" s="6">
        <v>1</v>
      </c>
      <c r="H553" s="2">
        <v>7000000</v>
      </c>
      <c r="I553" s="3">
        <v>1</v>
      </c>
      <c r="J553" s="7">
        <v>1.736111111111111E-3</v>
      </c>
      <c r="K553" s="3" t="s">
        <v>18</v>
      </c>
      <c r="L553" s="3" t="s">
        <v>47</v>
      </c>
      <c r="M553" s="3" t="s">
        <v>30</v>
      </c>
      <c r="N553" s="3" t="s">
        <v>78</v>
      </c>
      <c r="O553" s="3" t="s">
        <v>53</v>
      </c>
    </row>
    <row r="554" spans="1:15" ht="21" customHeight="1" x14ac:dyDescent="0.3">
      <c r="A554" s="18"/>
      <c r="B554" s="10" t="s">
        <v>14</v>
      </c>
      <c r="C554" s="11">
        <v>12</v>
      </c>
      <c r="D554" s="12" t="s">
        <v>72</v>
      </c>
      <c r="E554" s="10" t="s">
        <v>28</v>
      </c>
      <c r="F554" s="10" t="s">
        <v>23</v>
      </c>
      <c r="G554" s="13">
        <v>5</v>
      </c>
      <c r="H554" s="14">
        <v>25000000</v>
      </c>
      <c r="I554" s="10">
        <v>2</v>
      </c>
      <c r="J554" s="15">
        <v>1.736111111111111E-3</v>
      </c>
      <c r="K554" s="10" t="s">
        <v>18</v>
      </c>
      <c r="L554" s="10" t="s">
        <v>19</v>
      </c>
      <c r="M554" s="10" t="s">
        <v>20</v>
      </c>
      <c r="N554" s="10" t="s">
        <v>77</v>
      </c>
      <c r="O554" s="10" t="s">
        <v>65</v>
      </c>
    </row>
    <row r="555" spans="1:15" ht="21" customHeight="1" x14ac:dyDescent="0.3">
      <c r="A555" s="18"/>
      <c r="B555" s="3" t="s">
        <v>70</v>
      </c>
      <c r="C555" s="4">
        <v>11</v>
      </c>
      <c r="D555" s="5" t="s">
        <v>59</v>
      </c>
      <c r="E555" s="3" t="s">
        <v>16</v>
      </c>
      <c r="F555" s="3" t="s">
        <v>23</v>
      </c>
      <c r="G555" s="6">
        <v>0</v>
      </c>
      <c r="H555" s="2">
        <v>0</v>
      </c>
      <c r="I555" s="3">
        <v>2</v>
      </c>
      <c r="J555" s="7">
        <v>1.736111111111111E-3</v>
      </c>
      <c r="K555" s="3"/>
      <c r="L555" s="3"/>
      <c r="M555" s="3" t="s">
        <v>48</v>
      </c>
      <c r="N555" s="3" t="s">
        <v>66</v>
      </c>
      <c r="O555" s="3" t="s">
        <v>67</v>
      </c>
    </row>
    <row r="556" spans="1:15" ht="21" customHeight="1" x14ac:dyDescent="0.3">
      <c r="A556" s="18"/>
      <c r="B556" s="10" t="s">
        <v>70</v>
      </c>
      <c r="C556" s="11">
        <v>27</v>
      </c>
      <c r="D556" s="12" t="s">
        <v>59</v>
      </c>
      <c r="E556" s="10" t="s">
        <v>38</v>
      </c>
      <c r="F556" s="10" t="s">
        <v>42</v>
      </c>
      <c r="G556" s="13">
        <v>0</v>
      </c>
      <c r="H556" s="14">
        <v>0</v>
      </c>
      <c r="I556" s="10">
        <v>3</v>
      </c>
      <c r="J556" s="15">
        <v>1.736111111111111E-3</v>
      </c>
      <c r="K556" s="10"/>
      <c r="L556" s="10"/>
      <c r="M556" s="10" t="s">
        <v>30</v>
      </c>
      <c r="N556" s="10" t="s">
        <v>78</v>
      </c>
      <c r="O556" s="10" t="s">
        <v>41</v>
      </c>
    </row>
    <row r="557" spans="1:15" ht="21" customHeight="1" x14ac:dyDescent="0.3">
      <c r="A557" s="18"/>
      <c r="B557" s="3" t="s">
        <v>70</v>
      </c>
      <c r="C557" s="4">
        <v>20</v>
      </c>
      <c r="D557" s="5" t="s">
        <v>27</v>
      </c>
      <c r="E557" s="3" t="s">
        <v>16</v>
      </c>
      <c r="F557" s="3" t="s">
        <v>23</v>
      </c>
      <c r="G557" s="6">
        <v>0</v>
      </c>
      <c r="H557" s="2">
        <v>0</v>
      </c>
      <c r="I557" s="3">
        <v>2</v>
      </c>
      <c r="J557" s="7">
        <v>1.736111111111111E-3</v>
      </c>
      <c r="K557" s="3"/>
      <c r="L557" s="3"/>
      <c r="M557" s="3" t="s">
        <v>43</v>
      </c>
      <c r="N557" s="3" t="s">
        <v>76</v>
      </c>
      <c r="O557" s="3" t="s">
        <v>26</v>
      </c>
    </row>
    <row r="558" spans="1:15" ht="21" customHeight="1" x14ac:dyDescent="0.3">
      <c r="A558" s="18"/>
      <c r="B558" s="10" t="s">
        <v>70</v>
      </c>
      <c r="C558" s="11">
        <v>1</v>
      </c>
      <c r="D558" s="12" t="s">
        <v>37</v>
      </c>
      <c r="E558" s="10" t="s">
        <v>32</v>
      </c>
      <c r="F558" s="10" t="s">
        <v>23</v>
      </c>
      <c r="G558" s="13">
        <v>0</v>
      </c>
      <c r="H558" s="14">
        <v>0</v>
      </c>
      <c r="I558" s="10">
        <v>4</v>
      </c>
      <c r="J558" s="15">
        <v>1.736111111111111E-3</v>
      </c>
      <c r="K558" s="10"/>
      <c r="L558" s="10"/>
      <c r="M558" s="10" t="s">
        <v>48</v>
      </c>
      <c r="N558" s="10" t="s">
        <v>78</v>
      </c>
      <c r="O558" s="10" t="s">
        <v>53</v>
      </c>
    </row>
    <row r="559" spans="1:15" ht="21" customHeight="1" x14ac:dyDescent="0.3">
      <c r="A559" s="18"/>
      <c r="B559" s="3" t="s">
        <v>70</v>
      </c>
      <c r="C559" s="4">
        <v>1</v>
      </c>
      <c r="D559" s="5" t="s">
        <v>44</v>
      </c>
      <c r="E559" s="3" t="s">
        <v>16</v>
      </c>
      <c r="F559" s="3" t="s">
        <v>42</v>
      </c>
      <c r="G559" s="6">
        <v>0</v>
      </c>
      <c r="H559" s="2">
        <v>0</v>
      </c>
      <c r="I559" s="3">
        <v>4</v>
      </c>
      <c r="J559" s="7">
        <v>1.736111111111111E-3</v>
      </c>
      <c r="K559" s="3"/>
      <c r="L559" s="3"/>
      <c r="M559" s="3" t="s">
        <v>33</v>
      </c>
      <c r="N559" s="3" t="s">
        <v>76</v>
      </c>
      <c r="O559" s="3" t="s">
        <v>31</v>
      </c>
    </row>
    <row r="560" spans="1:15" ht="21" customHeight="1" x14ac:dyDescent="0.3">
      <c r="A560" s="18"/>
      <c r="B560" s="10" t="s">
        <v>70</v>
      </c>
      <c r="C560" s="11">
        <v>25</v>
      </c>
      <c r="D560" s="12" t="s">
        <v>44</v>
      </c>
      <c r="E560" s="10" t="s">
        <v>28</v>
      </c>
      <c r="F560" s="10" t="s">
        <v>17</v>
      </c>
      <c r="G560" s="13">
        <v>0</v>
      </c>
      <c r="H560" s="14">
        <v>0</v>
      </c>
      <c r="I560" s="10">
        <v>3</v>
      </c>
      <c r="J560" s="15">
        <v>1.736111111111111E-3</v>
      </c>
      <c r="K560" s="10"/>
      <c r="L560" s="10"/>
      <c r="M560" s="10" t="s">
        <v>25</v>
      </c>
      <c r="N560" s="10" t="s">
        <v>78</v>
      </c>
      <c r="O560" s="10" t="s">
        <v>53</v>
      </c>
    </row>
    <row r="561" spans="1:15" ht="21" customHeight="1" x14ac:dyDescent="0.3">
      <c r="A561" s="18"/>
      <c r="B561" s="3" t="s">
        <v>70</v>
      </c>
      <c r="C561" s="4">
        <v>3</v>
      </c>
      <c r="D561" s="5" t="s">
        <v>69</v>
      </c>
      <c r="E561" s="3" t="s">
        <v>38</v>
      </c>
      <c r="F561" s="3" t="s">
        <v>23</v>
      </c>
      <c r="G561" s="6">
        <v>0</v>
      </c>
      <c r="H561" s="2">
        <v>0</v>
      </c>
      <c r="I561" s="3">
        <v>1</v>
      </c>
      <c r="J561" s="7">
        <v>1.736111111111111E-3</v>
      </c>
      <c r="K561" s="3"/>
      <c r="L561" s="3"/>
      <c r="M561" s="3" t="s">
        <v>30</v>
      </c>
      <c r="N561" s="3" t="s">
        <v>77</v>
      </c>
      <c r="O561" s="3" t="s">
        <v>65</v>
      </c>
    </row>
    <row r="562" spans="1:15" ht="21" customHeight="1" x14ac:dyDescent="0.3">
      <c r="A562" s="18"/>
      <c r="B562" s="10" t="s">
        <v>70</v>
      </c>
      <c r="C562" s="11">
        <v>10</v>
      </c>
      <c r="D562" s="12" t="s">
        <v>69</v>
      </c>
      <c r="E562" s="10" t="s">
        <v>32</v>
      </c>
      <c r="F562" s="10" t="s">
        <v>23</v>
      </c>
      <c r="G562" s="13">
        <v>0</v>
      </c>
      <c r="H562" s="14">
        <v>0</v>
      </c>
      <c r="I562" s="10">
        <v>1</v>
      </c>
      <c r="J562" s="15">
        <v>1.736111111111111E-3</v>
      </c>
      <c r="K562" s="10"/>
      <c r="L562" s="10"/>
      <c r="M562" s="10" t="s">
        <v>33</v>
      </c>
      <c r="N562" s="10" t="s">
        <v>76</v>
      </c>
      <c r="O562" s="10" t="s">
        <v>31</v>
      </c>
    </row>
    <row r="563" spans="1:15" ht="21" customHeight="1" x14ac:dyDescent="0.3">
      <c r="A563" s="18"/>
      <c r="B563" s="3" t="s">
        <v>70</v>
      </c>
      <c r="C563" s="4">
        <v>11</v>
      </c>
      <c r="D563" s="5" t="s">
        <v>59</v>
      </c>
      <c r="E563" s="3" t="s">
        <v>16</v>
      </c>
      <c r="F563" s="3" t="s">
        <v>23</v>
      </c>
      <c r="G563" s="6">
        <v>0</v>
      </c>
      <c r="H563" s="2">
        <v>0</v>
      </c>
      <c r="I563" s="3">
        <v>2</v>
      </c>
      <c r="J563" s="7">
        <v>1.736111111111111E-3</v>
      </c>
      <c r="K563" s="3"/>
      <c r="L563" s="3"/>
      <c r="M563" s="3" t="s">
        <v>48</v>
      </c>
      <c r="N563" s="3" t="s">
        <v>66</v>
      </c>
      <c r="O563" s="3" t="s">
        <v>67</v>
      </c>
    </row>
    <row r="564" spans="1:15" ht="21" customHeight="1" x14ac:dyDescent="0.3">
      <c r="A564" s="18"/>
      <c r="B564" s="10" t="s">
        <v>70</v>
      </c>
      <c r="C564" s="11">
        <v>27</v>
      </c>
      <c r="D564" s="12" t="s">
        <v>59</v>
      </c>
      <c r="E564" s="10" t="s">
        <v>38</v>
      </c>
      <c r="F564" s="10" t="s">
        <v>42</v>
      </c>
      <c r="G564" s="13">
        <v>0</v>
      </c>
      <c r="H564" s="14">
        <v>0</v>
      </c>
      <c r="I564" s="10">
        <v>3</v>
      </c>
      <c r="J564" s="15">
        <v>1.736111111111111E-3</v>
      </c>
      <c r="K564" s="10"/>
      <c r="L564" s="10"/>
      <c r="M564" s="10" t="s">
        <v>30</v>
      </c>
      <c r="N564" s="10" t="s">
        <v>78</v>
      </c>
      <c r="O564" s="10" t="s">
        <v>41</v>
      </c>
    </row>
    <row r="565" spans="1:15" ht="21" customHeight="1" x14ac:dyDescent="0.3">
      <c r="A565" s="18"/>
      <c r="B565" s="3" t="s">
        <v>14</v>
      </c>
      <c r="C565" s="4">
        <v>11</v>
      </c>
      <c r="D565" s="5" t="s">
        <v>57</v>
      </c>
      <c r="E565" s="3" t="s">
        <v>16</v>
      </c>
      <c r="F565" s="3" t="s">
        <v>42</v>
      </c>
      <c r="G565" s="6">
        <v>4</v>
      </c>
      <c r="H565" s="2">
        <v>20000000</v>
      </c>
      <c r="I565" s="3">
        <v>2</v>
      </c>
      <c r="J565" s="7">
        <v>1.9675925925925928E-3</v>
      </c>
      <c r="K565" s="3" t="s">
        <v>18</v>
      </c>
      <c r="L565" s="3" t="s">
        <v>19</v>
      </c>
      <c r="M565" s="3" t="s">
        <v>43</v>
      </c>
      <c r="N565" s="3" t="s">
        <v>78</v>
      </c>
      <c r="O565" s="3" t="s">
        <v>63</v>
      </c>
    </row>
    <row r="566" spans="1:15" ht="21" customHeight="1" x14ac:dyDescent="0.3">
      <c r="A566" s="18"/>
      <c r="B566" s="10" t="s">
        <v>14</v>
      </c>
      <c r="C566" s="11">
        <v>12</v>
      </c>
      <c r="D566" s="12" t="s">
        <v>27</v>
      </c>
      <c r="E566" s="10" t="s">
        <v>32</v>
      </c>
      <c r="F566" s="10" t="s">
        <v>45</v>
      </c>
      <c r="G566" s="13">
        <v>2</v>
      </c>
      <c r="H566" s="14">
        <v>38000000</v>
      </c>
      <c r="I566" s="10">
        <v>1</v>
      </c>
      <c r="J566" s="15">
        <v>1.9675925925925928E-3</v>
      </c>
      <c r="K566" s="10" t="s">
        <v>46</v>
      </c>
      <c r="L566" s="10" t="s">
        <v>56</v>
      </c>
      <c r="M566" s="10" t="s">
        <v>30</v>
      </c>
      <c r="N566" s="10" t="s">
        <v>76</v>
      </c>
      <c r="O566" s="10" t="s">
        <v>71</v>
      </c>
    </row>
    <row r="567" spans="1:15" ht="21" customHeight="1" x14ac:dyDescent="0.3">
      <c r="A567" s="18"/>
      <c r="B567" s="3" t="s">
        <v>14</v>
      </c>
      <c r="C567" s="4">
        <v>30</v>
      </c>
      <c r="D567" s="5" t="s">
        <v>27</v>
      </c>
      <c r="E567" s="3" t="s">
        <v>32</v>
      </c>
      <c r="F567" s="3" t="s">
        <v>23</v>
      </c>
      <c r="G567" s="6">
        <v>5</v>
      </c>
      <c r="H567" s="2">
        <v>25000000</v>
      </c>
      <c r="I567" s="3">
        <v>2</v>
      </c>
      <c r="J567" s="7">
        <v>1.9675925925925928E-3</v>
      </c>
      <c r="K567" s="3" t="s">
        <v>18</v>
      </c>
      <c r="L567" s="3" t="s">
        <v>29</v>
      </c>
      <c r="M567" s="3" t="s">
        <v>30</v>
      </c>
      <c r="N567" s="3" t="s">
        <v>78</v>
      </c>
      <c r="O567" s="3" t="s">
        <v>66</v>
      </c>
    </row>
    <row r="568" spans="1:15" ht="21" customHeight="1" x14ac:dyDescent="0.3">
      <c r="A568" s="18"/>
      <c r="B568" s="10" t="s">
        <v>14</v>
      </c>
      <c r="C568" s="11">
        <v>27</v>
      </c>
      <c r="D568" s="12" t="s">
        <v>37</v>
      </c>
      <c r="E568" s="10" t="s">
        <v>32</v>
      </c>
      <c r="F568" s="10" t="s">
        <v>42</v>
      </c>
      <c r="G568" s="13">
        <v>1</v>
      </c>
      <c r="H568" s="14">
        <v>19000000</v>
      </c>
      <c r="I568" s="10">
        <v>1</v>
      </c>
      <c r="J568" s="15">
        <v>1.9675925925925928E-3</v>
      </c>
      <c r="K568" s="10" t="s">
        <v>46</v>
      </c>
      <c r="L568" s="10" t="s">
        <v>39</v>
      </c>
      <c r="M568" s="10" t="s">
        <v>33</v>
      </c>
      <c r="N568" s="10" t="s">
        <v>78</v>
      </c>
      <c r="O568" s="10" t="s">
        <v>41</v>
      </c>
    </row>
    <row r="569" spans="1:15" ht="21" customHeight="1" x14ac:dyDescent="0.3">
      <c r="A569" s="18"/>
      <c r="B569" s="3" t="s">
        <v>14</v>
      </c>
      <c r="C569" s="4">
        <v>31</v>
      </c>
      <c r="D569" s="5" t="s">
        <v>37</v>
      </c>
      <c r="E569" s="3" t="s">
        <v>28</v>
      </c>
      <c r="F569" s="3" t="s">
        <v>23</v>
      </c>
      <c r="G569" s="6">
        <v>2</v>
      </c>
      <c r="H569" s="2">
        <v>12000000</v>
      </c>
      <c r="I569" s="3">
        <v>2</v>
      </c>
      <c r="J569" s="7">
        <v>1.9675925925925928E-3</v>
      </c>
      <c r="K569" s="3" t="s">
        <v>18</v>
      </c>
      <c r="L569" s="3" t="s">
        <v>56</v>
      </c>
      <c r="M569" s="3" t="s">
        <v>33</v>
      </c>
      <c r="N569" s="3" t="s">
        <v>77</v>
      </c>
      <c r="O569" s="3" t="s">
        <v>34</v>
      </c>
    </row>
    <row r="570" spans="1:15" ht="21" customHeight="1" x14ac:dyDescent="0.3">
      <c r="A570" s="18"/>
      <c r="B570" s="10" t="s">
        <v>14</v>
      </c>
      <c r="C570" s="11">
        <v>25</v>
      </c>
      <c r="D570" s="12" t="s">
        <v>37</v>
      </c>
      <c r="E570" s="10" t="s">
        <v>16</v>
      </c>
      <c r="F570" s="10" t="s">
        <v>42</v>
      </c>
      <c r="G570" s="13">
        <v>3</v>
      </c>
      <c r="H570" s="14">
        <v>15000000</v>
      </c>
      <c r="I570" s="10">
        <v>2</v>
      </c>
      <c r="J570" s="15">
        <v>1.9675925925925928E-3</v>
      </c>
      <c r="K570" s="10" t="s">
        <v>18</v>
      </c>
      <c r="L570" s="10" t="s">
        <v>29</v>
      </c>
      <c r="M570" s="10" t="s">
        <v>20</v>
      </c>
      <c r="N570" s="10" t="s">
        <v>76</v>
      </c>
      <c r="O570" s="10" t="s">
        <v>52</v>
      </c>
    </row>
    <row r="571" spans="1:15" ht="21" customHeight="1" x14ac:dyDescent="0.3">
      <c r="A571" s="18"/>
      <c r="B571" s="3" t="s">
        <v>14</v>
      </c>
      <c r="C571" s="4">
        <v>27</v>
      </c>
      <c r="D571" s="5" t="s">
        <v>37</v>
      </c>
      <c r="E571" s="3" t="s">
        <v>38</v>
      </c>
      <c r="F571" s="3" t="s">
        <v>17</v>
      </c>
      <c r="G571" s="6">
        <v>2</v>
      </c>
      <c r="H571" s="2">
        <v>12000000</v>
      </c>
      <c r="I571" s="3">
        <v>2</v>
      </c>
      <c r="J571" s="7">
        <v>1.9675925925925928E-3</v>
      </c>
      <c r="K571" s="3" t="s">
        <v>18</v>
      </c>
      <c r="L571" s="3" t="s">
        <v>24</v>
      </c>
      <c r="M571" s="3" t="s">
        <v>51</v>
      </c>
      <c r="N571" s="3" t="s">
        <v>76</v>
      </c>
      <c r="O571" s="3" t="s">
        <v>31</v>
      </c>
    </row>
    <row r="572" spans="1:15" ht="21" customHeight="1" x14ac:dyDescent="0.3">
      <c r="A572" s="18"/>
      <c r="B572" s="10" t="s">
        <v>14</v>
      </c>
      <c r="C572" s="11">
        <v>29</v>
      </c>
      <c r="D572" s="12" t="s">
        <v>44</v>
      </c>
      <c r="E572" s="10" t="s">
        <v>38</v>
      </c>
      <c r="F572" s="10" t="s">
        <v>68</v>
      </c>
      <c r="G572" s="13">
        <v>4</v>
      </c>
      <c r="H572" s="14">
        <v>11000000</v>
      </c>
      <c r="I572" s="10">
        <v>3</v>
      </c>
      <c r="J572" s="15">
        <v>1.9675925925925928E-3</v>
      </c>
      <c r="K572" s="10" t="s">
        <v>61</v>
      </c>
      <c r="L572" s="10" t="s">
        <v>56</v>
      </c>
      <c r="M572" s="10" t="s">
        <v>51</v>
      </c>
      <c r="N572" s="10" t="s">
        <v>77</v>
      </c>
      <c r="O572" s="10" t="s">
        <v>54</v>
      </c>
    </row>
    <row r="573" spans="1:15" ht="21" customHeight="1" x14ac:dyDescent="0.3">
      <c r="A573" s="18"/>
      <c r="B573" s="3" t="s">
        <v>14</v>
      </c>
      <c r="C573" s="4">
        <v>18</v>
      </c>
      <c r="D573" s="5" t="s">
        <v>44</v>
      </c>
      <c r="E573" s="3" t="s">
        <v>32</v>
      </c>
      <c r="F573" s="3" t="s">
        <v>17</v>
      </c>
      <c r="G573" s="6">
        <v>5</v>
      </c>
      <c r="H573" s="2">
        <v>21000000</v>
      </c>
      <c r="I573" s="3">
        <v>1</v>
      </c>
      <c r="J573" s="7">
        <v>1.9675925925925928E-3</v>
      </c>
      <c r="K573" s="3" t="s">
        <v>18</v>
      </c>
      <c r="L573" s="3" t="s">
        <v>19</v>
      </c>
      <c r="M573" s="3" t="s">
        <v>48</v>
      </c>
      <c r="N573" s="3" t="s">
        <v>66</v>
      </c>
      <c r="O573" s="3" t="s">
        <v>36</v>
      </c>
    </row>
    <row r="574" spans="1:15" ht="21" customHeight="1" x14ac:dyDescent="0.3">
      <c r="A574" s="18"/>
      <c r="B574" s="10" t="s">
        <v>14</v>
      </c>
      <c r="C574" s="11">
        <v>16</v>
      </c>
      <c r="D574" s="12" t="s">
        <v>69</v>
      </c>
      <c r="E574" s="10" t="s">
        <v>28</v>
      </c>
      <c r="F574" s="10" t="s">
        <v>42</v>
      </c>
      <c r="G574" s="13">
        <v>3</v>
      </c>
      <c r="H574" s="14">
        <v>15000000</v>
      </c>
      <c r="I574" s="10">
        <v>6</v>
      </c>
      <c r="J574" s="15">
        <v>1.9675925925925928E-3</v>
      </c>
      <c r="K574" s="10" t="s">
        <v>18</v>
      </c>
      <c r="L574" s="10" t="s">
        <v>29</v>
      </c>
      <c r="M574" s="10" t="s">
        <v>48</v>
      </c>
      <c r="N574" s="10" t="s">
        <v>76</v>
      </c>
      <c r="O574" s="10" t="s">
        <v>52</v>
      </c>
    </row>
    <row r="575" spans="1:15" ht="21" customHeight="1" x14ac:dyDescent="0.3">
      <c r="A575" s="18"/>
      <c r="B575" s="3" t="s">
        <v>14</v>
      </c>
      <c r="C575" s="4">
        <v>11</v>
      </c>
      <c r="D575" s="5" t="s">
        <v>57</v>
      </c>
      <c r="E575" s="3" t="s">
        <v>16</v>
      </c>
      <c r="F575" s="3" t="s">
        <v>42</v>
      </c>
      <c r="G575" s="6">
        <v>4</v>
      </c>
      <c r="H575" s="2">
        <v>20000000</v>
      </c>
      <c r="I575" s="3">
        <v>2</v>
      </c>
      <c r="J575" s="7">
        <v>1.9675925925925928E-3</v>
      </c>
      <c r="K575" s="3" t="s">
        <v>18</v>
      </c>
      <c r="L575" s="3" t="s">
        <v>19</v>
      </c>
      <c r="M575" s="3" t="s">
        <v>43</v>
      </c>
      <c r="N575" s="3" t="s">
        <v>78</v>
      </c>
      <c r="O575" s="3" t="s">
        <v>63</v>
      </c>
    </row>
    <row r="576" spans="1:15" ht="21" customHeight="1" x14ac:dyDescent="0.3">
      <c r="A576" s="18"/>
      <c r="B576" s="10" t="s">
        <v>70</v>
      </c>
      <c r="C576" s="11">
        <v>24</v>
      </c>
      <c r="D576" s="12" t="s">
        <v>27</v>
      </c>
      <c r="E576" s="10" t="s">
        <v>32</v>
      </c>
      <c r="F576" s="10" t="s">
        <v>42</v>
      </c>
      <c r="G576" s="13">
        <v>0</v>
      </c>
      <c r="H576" s="14">
        <v>0</v>
      </c>
      <c r="I576" s="10">
        <v>2</v>
      </c>
      <c r="J576" s="15">
        <v>1.9675925925925928E-3</v>
      </c>
      <c r="K576" s="10"/>
      <c r="L576" s="10"/>
      <c r="M576" s="10" t="s">
        <v>51</v>
      </c>
      <c r="N576" s="10" t="s">
        <v>66</v>
      </c>
      <c r="O576" s="10" t="s">
        <v>36</v>
      </c>
    </row>
    <row r="577" spans="1:15" ht="21" customHeight="1" x14ac:dyDescent="0.3">
      <c r="A577" s="18"/>
      <c r="B577" s="3" t="s">
        <v>70</v>
      </c>
      <c r="C577" s="4">
        <v>28</v>
      </c>
      <c r="D577" s="5" t="s">
        <v>44</v>
      </c>
      <c r="E577" s="3" t="s">
        <v>16</v>
      </c>
      <c r="F577" s="3" t="s">
        <v>42</v>
      </c>
      <c r="G577" s="6">
        <v>0</v>
      </c>
      <c r="H577" s="2">
        <v>0</v>
      </c>
      <c r="I577" s="3">
        <v>2</v>
      </c>
      <c r="J577" s="7">
        <v>1.9675925925925928E-3</v>
      </c>
      <c r="K577" s="3"/>
      <c r="L577" s="3"/>
      <c r="M577" s="3" t="s">
        <v>33</v>
      </c>
      <c r="N577" s="3" t="s">
        <v>76</v>
      </c>
      <c r="O577" s="3" t="s">
        <v>31</v>
      </c>
    </row>
    <row r="578" spans="1:15" ht="21" customHeight="1" x14ac:dyDescent="0.3">
      <c r="A578" s="18"/>
      <c r="B578" s="10" t="s">
        <v>70</v>
      </c>
      <c r="C578" s="11">
        <v>11</v>
      </c>
      <c r="D578" s="12" t="s">
        <v>44</v>
      </c>
      <c r="E578" s="10" t="s">
        <v>49</v>
      </c>
      <c r="F578" s="10" t="s">
        <v>23</v>
      </c>
      <c r="G578" s="13">
        <v>0</v>
      </c>
      <c r="H578" s="14">
        <v>0</v>
      </c>
      <c r="I578" s="10">
        <v>3</v>
      </c>
      <c r="J578" s="15">
        <v>1.9675925925925928E-3</v>
      </c>
      <c r="K578" s="10"/>
      <c r="L578" s="10"/>
      <c r="M578" s="10" t="s">
        <v>40</v>
      </c>
      <c r="N578" s="10" t="s">
        <v>77</v>
      </c>
      <c r="O578" s="10" t="s">
        <v>65</v>
      </c>
    </row>
    <row r="579" spans="1:15" ht="21" customHeight="1" x14ac:dyDescent="0.3">
      <c r="A579" s="18"/>
      <c r="B579" s="3" t="s">
        <v>14</v>
      </c>
      <c r="C579" s="4">
        <v>12</v>
      </c>
      <c r="D579" s="5" t="s">
        <v>55</v>
      </c>
      <c r="E579" s="3" t="s">
        <v>16</v>
      </c>
      <c r="F579" s="3" t="s">
        <v>23</v>
      </c>
      <c r="G579" s="6">
        <v>2</v>
      </c>
      <c r="H579" s="2">
        <v>12000000</v>
      </c>
      <c r="I579" s="3">
        <v>3</v>
      </c>
      <c r="J579" s="7">
        <v>2.0370370370370373E-3</v>
      </c>
      <c r="K579" s="3" t="s">
        <v>18</v>
      </c>
      <c r="L579" s="3" t="s">
        <v>39</v>
      </c>
      <c r="M579" s="3" t="s">
        <v>33</v>
      </c>
      <c r="N579" s="3" t="s">
        <v>76</v>
      </c>
      <c r="O579" s="3" t="s">
        <v>71</v>
      </c>
    </row>
    <row r="580" spans="1:15" ht="21" customHeight="1" x14ac:dyDescent="0.3">
      <c r="A580" s="18"/>
      <c r="B580" s="10" t="s">
        <v>14</v>
      </c>
      <c r="C580" s="11">
        <v>17</v>
      </c>
      <c r="D580" s="12" t="s">
        <v>60</v>
      </c>
      <c r="E580" s="10" t="s">
        <v>16</v>
      </c>
      <c r="F580" s="10" t="s">
        <v>42</v>
      </c>
      <c r="G580" s="13">
        <v>4</v>
      </c>
      <c r="H580" s="14">
        <v>20000000</v>
      </c>
      <c r="I580" s="10">
        <v>1</v>
      </c>
      <c r="J580" s="15">
        <v>2.0370370370370373E-3</v>
      </c>
      <c r="K580" s="10" t="s">
        <v>61</v>
      </c>
      <c r="L580" s="10" t="s">
        <v>24</v>
      </c>
      <c r="M580" s="10" t="s">
        <v>48</v>
      </c>
      <c r="N580" s="10" t="s">
        <v>78</v>
      </c>
      <c r="O580" s="10" t="s">
        <v>66</v>
      </c>
    </row>
    <row r="581" spans="1:15" ht="21" customHeight="1" x14ac:dyDescent="0.3">
      <c r="A581" s="18"/>
      <c r="B581" s="3" t="s">
        <v>14</v>
      </c>
      <c r="C581" s="4">
        <v>27</v>
      </c>
      <c r="D581" s="5" t="s">
        <v>27</v>
      </c>
      <c r="E581" s="3" t="s">
        <v>49</v>
      </c>
      <c r="F581" s="3" t="s">
        <v>23</v>
      </c>
      <c r="G581" s="6">
        <v>5</v>
      </c>
      <c r="H581" s="2">
        <v>25000000</v>
      </c>
      <c r="I581" s="3">
        <v>1</v>
      </c>
      <c r="J581" s="7">
        <v>2.0370370370370373E-3</v>
      </c>
      <c r="K581" s="3" t="s">
        <v>18</v>
      </c>
      <c r="L581" s="3" t="s">
        <v>56</v>
      </c>
      <c r="M581" s="3" t="s">
        <v>48</v>
      </c>
      <c r="N581" s="3" t="s">
        <v>78</v>
      </c>
      <c r="O581" s="3" t="s">
        <v>62</v>
      </c>
    </row>
    <row r="582" spans="1:15" ht="21" customHeight="1" x14ac:dyDescent="0.3">
      <c r="A582" s="18"/>
      <c r="B582" s="10" t="s">
        <v>14</v>
      </c>
      <c r="C582" s="11">
        <v>15</v>
      </c>
      <c r="D582" s="12" t="s">
        <v>27</v>
      </c>
      <c r="E582" s="10" t="s">
        <v>73</v>
      </c>
      <c r="F582" s="10" t="s">
        <v>17</v>
      </c>
      <c r="G582" s="13">
        <v>2</v>
      </c>
      <c r="H582" s="14">
        <v>10000000</v>
      </c>
      <c r="I582" s="10">
        <v>2</v>
      </c>
      <c r="J582" s="15">
        <v>2.0370370370370373E-3</v>
      </c>
      <c r="K582" s="10" t="s">
        <v>18</v>
      </c>
      <c r="L582" s="10" t="s">
        <v>29</v>
      </c>
      <c r="M582" s="10" t="s">
        <v>51</v>
      </c>
      <c r="N582" s="10" t="s">
        <v>76</v>
      </c>
      <c r="O582" s="10" t="s">
        <v>26</v>
      </c>
    </row>
    <row r="583" spans="1:15" ht="21" customHeight="1" x14ac:dyDescent="0.3">
      <c r="A583" s="18"/>
      <c r="B583" s="3" t="s">
        <v>14</v>
      </c>
      <c r="C583" s="4">
        <v>30</v>
      </c>
      <c r="D583" s="5" t="s">
        <v>27</v>
      </c>
      <c r="E583" s="3" t="s">
        <v>73</v>
      </c>
      <c r="F583" s="3" t="s">
        <v>17</v>
      </c>
      <c r="G583" s="6">
        <v>3</v>
      </c>
      <c r="H583" s="2">
        <v>15000000</v>
      </c>
      <c r="I583" s="3">
        <v>4</v>
      </c>
      <c r="J583" s="7">
        <v>2.0370370370370373E-3</v>
      </c>
      <c r="K583" s="3" t="s">
        <v>18</v>
      </c>
      <c r="L583" s="3" t="s">
        <v>39</v>
      </c>
      <c r="M583" s="3" t="s">
        <v>51</v>
      </c>
      <c r="N583" s="3" t="s">
        <v>66</v>
      </c>
      <c r="O583" s="3" t="s">
        <v>67</v>
      </c>
    </row>
    <row r="584" spans="1:15" ht="21" customHeight="1" x14ac:dyDescent="0.3">
      <c r="A584" s="18"/>
      <c r="B584" s="10" t="s">
        <v>14</v>
      </c>
      <c r="C584" s="11">
        <v>8</v>
      </c>
      <c r="D584" s="12" t="s">
        <v>37</v>
      </c>
      <c r="E584" s="10" t="s">
        <v>28</v>
      </c>
      <c r="F584" s="10" t="s">
        <v>17</v>
      </c>
      <c r="G584" s="13">
        <v>1</v>
      </c>
      <c r="H584" s="14">
        <v>19000000</v>
      </c>
      <c r="I584" s="10">
        <v>2</v>
      </c>
      <c r="J584" s="15">
        <v>2.0370370370370373E-3</v>
      </c>
      <c r="K584" s="10" t="s">
        <v>46</v>
      </c>
      <c r="L584" s="10" t="s">
        <v>47</v>
      </c>
      <c r="M584" s="10" t="s">
        <v>43</v>
      </c>
      <c r="N584" s="10" t="s">
        <v>78</v>
      </c>
      <c r="O584" s="10" t="s">
        <v>53</v>
      </c>
    </row>
    <row r="585" spans="1:15" ht="21" customHeight="1" x14ac:dyDescent="0.3">
      <c r="A585" s="18"/>
      <c r="B585" s="3" t="s">
        <v>14</v>
      </c>
      <c r="C585" s="4">
        <v>6</v>
      </c>
      <c r="D585" s="5" t="s">
        <v>37</v>
      </c>
      <c r="E585" s="3" t="s">
        <v>16</v>
      </c>
      <c r="F585" s="3" t="s">
        <v>23</v>
      </c>
      <c r="G585" s="6">
        <v>1</v>
      </c>
      <c r="H585" s="2">
        <v>7000000</v>
      </c>
      <c r="I585" s="3">
        <v>2</v>
      </c>
      <c r="J585" s="7">
        <v>2.0370370370370373E-3</v>
      </c>
      <c r="K585" s="3" t="s">
        <v>18</v>
      </c>
      <c r="L585" s="3" t="s">
        <v>19</v>
      </c>
      <c r="M585" s="3" t="s">
        <v>30</v>
      </c>
      <c r="N585" s="3" t="s">
        <v>78</v>
      </c>
      <c r="O585" s="3" t="s">
        <v>63</v>
      </c>
    </row>
    <row r="586" spans="1:15" ht="21" customHeight="1" x14ac:dyDescent="0.3">
      <c r="A586" s="18"/>
      <c r="B586" s="10" t="s">
        <v>14</v>
      </c>
      <c r="C586" s="11">
        <v>29</v>
      </c>
      <c r="D586" s="12" t="s">
        <v>37</v>
      </c>
      <c r="E586" s="10" t="s">
        <v>49</v>
      </c>
      <c r="F586" s="10" t="s">
        <v>23</v>
      </c>
      <c r="G586" s="13">
        <v>2</v>
      </c>
      <c r="H586" s="14">
        <v>12000000</v>
      </c>
      <c r="I586" s="10">
        <v>1</v>
      </c>
      <c r="J586" s="15">
        <v>2.0370370370370373E-3</v>
      </c>
      <c r="K586" s="10" t="s">
        <v>18</v>
      </c>
      <c r="L586" s="10" t="s">
        <v>35</v>
      </c>
      <c r="M586" s="10" t="s">
        <v>20</v>
      </c>
      <c r="N586" s="10" t="s">
        <v>77</v>
      </c>
      <c r="O586" s="10" t="s">
        <v>54</v>
      </c>
    </row>
    <row r="587" spans="1:15" ht="21" customHeight="1" x14ac:dyDescent="0.3">
      <c r="A587" s="18"/>
      <c r="B587" s="3" t="s">
        <v>14</v>
      </c>
      <c r="C587" s="4">
        <v>3</v>
      </c>
      <c r="D587" s="5" t="s">
        <v>44</v>
      </c>
      <c r="E587" s="3" t="s">
        <v>16</v>
      </c>
      <c r="F587" s="3" t="s">
        <v>23</v>
      </c>
      <c r="G587" s="6">
        <v>5</v>
      </c>
      <c r="H587" s="2">
        <v>25000000</v>
      </c>
      <c r="I587" s="3">
        <v>2</v>
      </c>
      <c r="J587" s="7">
        <v>2.0370370370370373E-3</v>
      </c>
      <c r="K587" s="3" t="s">
        <v>18</v>
      </c>
      <c r="L587" s="3" t="s">
        <v>29</v>
      </c>
      <c r="M587" s="3" t="s">
        <v>20</v>
      </c>
      <c r="N587" s="3" t="s">
        <v>78</v>
      </c>
      <c r="O587" s="3" t="s">
        <v>53</v>
      </c>
    </row>
    <row r="588" spans="1:15" ht="21" customHeight="1" x14ac:dyDescent="0.3">
      <c r="A588" s="18"/>
      <c r="B588" s="10" t="s">
        <v>14</v>
      </c>
      <c r="C588" s="11">
        <v>30</v>
      </c>
      <c r="D588" s="12" t="s">
        <v>69</v>
      </c>
      <c r="E588" s="10" t="s">
        <v>32</v>
      </c>
      <c r="F588" s="10" t="s">
        <v>42</v>
      </c>
      <c r="G588" s="13">
        <v>2</v>
      </c>
      <c r="H588" s="14">
        <v>38000000</v>
      </c>
      <c r="I588" s="10">
        <v>2</v>
      </c>
      <c r="J588" s="15">
        <v>2.0370370370370373E-3</v>
      </c>
      <c r="K588" s="10" t="s">
        <v>46</v>
      </c>
      <c r="L588" s="10" t="s">
        <v>64</v>
      </c>
      <c r="M588" s="10" t="s">
        <v>30</v>
      </c>
      <c r="N588" s="10" t="s">
        <v>78</v>
      </c>
      <c r="O588" s="10" t="s">
        <v>63</v>
      </c>
    </row>
    <row r="589" spans="1:15" ht="21" customHeight="1" x14ac:dyDescent="0.3">
      <c r="A589" s="18"/>
      <c r="B589" s="3" t="s">
        <v>14</v>
      </c>
      <c r="C589" s="4">
        <v>21</v>
      </c>
      <c r="D589" s="5" t="s">
        <v>69</v>
      </c>
      <c r="E589" s="3" t="s">
        <v>38</v>
      </c>
      <c r="F589" s="3" t="s">
        <v>23</v>
      </c>
      <c r="G589" s="6">
        <v>3</v>
      </c>
      <c r="H589" s="2">
        <v>15000000</v>
      </c>
      <c r="I589" s="3">
        <v>3</v>
      </c>
      <c r="J589" s="7">
        <v>2.0370370370370373E-3</v>
      </c>
      <c r="K589" s="3" t="s">
        <v>18</v>
      </c>
      <c r="L589" s="3" t="s">
        <v>19</v>
      </c>
      <c r="M589" s="3" t="s">
        <v>33</v>
      </c>
      <c r="N589" s="3" t="s">
        <v>77</v>
      </c>
      <c r="O589" s="3" t="s">
        <v>65</v>
      </c>
    </row>
    <row r="590" spans="1:15" ht="21" customHeight="1" x14ac:dyDescent="0.3">
      <c r="A590" s="18"/>
      <c r="B590" s="10" t="s">
        <v>14</v>
      </c>
      <c r="C590" s="11">
        <v>12</v>
      </c>
      <c r="D590" s="12" t="s">
        <v>55</v>
      </c>
      <c r="E590" s="10" t="s">
        <v>16</v>
      </c>
      <c r="F590" s="10" t="s">
        <v>23</v>
      </c>
      <c r="G590" s="13">
        <v>2</v>
      </c>
      <c r="H590" s="14">
        <v>12000000</v>
      </c>
      <c r="I590" s="10">
        <v>3</v>
      </c>
      <c r="J590" s="15">
        <v>2.0370370370370373E-3</v>
      </c>
      <c r="K590" s="10" t="s">
        <v>18</v>
      </c>
      <c r="L590" s="10" t="s">
        <v>39</v>
      </c>
      <c r="M590" s="10" t="s">
        <v>33</v>
      </c>
      <c r="N590" s="10" t="s">
        <v>76</v>
      </c>
      <c r="O590" s="10" t="s">
        <v>71</v>
      </c>
    </row>
    <row r="591" spans="1:15" ht="21" customHeight="1" x14ac:dyDescent="0.3">
      <c r="A591" s="18"/>
      <c r="B591" s="3" t="s">
        <v>14</v>
      </c>
      <c r="C591" s="4">
        <v>17</v>
      </c>
      <c r="D591" s="5" t="s">
        <v>60</v>
      </c>
      <c r="E591" s="3" t="s">
        <v>16</v>
      </c>
      <c r="F591" s="3" t="s">
        <v>42</v>
      </c>
      <c r="G591" s="6">
        <v>4</v>
      </c>
      <c r="H591" s="2">
        <v>20000000</v>
      </c>
      <c r="I591" s="3">
        <v>1</v>
      </c>
      <c r="J591" s="7">
        <v>2.0370370370370373E-3</v>
      </c>
      <c r="K591" s="3" t="s">
        <v>61</v>
      </c>
      <c r="L591" s="3" t="s">
        <v>24</v>
      </c>
      <c r="M591" s="3" t="s">
        <v>48</v>
      </c>
      <c r="N591" s="3" t="s">
        <v>78</v>
      </c>
      <c r="O591" s="3" t="s">
        <v>66</v>
      </c>
    </row>
    <row r="592" spans="1:15" ht="21" customHeight="1" x14ac:dyDescent="0.3">
      <c r="A592" s="18"/>
      <c r="B592" s="10" t="s">
        <v>70</v>
      </c>
      <c r="C592" s="11">
        <v>11</v>
      </c>
      <c r="D592" s="12" t="s">
        <v>44</v>
      </c>
      <c r="E592" s="10" t="s">
        <v>38</v>
      </c>
      <c r="F592" s="10" t="s">
        <v>23</v>
      </c>
      <c r="G592" s="13">
        <v>0</v>
      </c>
      <c r="H592" s="14">
        <v>0</v>
      </c>
      <c r="I592" s="10">
        <v>2</v>
      </c>
      <c r="J592" s="15">
        <v>2.0370370370370373E-3</v>
      </c>
      <c r="K592" s="10"/>
      <c r="L592" s="10"/>
      <c r="M592" s="10" t="s">
        <v>25</v>
      </c>
      <c r="N592" s="10" t="s">
        <v>76</v>
      </c>
      <c r="O592" s="10" t="s">
        <v>31</v>
      </c>
    </row>
    <row r="593" spans="1:15" ht="21" customHeight="1" x14ac:dyDescent="0.3">
      <c r="A593" s="18"/>
      <c r="B593" s="3" t="s">
        <v>70</v>
      </c>
      <c r="C593" s="4">
        <v>1</v>
      </c>
      <c r="D593" s="5" t="s">
        <v>69</v>
      </c>
      <c r="E593" s="3" t="s">
        <v>16</v>
      </c>
      <c r="F593" s="3" t="s">
        <v>23</v>
      </c>
      <c r="G593" s="6">
        <v>0</v>
      </c>
      <c r="H593" s="2">
        <v>0</v>
      </c>
      <c r="I593" s="3">
        <v>2</v>
      </c>
      <c r="J593" s="7">
        <v>2.0370370370370373E-3</v>
      </c>
      <c r="K593" s="3"/>
      <c r="L593" s="3"/>
      <c r="M593" s="3" t="s">
        <v>43</v>
      </c>
      <c r="N593" s="3" t="s">
        <v>66</v>
      </c>
      <c r="O593" s="3" t="s">
        <v>67</v>
      </c>
    </row>
    <row r="594" spans="1:15" ht="21" customHeight="1" x14ac:dyDescent="0.3">
      <c r="A594" s="18"/>
      <c r="B594" s="10" t="s">
        <v>14</v>
      </c>
      <c r="C594" s="11">
        <v>15</v>
      </c>
      <c r="D594" s="12" t="s">
        <v>57</v>
      </c>
      <c r="E594" s="10" t="s">
        <v>16</v>
      </c>
      <c r="F594" s="10" t="s">
        <v>23</v>
      </c>
      <c r="G594" s="13">
        <v>2</v>
      </c>
      <c r="H594" s="14">
        <v>12000000</v>
      </c>
      <c r="I594" s="10">
        <v>2</v>
      </c>
      <c r="J594" s="15">
        <v>2.0833333333333333E-3</v>
      </c>
      <c r="K594" s="10" t="s">
        <v>18</v>
      </c>
      <c r="L594" s="10" t="s">
        <v>29</v>
      </c>
      <c r="M594" s="10" t="s">
        <v>51</v>
      </c>
      <c r="N594" s="10" t="s">
        <v>76</v>
      </c>
      <c r="O594" s="10" t="s">
        <v>26</v>
      </c>
    </row>
    <row r="595" spans="1:15" ht="21" customHeight="1" x14ac:dyDescent="0.3">
      <c r="A595" s="18"/>
      <c r="B595" s="3" t="s">
        <v>14</v>
      </c>
      <c r="C595" s="4">
        <v>8</v>
      </c>
      <c r="D595" s="5" t="s">
        <v>59</v>
      </c>
      <c r="E595" s="3" t="s">
        <v>16</v>
      </c>
      <c r="F595" s="3" t="s">
        <v>42</v>
      </c>
      <c r="G595" s="6">
        <v>3</v>
      </c>
      <c r="H595" s="2">
        <v>15000000</v>
      </c>
      <c r="I595" s="3">
        <v>3</v>
      </c>
      <c r="J595" s="7">
        <v>2.0833333333333333E-3</v>
      </c>
      <c r="K595" s="3" t="s">
        <v>18</v>
      </c>
      <c r="L595" s="3" t="s">
        <v>29</v>
      </c>
      <c r="M595" s="3" t="s">
        <v>40</v>
      </c>
      <c r="N595" s="3" t="s">
        <v>76</v>
      </c>
      <c r="O595" s="3" t="s">
        <v>26</v>
      </c>
    </row>
    <row r="596" spans="1:15" ht="21" customHeight="1" x14ac:dyDescent="0.3">
      <c r="A596" s="18"/>
      <c r="B596" s="10" t="s">
        <v>14</v>
      </c>
      <c r="C596" s="11">
        <v>16</v>
      </c>
      <c r="D596" s="12" t="s">
        <v>22</v>
      </c>
      <c r="E596" s="10" t="s">
        <v>28</v>
      </c>
      <c r="F596" s="10" t="s">
        <v>23</v>
      </c>
      <c r="G596" s="13">
        <v>4</v>
      </c>
      <c r="H596" s="14">
        <v>11000000</v>
      </c>
      <c r="I596" s="10">
        <v>3</v>
      </c>
      <c r="J596" s="15">
        <v>2.0833333333333333E-3</v>
      </c>
      <c r="K596" s="10" t="s">
        <v>61</v>
      </c>
      <c r="L596" s="10" t="s">
        <v>29</v>
      </c>
      <c r="M596" s="10" t="s">
        <v>33</v>
      </c>
      <c r="N596" s="10" t="s">
        <v>78</v>
      </c>
      <c r="O596" s="10" t="s">
        <v>53</v>
      </c>
    </row>
    <row r="597" spans="1:15" ht="21" customHeight="1" x14ac:dyDescent="0.3">
      <c r="A597" s="18"/>
      <c r="B597" s="3" t="s">
        <v>14</v>
      </c>
      <c r="C597" s="4">
        <v>8</v>
      </c>
      <c r="D597" s="5" t="s">
        <v>37</v>
      </c>
      <c r="E597" s="3" t="s">
        <v>16</v>
      </c>
      <c r="F597" s="3" t="s">
        <v>17</v>
      </c>
      <c r="G597" s="6">
        <v>5</v>
      </c>
      <c r="H597" s="2">
        <v>25000000</v>
      </c>
      <c r="I597" s="3">
        <v>2</v>
      </c>
      <c r="J597" s="7">
        <v>2.0833333333333333E-3</v>
      </c>
      <c r="K597" s="3" t="s">
        <v>18</v>
      </c>
      <c r="L597" s="3" t="s">
        <v>29</v>
      </c>
      <c r="M597" s="3" t="s">
        <v>33</v>
      </c>
      <c r="N597" s="3" t="s">
        <v>76</v>
      </c>
      <c r="O597" s="3" t="s">
        <v>52</v>
      </c>
    </row>
    <row r="598" spans="1:15" ht="21" customHeight="1" x14ac:dyDescent="0.3">
      <c r="A598" s="18"/>
      <c r="B598" s="10" t="s">
        <v>14</v>
      </c>
      <c r="C598" s="11">
        <v>21</v>
      </c>
      <c r="D598" s="12" t="s">
        <v>37</v>
      </c>
      <c r="E598" s="10" t="s">
        <v>73</v>
      </c>
      <c r="F598" s="10" t="s">
        <v>42</v>
      </c>
      <c r="G598" s="13">
        <v>2</v>
      </c>
      <c r="H598" s="14">
        <v>12000000</v>
      </c>
      <c r="I598" s="10">
        <v>4</v>
      </c>
      <c r="J598" s="15">
        <v>2.0833333333333333E-3</v>
      </c>
      <c r="K598" s="10" t="s">
        <v>18</v>
      </c>
      <c r="L598" s="10" t="s">
        <v>56</v>
      </c>
      <c r="M598" s="10" t="s">
        <v>43</v>
      </c>
      <c r="N598" s="10" t="s">
        <v>78</v>
      </c>
      <c r="O598" s="10" t="s">
        <v>41</v>
      </c>
    </row>
    <row r="599" spans="1:15" ht="21" customHeight="1" x14ac:dyDescent="0.3">
      <c r="A599" s="18"/>
      <c r="B599" s="3" t="s">
        <v>14</v>
      </c>
      <c r="C599" s="4">
        <v>20</v>
      </c>
      <c r="D599" s="5" t="s">
        <v>37</v>
      </c>
      <c r="E599" s="3" t="s">
        <v>49</v>
      </c>
      <c r="F599" s="3" t="s">
        <v>17</v>
      </c>
      <c r="G599" s="6">
        <v>3</v>
      </c>
      <c r="H599" s="2">
        <v>15000000</v>
      </c>
      <c r="I599" s="3">
        <v>6</v>
      </c>
      <c r="J599" s="7">
        <v>2.0833333333333333E-3</v>
      </c>
      <c r="K599" s="3" t="s">
        <v>18</v>
      </c>
      <c r="L599" s="3" t="s">
        <v>19</v>
      </c>
      <c r="M599" s="3" t="s">
        <v>48</v>
      </c>
      <c r="N599" s="3" t="s">
        <v>78</v>
      </c>
      <c r="O599" s="3" t="s">
        <v>66</v>
      </c>
    </row>
    <row r="600" spans="1:15" ht="21" customHeight="1" x14ac:dyDescent="0.3">
      <c r="A600" s="18"/>
      <c r="B600" s="10" t="s">
        <v>14</v>
      </c>
      <c r="C600" s="11">
        <v>4</v>
      </c>
      <c r="D600" s="12" t="s">
        <v>37</v>
      </c>
      <c r="E600" s="10" t="s">
        <v>16</v>
      </c>
      <c r="F600" s="10" t="s">
        <v>68</v>
      </c>
      <c r="G600" s="13">
        <v>4</v>
      </c>
      <c r="H600" s="14">
        <v>20000000</v>
      </c>
      <c r="I600" s="10">
        <v>3</v>
      </c>
      <c r="J600" s="15">
        <v>2.0833333333333333E-3</v>
      </c>
      <c r="K600" s="10" t="s">
        <v>18</v>
      </c>
      <c r="L600" s="10" t="s">
        <v>19</v>
      </c>
      <c r="M600" s="10" t="s">
        <v>51</v>
      </c>
      <c r="N600" s="10" t="s">
        <v>77</v>
      </c>
      <c r="O600" s="10" t="s">
        <v>65</v>
      </c>
    </row>
    <row r="601" spans="1:15" ht="21" customHeight="1" x14ac:dyDescent="0.3">
      <c r="A601" s="18"/>
      <c r="B601" s="3" t="s">
        <v>14</v>
      </c>
      <c r="C601" s="4">
        <v>22</v>
      </c>
      <c r="D601" s="5" t="s">
        <v>44</v>
      </c>
      <c r="E601" s="3" t="s">
        <v>38</v>
      </c>
      <c r="F601" s="3" t="s">
        <v>42</v>
      </c>
      <c r="G601" s="6">
        <v>3</v>
      </c>
      <c r="H601" s="2">
        <v>15000000</v>
      </c>
      <c r="I601" s="3">
        <v>6</v>
      </c>
      <c r="J601" s="7">
        <v>2.0833333333333333E-3</v>
      </c>
      <c r="K601" s="3" t="s">
        <v>18</v>
      </c>
      <c r="L601" s="3" t="s">
        <v>24</v>
      </c>
      <c r="M601" s="3" t="s">
        <v>43</v>
      </c>
      <c r="N601" s="3" t="s">
        <v>78</v>
      </c>
      <c r="O601" s="3" t="s">
        <v>66</v>
      </c>
    </row>
    <row r="602" spans="1:15" ht="21" customHeight="1" x14ac:dyDescent="0.3">
      <c r="A602" s="18"/>
      <c r="B602" s="10" t="s">
        <v>14</v>
      </c>
      <c r="C602" s="11">
        <v>31</v>
      </c>
      <c r="D602" s="12" t="s">
        <v>69</v>
      </c>
      <c r="E602" s="10" t="s">
        <v>32</v>
      </c>
      <c r="F602" s="10" t="s">
        <v>68</v>
      </c>
      <c r="G602" s="13">
        <v>2</v>
      </c>
      <c r="H602" s="14">
        <v>38000000</v>
      </c>
      <c r="I602" s="10">
        <v>4</v>
      </c>
      <c r="J602" s="15">
        <v>2.0833333333333333E-3</v>
      </c>
      <c r="K602" s="10" t="s">
        <v>46</v>
      </c>
      <c r="L602" s="10" t="s">
        <v>56</v>
      </c>
      <c r="M602" s="10" t="s">
        <v>30</v>
      </c>
      <c r="N602" s="10" t="s">
        <v>76</v>
      </c>
      <c r="O602" s="10" t="s">
        <v>71</v>
      </c>
    </row>
    <row r="603" spans="1:15" ht="21" customHeight="1" x14ac:dyDescent="0.3">
      <c r="A603" s="18"/>
      <c r="B603" s="3" t="s">
        <v>14</v>
      </c>
      <c r="C603" s="4">
        <v>15</v>
      </c>
      <c r="D603" s="5" t="s">
        <v>57</v>
      </c>
      <c r="E603" s="3" t="s">
        <v>16</v>
      </c>
      <c r="F603" s="3" t="s">
        <v>23</v>
      </c>
      <c r="G603" s="6">
        <v>2</v>
      </c>
      <c r="H603" s="2">
        <v>12000000</v>
      </c>
      <c r="I603" s="3">
        <v>2</v>
      </c>
      <c r="J603" s="7">
        <v>2.0833333333333333E-3</v>
      </c>
      <c r="K603" s="3" t="s">
        <v>18</v>
      </c>
      <c r="L603" s="3" t="s">
        <v>29</v>
      </c>
      <c r="M603" s="3" t="s">
        <v>51</v>
      </c>
      <c r="N603" s="3" t="s">
        <v>76</v>
      </c>
      <c r="O603" s="3" t="s">
        <v>26</v>
      </c>
    </row>
    <row r="604" spans="1:15" ht="21" customHeight="1" x14ac:dyDescent="0.3">
      <c r="A604" s="18"/>
      <c r="B604" s="10" t="s">
        <v>14</v>
      </c>
      <c r="C604" s="11">
        <v>8</v>
      </c>
      <c r="D604" s="12" t="s">
        <v>59</v>
      </c>
      <c r="E604" s="10" t="s">
        <v>16</v>
      </c>
      <c r="F604" s="10" t="s">
        <v>42</v>
      </c>
      <c r="G604" s="13">
        <v>3</v>
      </c>
      <c r="H604" s="14">
        <v>15000000</v>
      </c>
      <c r="I604" s="10">
        <v>3</v>
      </c>
      <c r="J604" s="15">
        <v>2.0833333333333333E-3</v>
      </c>
      <c r="K604" s="10" t="s">
        <v>18</v>
      </c>
      <c r="L604" s="10" t="s">
        <v>29</v>
      </c>
      <c r="M604" s="10" t="s">
        <v>40</v>
      </c>
      <c r="N604" s="10" t="s">
        <v>76</v>
      </c>
      <c r="O604" s="10" t="s">
        <v>26</v>
      </c>
    </row>
    <row r="605" spans="1:15" ht="21" customHeight="1" x14ac:dyDescent="0.3">
      <c r="A605" s="18"/>
      <c r="B605" s="3" t="s">
        <v>14</v>
      </c>
      <c r="C605" s="4">
        <v>16</v>
      </c>
      <c r="D605" s="5" t="s">
        <v>22</v>
      </c>
      <c r="E605" s="3" t="s">
        <v>28</v>
      </c>
      <c r="F605" s="3" t="s">
        <v>23</v>
      </c>
      <c r="G605" s="6">
        <v>4</v>
      </c>
      <c r="H605" s="2">
        <v>11000000</v>
      </c>
      <c r="I605" s="3">
        <v>3</v>
      </c>
      <c r="J605" s="7">
        <v>2.0833333333333333E-3</v>
      </c>
      <c r="K605" s="3" t="s">
        <v>61</v>
      </c>
      <c r="L605" s="3" t="s">
        <v>29</v>
      </c>
      <c r="M605" s="3" t="s">
        <v>33</v>
      </c>
      <c r="N605" s="3" t="s">
        <v>78</v>
      </c>
      <c r="O605" s="3" t="s">
        <v>53</v>
      </c>
    </row>
    <row r="606" spans="1:15" ht="21" customHeight="1" x14ac:dyDescent="0.3">
      <c r="A606" s="18"/>
      <c r="B606" s="10" t="s">
        <v>70</v>
      </c>
      <c r="C606" s="11">
        <v>4</v>
      </c>
      <c r="D606" s="12" t="s">
        <v>59</v>
      </c>
      <c r="E606" s="10" t="s">
        <v>16</v>
      </c>
      <c r="F606" s="10" t="s">
        <v>17</v>
      </c>
      <c r="G606" s="13">
        <v>0</v>
      </c>
      <c r="H606" s="14">
        <v>0</v>
      </c>
      <c r="I606" s="10">
        <v>3</v>
      </c>
      <c r="J606" s="15">
        <v>2.0833333333333333E-3</v>
      </c>
      <c r="K606" s="10"/>
      <c r="L606" s="10"/>
      <c r="M606" s="10" t="s">
        <v>30</v>
      </c>
      <c r="N606" s="10" t="s">
        <v>76</v>
      </c>
      <c r="O606" s="10" t="s">
        <v>26</v>
      </c>
    </row>
    <row r="607" spans="1:15" ht="21" customHeight="1" x14ac:dyDescent="0.3">
      <c r="A607" s="18"/>
      <c r="B607" s="3" t="s">
        <v>70</v>
      </c>
      <c r="C607" s="4">
        <v>28</v>
      </c>
      <c r="D607" s="5" t="s">
        <v>27</v>
      </c>
      <c r="E607" s="3" t="s">
        <v>16</v>
      </c>
      <c r="F607" s="3" t="s">
        <v>17</v>
      </c>
      <c r="G607" s="6">
        <v>0</v>
      </c>
      <c r="H607" s="2">
        <v>0</v>
      </c>
      <c r="I607" s="3">
        <v>3</v>
      </c>
      <c r="J607" s="7">
        <v>2.0833333333333333E-3</v>
      </c>
      <c r="K607" s="3"/>
      <c r="L607" s="3"/>
      <c r="M607" s="3" t="s">
        <v>51</v>
      </c>
      <c r="N607" s="3" t="s">
        <v>66</v>
      </c>
      <c r="O607" s="3" t="s">
        <v>36</v>
      </c>
    </row>
    <row r="608" spans="1:15" ht="21" customHeight="1" x14ac:dyDescent="0.3">
      <c r="A608" s="18"/>
      <c r="B608" s="10" t="s">
        <v>70</v>
      </c>
      <c r="C608" s="11">
        <v>10</v>
      </c>
      <c r="D608" s="12" t="s">
        <v>37</v>
      </c>
      <c r="E608" s="10" t="s">
        <v>28</v>
      </c>
      <c r="F608" s="10" t="s">
        <v>42</v>
      </c>
      <c r="G608" s="13">
        <v>0</v>
      </c>
      <c r="H608" s="14">
        <v>0</v>
      </c>
      <c r="I608" s="10">
        <v>3</v>
      </c>
      <c r="J608" s="15">
        <v>2.0833333333333333E-3</v>
      </c>
      <c r="K608" s="10"/>
      <c r="L608" s="10"/>
      <c r="M608" s="10" t="s">
        <v>30</v>
      </c>
      <c r="N608" s="10" t="s">
        <v>78</v>
      </c>
      <c r="O608" s="10" t="s">
        <v>66</v>
      </c>
    </row>
    <row r="609" spans="1:15" ht="21" customHeight="1" x14ac:dyDescent="0.3">
      <c r="A609" s="18"/>
      <c r="B609" s="3" t="s">
        <v>70</v>
      </c>
      <c r="C609" s="4">
        <v>22</v>
      </c>
      <c r="D609" s="5" t="s">
        <v>44</v>
      </c>
      <c r="E609" s="3" t="s">
        <v>49</v>
      </c>
      <c r="F609" s="3" t="s">
        <v>23</v>
      </c>
      <c r="G609" s="6">
        <v>0</v>
      </c>
      <c r="H609" s="2">
        <v>0</v>
      </c>
      <c r="I609" s="3">
        <v>1</v>
      </c>
      <c r="J609" s="7">
        <v>2.0833333333333333E-3</v>
      </c>
      <c r="K609" s="3"/>
      <c r="L609" s="3"/>
      <c r="M609" s="3" t="s">
        <v>40</v>
      </c>
      <c r="N609" s="3" t="s">
        <v>77</v>
      </c>
      <c r="O609" s="3" t="s">
        <v>54</v>
      </c>
    </row>
    <row r="610" spans="1:15" ht="21" customHeight="1" x14ac:dyDescent="0.3">
      <c r="A610" s="18"/>
      <c r="B610" s="10" t="s">
        <v>70</v>
      </c>
      <c r="C610" s="11">
        <v>4</v>
      </c>
      <c r="D610" s="12" t="s">
        <v>59</v>
      </c>
      <c r="E610" s="10" t="s">
        <v>16</v>
      </c>
      <c r="F610" s="10" t="s">
        <v>17</v>
      </c>
      <c r="G610" s="13">
        <v>0</v>
      </c>
      <c r="H610" s="14">
        <v>0</v>
      </c>
      <c r="I610" s="10">
        <v>3</v>
      </c>
      <c r="J610" s="15">
        <v>2.0833333333333333E-3</v>
      </c>
      <c r="K610" s="10"/>
      <c r="L610" s="10"/>
      <c r="M610" s="10" t="s">
        <v>30</v>
      </c>
      <c r="N610" s="10" t="s">
        <v>76</v>
      </c>
      <c r="O610" s="10" t="s">
        <v>26</v>
      </c>
    </row>
    <row r="611" spans="1:15" ht="21" customHeight="1" x14ac:dyDescent="0.3">
      <c r="A611" s="18"/>
      <c r="B611" s="3" t="s">
        <v>14</v>
      </c>
      <c r="C611" s="4">
        <v>4</v>
      </c>
      <c r="D611" s="5" t="s">
        <v>59</v>
      </c>
      <c r="E611" s="3" t="s">
        <v>38</v>
      </c>
      <c r="F611" s="3" t="s">
        <v>42</v>
      </c>
      <c r="G611" s="6">
        <v>1</v>
      </c>
      <c r="H611" s="2">
        <v>19000000</v>
      </c>
      <c r="I611" s="3">
        <v>1</v>
      </c>
      <c r="J611" s="7">
        <v>2.1990740740740742E-3</v>
      </c>
      <c r="K611" s="3" t="s">
        <v>46</v>
      </c>
      <c r="L611" s="3" t="s">
        <v>56</v>
      </c>
      <c r="M611" s="3" t="s">
        <v>33</v>
      </c>
      <c r="N611" s="3" t="s">
        <v>77</v>
      </c>
      <c r="O611" s="3" t="s">
        <v>34</v>
      </c>
    </row>
    <row r="612" spans="1:15" ht="21" customHeight="1" x14ac:dyDescent="0.3">
      <c r="A612" s="18"/>
      <c r="B612" s="10" t="s">
        <v>14</v>
      </c>
      <c r="C612" s="11">
        <v>17</v>
      </c>
      <c r="D612" s="12" t="s">
        <v>22</v>
      </c>
      <c r="E612" s="10" t="s">
        <v>16</v>
      </c>
      <c r="F612" s="10" t="s">
        <v>42</v>
      </c>
      <c r="G612" s="13">
        <v>3</v>
      </c>
      <c r="H612" s="14">
        <v>15000000</v>
      </c>
      <c r="I612" s="10">
        <v>2</v>
      </c>
      <c r="J612" s="15">
        <v>2.1990740740740742E-3</v>
      </c>
      <c r="K612" s="10" t="s">
        <v>18</v>
      </c>
      <c r="L612" s="10" t="s">
        <v>39</v>
      </c>
      <c r="M612" s="10" t="s">
        <v>43</v>
      </c>
      <c r="N612" s="10" t="s">
        <v>76</v>
      </c>
      <c r="O612" s="10" t="s">
        <v>75</v>
      </c>
    </row>
    <row r="613" spans="1:15" ht="21" customHeight="1" x14ac:dyDescent="0.3">
      <c r="A613" s="18"/>
      <c r="B613" s="3" t="s">
        <v>14</v>
      </c>
      <c r="C613" s="4">
        <v>30</v>
      </c>
      <c r="D613" s="5" t="s">
        <v>27</v>
      </c>
      <c r="E613" s="3" t="s">
        <v>16</v>
      </c>
      <c r="F613" s="3" t="s">
        <v>17</v>
      </c>
      <c r="G613" s="6">
        <v>1</v>
      </c>
      <c r="H613" s="2">
        <v>7000000</v>
      </c>
      <c r="I613" s="3">
        <v>2</v>
      </c>
      <c r="J613" s="7">
        <v>2.1990740740740742E-3</v>
      </c>
      <c r="K613" s="3" t="s">
        <v>18</v>
      </c>
      <c r="L613" s="3" t="s">
        <v>19</v>
      </c>
      <c r="M613" s="3" t="s">
        <v>40</v>
      </c>
      <c r="N613" s="3" t="s">
        <v>66</v>
      </c>
      <c r="O613" s="3" t="s">
        <v>36</v>
      </c>
    </row>
    <row r="614" spans="1:15" ht="21" customHeight="1" x14ac:dyDescent="0.3">
      <c r="A614" s="18"/>
      <c r="B614" s="10" t="s">
        <v>14</v>
      </c>
      <c r="C614" s="11">
        <v>18</v>
      </c>
      <c r="D614" s="12" t="s">
        <v>27</v>
      </c>
      <c r="E614" s="10" t="s">
        <v>16</v>
      </c>
      <c r="F614" s="10" t="s">
        <v>42</v>
      </c>
      <c r="G614" s="13">
        <v>2</v>
      </c>
      <c r="H614" s="14">
        <v>12000000</v>
      </c>
      <c r="I614" s="10">
        <v>2</v>
      </c>
      <c r="J614" s="15">
        <v>2.1990740740740742E-3</v>
      </c>
      <c r="K614" s="10" t="s">
        <v>18</v>
      </c>
      <c r="L614" s="10" t="s">
        <v>39</v>
      </c>
      <c r="M614" s="10" t="s">
        <v>20</v>
      </c>
      <c r="N614" s="10" t="s">
        <v>76</v>
      </c>
      <c r="O614" s="10" t="s">
        <v>52</v>
      </c>
    </row>
    <row r="615" spans="1:15" ht="21" customHeight="1" x14ac:dyDescent="0.3">
      <c r="A615" s="18"/>
      <c r="B615" s="3" t="s">
        <v>14</v>
      </c>
      <c r="C615" s="4">
        <v>27</v>
      </c>
      <c r="D615" s="5" t="s">
        <v>27</v>
      </c>
      <c r="E615" s="3" t="s">
        <v>38</v>
      </c>
      <c r="F615" s="3" t="s">
        <v>42</v>
      </c>
      <c r="G615" s="6">
        <v>3</v>
      </c>
      <c r="H615" s="2">
        <v>11000000</v>
      </c>
      <c r="I615" s="3">
        <v>4</v>
      </c>
      <c r="J615" s="7">
        <v>2.1990740740740742E-3</v>
      </c>
      <c r="K615" s="3" t="s">
        <v>18</v>
      </c>
      <c r="L615" s="3" t="s">
        <v>56</v>
      </c>
      <c r="M615" s="3" t="s">
        <v>43</v>
      </c>
      <c r="N615" s="3" t="s">
        <v>78</v>
      </c>
      <c r="O615" s="3" t="s">
        <v>53</v>
      </c>
    </row>
    <row r="616" spans="1:15" ht="21" customHeight="1" x14ac:dyDescent="0.3">
      <c r="A616" s="18"/>
      <c r="B616" s="10" t="s">
        <v>14</v>
      </c>
      <c r="C616" s="11">
        <v>12</v>
      </c>
      <c r="D616" s="12" t="s">
        <v>37</v>
      </c>
      <c r="E616" s="10" t="s">
        <v>32</v>
      </c>
      <c r="F616" s="10" t="s">
        <v>17</v>
      </c>
      <c r="G616" s="13">
        <v>2</v>
      </c>
      <c r="H616" s="14">
        <v>38000000</v>
      </c>
      <c r="I616" s="10">
        <v>4</v>
      </c>
      <c r="J616" s="15">
        <v>2.1990740740740742E-3</v>
      </c>
      <c r="K616" s="10" t="s">
        <v>46</v>
      </c>
      <c r="L616" s="10" t="s">
        <v>29</v>
      </c>
      <c r="M616" s="10" t="s">
        <v>48</v>
      </c>
      <c r="N616" s="10" t="s">
        <v>76</v>
      </c>
      <c r="O616" s="10" t="s">
        <v>71</v>
      </c>
    </row>
    <row r="617" spans="1:15" ht="21" customHeight="1" x14ac:dyDescent="0.3">
      <c r="A617" s="18"/>
      <c r="B617" s="3" t="s">
        <v>14</v>
      </c>
      <c r="C617" s="4">
        <v>8</v>
      </c>
      <c r="D617" s="5" t="s">
        <v>37</v>
      </c>
      <c r="E617" s="3" t="s">
        <v>16</v>
      </c>
      <c r="F617" s="3" t="s">
        <v>23</v>
      </c>
      <c r="G617" s="6">
        <v>2</v>
      </c>
      <c r="H617" s="2">
        <v>12000000</v>
      </c>
      <c r="I617" s="3">
        <v>2</v>
      </c>
      <c r="J617" s="7">
        <v>2.1990740740740742E-3</v>
      </c>
      <c r="K617" s="3" t="s">
        <v>18</v>
      </c>
      <c r="L617" s="3" t="s">
        <v>56</v>
      </c>
      <c r="M617" s="3" t="s">
        <v>25</v>
      </c>
      <c r="N617" s="3" t="s">
        <v>78</v>
      </c>
      <c r="O617" s="3" t="s">
        <v>66</v>
      </c>
    </row>
    <row r="618" spans="1:15" ht="21" customHeight="1" x14ac:dyDescent="0.3">
      <c r="A618" s="18"/>
      <c r="B618" s="10" t="s">
        <v>14</v>
      </c>
      <c r="C618" s="11">
        <v>11</v>
      </c>
      <c r="D618" s="12" t="s">
        <v>44</v>
      </c>
      <c r="E618" s="10" t="s">
        <v>49</v>
      </c>
      <c r="F618" s="10" t="s">
        <v>42</v>
      </c>
      <c r="G618" s="13">
        <v>5</v>
      </c>
      <c r="H618" s="14">
        <v>20000000</v>
      </c>
      <c r="I618" s="10">
        <v>4</v>
      </c>
      <c r="J618" s="15">
        <v>2.1990740740740742E-3</v>
      </c>
      <c r="K618" s="10" t="s">
        <v>18</v>
      </c>
      <c r="L618" s="10" t="s">
        <v>64</v>
      </c>
      <c r="M618" s="10" t="s">
        <v>48</v>
      </c>
      <c r="N618" s="10" t="s">
        <v>77</v>
      </c>
      <c r="O618" s="10" t="s">
        <v>54</v>
      </c>
    </row>
    <row r="619" spans="1:15" ht="21" customHeight="1" x14ac:dyDescent="0.3">
      <c r="A619" s="18"/>
      <c r="B619" s="3" t="s">
        <v>14</v>
      </c>
      <c r="C619" s="4">
        <v>2</v>
      </c>
      <c r="D619" s="5" t="s">
        <v>69</v>
      </c>
      <c r="E619" s="3" t="s">
        <v>16</v>
      </c>
      <c r="F619" s="3" t="s">
        <v>17</v>
      </c>
      <c r="G619" s="6">
        <v>4</v>
      </c>
      <c r="H619" s="2">
        <v>15000000</v>
      </c>
      <c r="I619" s="3">
        <v>1</v>
      </c>
      <c r="J619" s="7">
        <v>2.1990740740740742E-3</v>
      </c>
      <c r="K619" s="3" t="s">
        <v>18</v>
      </c>
      <c r="L619" s="3" t="s">
        <v>19</v>
      </c>
      <c r="M619" s="3" t="s">
        <v>25</v>
      </c>
      <c r="N619" s="3" t="s">
        <v>76</v>
      </c>
      <c r="O619" s="3" t="s">
        <v>31</v>
      </c>
    </row>
    <row r="620" spans="1:15" ht="21" customHeight="1" x14ac:dyDescent="0.3">
      <c r="A620" s="18"/>
      <c r="B620" s="10" t="s">
        <v>14</v>
      </c>
      <c r="C620" s="11">
        <v>4</v>
      </c>
      <c r="D620" s="12" t="s">
        <v>59</v>
      </c>
      <c r="E620" s="10" t="s">
        <v>38</v>
      </c>
      <c r="F620" s="10" t="s">
        <v>42</v>
      </c>
      <c r="G620" s="13">
        <v>1</v>
      </c>
      <c r="H620" s="14">
        <v>19000000</v>
      </c>
      <c r="I620" s="10">
        <v>1</v>
      </c>
      <c r="J620" s="15">
        <v>2.1990740740740742E-3</v>
      </c>
      <c r="K620" s="10" t="s">
        <v>46</v>
      </c>
      <c r="L620" s="10" t="s">
        <v>56</v>
      </c>
      <c r="M620" s="10" t="s">
        <v>33</v>
      </c>
      <c r="N620" s="10" t="s">
        <v>77</v>
      </c>
      <c r="O620" s="10" t="s">
        <v>34</v>
      </c>
    </row>
    <row r="621" spans="1:15" ht="21" customHeight="1" x14ac:dyDescent="0.3">
      <c r="A621" s="18"/>
      <c r="B621" s="3" t="s">
        <v>14</v>
      </c>
      <c r="C621" s="4">
        <v>17</v>
      </c>
      <c r="D621" s="5" t="s">
        <v>22</v>
      </c>
      <c r="E621" s="3" t="s">
        <v>16</v>
      </c>
      <c r="F621" s="3" t="s">
        <v>42</v>
      </c>
      <c r="G621" s="6">
        <v>3</v>
      </c>
      <c r="H621" s="2">
        <v>15000000</v>
      </c>
      <c r="I621" s="3">
        <v>2</v>
      </c>
      <c r="J621" s="7">
        <v>2.1990740740740742E-3</v>
      </c>
      <c r="K621" s="3" t="s">
        <v>18</v>
      </c>
      <c r="L621" s="3" t="s">
        <v>39</v>
      </c>
      <c r="M621" s="3" t="s">
        <v>43</v>
      </c>
      <c r="N621" s="3" t="s">
        <v>76</v>
      </c>
      <c r="O621" s="3" t="s">
        <v>75</v>
      </c>
    </row>
    <row r="622" spans="1:15" ht="21" customHeight="1" x14ac:dyDescent="0.3">
      <c r="A622" s="18"/>
      <c r="B622" s="10" t="s">
        <v>70</v>
      </c>
      <c r="C622" s="11">
        <v>13</v>
      </c>
      <c r="D622" s="12" t="s">
        <v>15</v>
      </c>
      <c r="E622" s="10" t="s">
        <v>28</v>
      </c>
      <c r="F622" s="10" t="s">
        <v>42</v>
      </c>
      <c r="G622" s="13">
        <v>0</v>
      </c>
      <c r="H622" s="14">
        <v>0</v>
      </c>
      <c r="I622" s="10">
        <v>4</v>
      </c>
      <c r="J622" s="15">
        <v>2.1990740740740742E-3</v>
      </c>
      <c r="K622" s="10"/>
      <c r="L622" s="10"/>
      <c r="M622" s="10" t="s">
        <v>48</v>
      </c>
      <c r="N622" s="10" t="s">
        <v>78</v>
      </c>
      <c r="O622" s="10" t="s">
        <v>66</v>
      </c>
    </row>
    <row r="623" spans="1:15" ht="21" customHeight="1" x14ac:dyDescent="0.3">
      <c r="A623" s="18"/>
      <c r="B623" s="3" t="s">
        <v>70</v>
      </c>
      <c r="C623" s="4">
        <v>27</v>
      </c>
      <c r="D623" s="5" t="s">
        <v>37</v>
      </c>
      <c r="E623" s="3" t="s">
        <v>28</v>
      </c>
      <c r="F623" s="3" t="s">
        <v>42</v>
      </c>
      <c r="G623" s="6">
        <v>0</v>
      </c>
      <c r="H623" s="2">
        <v>0</v>
      </c>
      <c r="I623" s="3">
        <v>2</v>
      </c>
      <c r="J623" s="7">
        <v>2.1990740740740742E-3</v>
      </c>
      <c r="K623" s="3"/>
      <c r="L623" s="3"/>
      <c r="M623" s="3" t="s">
        <v>43</v>
      </c>
      <c r="N623" s="3" t="s">
        <v>78</v>
      </c>
      <c r="O623" s="3" t="s">
        <v>62</v>
      </c>
    </row>
    <row r="624" spans="1:15" ht="21" customHeight="1" x14ac:dyDescent="0.3">
      <c r="A624" s="18"/>
      <c r="B624" s="10" t="s">
        <v>70</v>
      </c>
      <c r="C624" s="11">
        <v>20</v>
      </c>
      <c r="D624" s="12" t="s">
        <v>37</v>
      </c>
      <c r="E624" s="10" t="s">
        <v>49</v>
      </c>
      <c r="F624" s="10" t="s">
        <v>42</v>
      </c>
      <c r="G624" s="13">
        <v>0</v>
      </c>
      <c r="H624" s="14">
        <v>0</v>
      </c>
      <c r="I624" s="10">
        <v>1</v>
      </c>
      <c r="J624" s="15">
        <v>2.1990740740740742E-3</v>
      </c>
      <c r="K624" s="10"/>
      <c r="L624" s="10"/>
      <c r="M624" s="10" t="s">
        <v>33</v>
      </c>
      <c r="N624" s="10" t="s">
        <v>66</v>
      </c>
      <c r="O624" s="10" t="s">
        <v>67</v>
      </c>
    </row>
    <row r="625" spans="1:15" ht="21" customHeight="1" x14ac:dyDescent="0.3">
      <c r="A625" s="18"/>
      <c r="B625" s="3" t="s">
        <v>70</v>
      </c>
      <c r="C625" s="4">
        <v>18</v>
      </c>
      <c r="D625" s="5" t="s">
        <v>44</v>
      </c>
      <c r="E625" s="3" t="s">
        <v>32</v>
      </c>
      <c r="F625" s="3" t="s">
        <v>42</v>
      </c>
      <c r="G625" s="6">
        <v>0</v>
      </c>
      <c r="H625" s="2">
        <v>0</v>
      </c>
      <c r="I625" s="3">
        <v>5</v>
      </c>
      <c r="J625" s="7">
        <v>2.1990740740740742E-3</v>
      </c>
      <c r="K625" s="3"/>
      <c r="L625" s="3"/>
      <c r="M625" s="3" t="s">
        <v>51</v>
      </c>
      <c r="N625" s="3" t="s">
        <v>78</v>
      </c>
      <c r="O625" s="3" t="s">
        <v>62</v>
      </c>
    </row>
    <row r="626" spans="1:15" ht="21" customHeight="1" x14ac:dyDescent="0.3">
      <c r="A626" s="18"/>
      <c r="B626" s="10" t="s">
        <v>70</v>
      </c>
      <c r="C626" s="11">
        <v>13</v>
      </c>
      <c r="D626" s="12" t="s">
        <v>15</v>
      </c>
      <c r="E626" s="10" t="s">
        <v>28</v>
      </c>
      <c r="F626" s="10" t="s">
        <v>42</v>
      </c>
      <c r="G626" s="13">
        <v>0</v>
      </c>
      <c r="H626" s="14">
        <v>0</v>
      </c>
      <c r="I626" s="10">
        <v>4</v>
      </c>
      <c r="J626" s="15">
        <v>2.1990740740740742E-3</v>
      </c>
      <c r="K626" s="10"/>
      <c r="L626" s="10"/>
      <c r="M626" s="10" t="s">
        <v>48</v>
      </c>
      <c r="N626" s="10" t="s">
        <v>78</v>
      </c>
      <c r="O626" s="10" t="s">
        <v>66</v>
      </c>
    </row>
    <row r="627" spans="1:15" ht="21" customHeight="1" x14ac:dyDescent="0.3">
      <c r="A627" s="18"/>
      <c r="B627" s="3" t="s">
        <v>14</v>
      </c>
      <c r="C627" s="4">
        <v>17</v>
      </c>
      <c r="D627" s="5" t="s">
        <v>55</v>
      </c>
      <c r="E627" s="3" t="s">
        <v>49</v>
      </c>
      <c r="F627" s="3" t="s">
        <v>68</v>
      </c>
      <c r="G627" s="6">
        <v>3</v>
      </c>
      <c r="H627" s="2">
        <v>15000000</v>
      </c>
      <c r="I627" s="3">
        <v>1</v>
      </c>
      <c r="J627" s="7">
        <v>2.2222222222222222E-3</v>
      </c>
      <c r="K627" s="3" t="s">
        <v>18</v>
      </c>
      <c r="L627" s="3" t="s">
        <v>24</v>
      </c>
      <c r="M627" s="3" t="s">
        <v>30</v>
      </c>
      <c r="N627" s="3" t="s">
        <v>66</v>
      </c>
      <c r="O627" s="3" t="s">
        <v>67</v>
      </c>
    </row>
    <row r="628" spans="1:15" ht="21" customHeight="1" x14ac:dyDescent="0.3">
      <c r="A628" s="18"/>
      <c r="B628" s="10" t="s">
        <v>14</v>
      </c>
      <c r="C628" s="11">
        <v>11</v>
      </c>
      <c r="D628" s="12" t="s">
        <v>57</v>
      </c>
      <c r="E628" s="10" t="s">
        <v>16</v>
      </c>
      <c r="F628" s="10" t="s">
        <v>42</v>
      </c>
      <c r="G628" s="13">
        <v>3</v>
      </c>
      <c r="H628" s="14">
        <v>15000000</v>
      </c>
      <c r="I628" s="10">
        <v>5</v>
      </c>
      <c r="J628" s="15">
        <v>2.2222222222222222E-3</v>
      </c>
      <c r="K628" s="10" t="s">
        <v>18</v>
      </c>
      <c r="L628" s="10" t="s">
        <v>19</v>
      </c>
      <c r="M628" s="10" t="s">
        <v>51</v>
      </c>
      <c r="N628" s="10" t="s">
        <v>66</v>
      </c>
      <c r="O628" s="10" t="s">
        <v>36</v>
      </c>
    </row>
    <row r="629" spans="1:15" ht="21" customHeight="1" x14ac:dyDescent="0.3">
      <c r="A629" s="18"/>
      <c r="B629" s="3" t="s">
        <v>14</v>
      </c>
      <c r="C629" s="4">
        <v>1</v>
      </c>
      <c r="D629" s="5" t="s">
        <v>59</v>
      </c>
      <c r="E629" s="3" t="s">
        <v>49</v>
      </c>
      <c r="F629" s="3" t="s">
        <v>42</v>
      </c>
      <c r="G629" s="6">
        <v>4</v>
      </c>
      <c r="H629" s="2">
        <v>20000000</v>
      </c>
      <c r="I629" s="3">
        <v>3</v>
      </c>
      <c r="J629" s="7">
        <v>2.2222222222222222E-3</v>
      </c>
      <c r="K629" s="3" t="s">
        <v>18</v>
      </c>
      <c r="L629" s="3" t="s">
        <v>56</v>
      </c>
      <c r="M629" s="3" t="s">
        <v>33</v>
      </c>
      <c r="N629" s="3" t="s">
        <v>76</v>
      </c>
      <c r="O629" s="3" t="s">
        <v>52</v>
      </c>
    </row>
    <row r="630" spans="1:15" ht="21" customHeight="1" x14ac:dyDescent="0.3">
      <c r="A630" s="18"/>
      <c r="B630" s="10" t="s">
        <v>14</v>
      </c>
      <c r="C630" s="11">
        <v>10</v>
      </c>
      <c r="D630" s="12" t="s">
        <v>72</v>
      </c>
      <c r="E630" s="10" t="s">
        <v>32</v>
      </c>
      <c r="F630" s="10" t="s">
        <v>42</v>
      </c>
      <c r="G630" s="13">
        <v>1</v>
      </c>
      <c r="H630" s="14">
        <v>7000000</v>
      </c>
      <c r="I630" s="10">
        <v>4</v>
      </c>
      <c r="J630" s="15">
        <v>2.2222222222222222E-3</v>
      </c>
      <c r="K630" s="10" t="s">
        <v>18</v>
      </c>
      <c r="L630" s="10" t="s">
        <v>19</v>
      </c>
      <c r="M630" s="10" t="s">
        <v>51</v>
      </c>
      <c r="N630" s="10" t="s">
        <v>78</v>
      </c>
      <c r="O630" s="10" t="s">
        <v>53</v>
      </c>
    </row>
    <row r="631" spans="1:15" ht="21" customHeight="1" x14ac:dyDescent="0.3">
      <c r="A631" s="18"/>
      <c r="B631" s="3" t="s">
        <v>14</v>
      </c>
      <c r="C631" s="4">
        <v>30</v>
      </c>
      <c r="D631" s="5" t="s">
        <v>27</v>
      </c>
      <c r="E631" s="3" t="s">
        <v>16</v>
      </c>
      <c r="F631" s="3" t="s">
        <v>42</v>
      </c>
      <c r="G631" s="6">
        <v>1</v>
      </c>
      <c r="H631" s="2">
        <v>19000000</v>
      </c>
      <c r="I631" s="3">
        <v>1</v>
      </c>
      <c r="J631" s="7">
        <v>2.2222222222222222E-3</v>
      </c>
      <c r="K631" s="3" t="s">
        <v>46</v>
      </c>
      <c r="L631" s="3" t="s">
        <v>29</v>
      </c>
      <c r="M631" s="3" t="s">
        <v>20</v>
      </c>
      <c r="N631" s="3" t="s">
        <v>76</v>
      </c>
      <c r="O631" s="3" t="s">
        <v>31</v>
      </c>
    </row>
    <row r="632" spans="1:15" ht="21" customHeight="1" x14ac:dyDescent="0.3">
      <c r="A632" s="18"/>
      <c r="B632" s="10" t="s">
        <v>14</v>
      </c>
      <c r="C632" s="11">
        <v>28</v>
      </c>
      <c r="D632" s="12" t="s">
        <v>27</v>
      </c>
      <c r="E632" s="10" t="s">
        <v>49</v>
      </c>
      <c r="F632" s="10" t="s">
        <v>45</v>
      </c>
      <c r="G632" s="13">
        <v>4</v>
      </c>
      <c r="H632" s="14">
        <v>11000000</v>
      </c>
      <c r="I632" s="10">
        <v>2</v>
      </c>
      <c r="J632" s="15">
        <v>2.2222222222222222E-3</v>
      </c>
      <c r="K632" s="10" t="s">
        <v>61</v>
      </c>
      <c r="L632" s="10" t="s">
        <v>56</v>
      </c>
      <c r="M632" s="10" t="s">
        <v>20</v>
      </c>
      <c r="N632" s="10" t="s">
        <v>76</v>
      </c>
      <c r="O632" s="10" t="s">
        <v>26</v>
      </c>
    </row>
    <row r="633" spans="1:15" ht="21" customHeight="1" x14ac:dyDescent="0.3">
      <c r="A633" s="18"/>
      <c r="B633" s="3" t="s">
        <v>14</v>
      </c>
      <c r="C633" s="4">
        <v>22</v>
      </c>
      <c r="D633" s="5" t="s">
        <v>27</v>
      </c>
      <c r="E633" s="3" t="s">
        <v>16</v>
      </c>
      <c r="F633" s="3" t="s">
        <v>42</v>
      </c>
      <c r="G633" s="6">
        <v>5</v>
      </c>
      <c r="H633" s="2">
        <v>25000000</v>
      </c>
      <c r="I633" s="3">
        <v>3</v>
      </c>
      <c r="J633" s="7">
        <v>2.2222222222222222E-3</v>
      </c>
      <c r="K633" s="3" t="s">
        <v>18</v>
      </c>
      <c r="L633" s="3" t="s">
        <v>19</v>
      </c>
      <c r="M633" s="3" t="s">
        <v>43</v>
      </c>
      <c r="N633" s="3" t="s">
        <v>77</v>
      </c>
      <c r="O633" s="3" t="s">
        <v>65</v>
      </c>
    </row>
    <row r="634" spans="1:15" ht="21" customHeight="1" x14ac:dyDescent="0.3">
      <c r="A634" s="18"/>
      <c r="B634" s="10" t="s">
        <v>14</v>
      </c>
      <c r="C634" s="11">
        <v>11</v>
      </c>
      <c r="D634" s="12" t="s">
        <v>27</v>
      </c>
      <c r="E634" s="10" t="s">
        <v>16</v>
      </c>
      <c r="F634" s="10" t="s">
        <v>17</v>
      </c>
      <c r="G634" s="13">
        <v>2</v>
      </c>
      <c r="H634" s="14">
        <v>12000000</v>
      </c>
      <c r="I634" s="10">
        <v>3</v>
      </c>
      <c r="J634" s="15">
        <v>2.2222222222222222E-3</v>
      </c>
      <c r="K634" s="10" t="s">
        <v>18</v>
      </c>
      <c r="L634" s="10" t="s">
        <v>19</v>
      </c>
      <c r="M634" s="10" t="s">
        <v>51</v>
      </c>
      <c r="N634" s="10" t="s">
        <v>76</v>
      </c>
      <c r="O634" s="10" t="s">
        <v>71</v>
      </c>
    </row>
    <row r="635" spans="1:15" ht="21" customHeight="1" x14ac:dyDescent="0.3">
      <c r="A635" s="18"/>
      <c r="B635" s="3" t="s">
        <v>14</v>
      </c>
      <c r="C635" s="4">
        <v>30</v>
      </c>
      <c r="D635" s="5" t="s">
        <v>27</v>
      </c>
      <c r="E635" s="3" t="s">
        <v>38</v>
      </c>
      <c r="F635" s="3" t="s">
        <v>23</v>
      </c>
      <c r="G635" s="6">
        <v>3</v>
      </c>
      <c r="H635" s="2">
        <v>15000000</v>
      </c>
      <c r="I635" s="3">
        <v>5</v>
      </c>
      <c r="J635" s="7">
        <v>2.2222222222222222E-3</v>
      </c>
      <c r="K635" s="3" t="s">
        <v>18</v>
      </c>
      <c r="L635" s="3" t="s">
        <v>29</v>
      </c>
      <c r="M635" s="3" t="s">
        <v>51</v>
      </c>
      <c r="N635" s="3" t="s">
        <v>76</v>
      </c>
      <c r="O635" s="3" t="s">
        <v>52</v>
      </c>
    </row>
    <row r="636" spans="1:15" ht="21" customHeight="1" x14ac:dyDescent="0.3">
      <c r="A636" s="18"/>
      <c r="B636" s="10" t="s">
        <v>14</v>
      </c>
      <c r="C636" s="11">
        <v>2</v>
      </c>
      <c r="D636" s="12" t="s">
        <v>37</v>
      </c>
      <c r="E636" s="10" t="s">
        <v>49</v>
      </c>
      <c r="F636" s="10" t="s">
        <v>42</v>
      </c>
      <c r="G636" s="13">
        <v>5</v>
      </c>
      <c r="H636" s="14">
        <v>21000000</v>
      </c>
      <c r="I636" s="10">
        <v>1</v>
      </c>
      <c r="J636" s="15">
        <v>2.2222222222222222E-3</v>
      </c>
      <c r="K636" s="10" t="s">
        <v>18</v>
      </c>
      <c r="L636" s="10" t="s">
        <v>47</v>
      </c>
      <c r="M636" s="10" t="s">
        <v>30</v>
      </c>
      <c r="N636" s="10" t="s">
        <v>77</v>
      </c>
      <c r="O636" s="10" t="s">
        <v>54</v>
      </c>
    </row>
    <row r="637" spans="1:15" ht="21" customHeight="1" x14ac:dyDescent="0.3">
      <c r="A637" s="18"/>
      <c r="B637" s="3" t="s">
        <v>14</v>
      </c>
      <c r="C637" s="4">
        <v>25</v>
      </c>
      <c r="D637" s="5" t="s">
        <v>37</v>
      </c>
      <c r="E637" s="3" t="s">
        <v>32</v>
      </c>
      <c r="F637" s="3" t="s">
        <v>17</v>
      </c>
      <c r="G637" s="6">
        <v>5</v>
      </c>
      <c r="H637" s="2">
        <v>25000000</v>
      </c>
      <c r="I637" s="3">
        <v>2</v>
      </c>
      <c r="J637" s="7">
        <v>2.2222222222222222E-3</v>
      </c>
      <c r="K637" s="3" t="s">
        <v>18</v>
      </c>
      <c r="L637" s="3" t="s">
        <v>39</v>
      </c>
      <c r="M637" s="3" t="s">
        <v>30</v>
      </c>
      <c r="N637" s="3" t="s">
        <v>78</v>
      </c>
      <c r="O637" s="3" t="s">
        <v>63</v>
      </c>
    </row>
    <row r="638" spans="1:15" ht="21" customHeight="1" x14ac:dyDescent="0.3">
      <c r="A638" s="18"/>
      <c r="B638" s="10" t="s">
        <v>14</v>
      </c>
      <c r="C638" s="11">
        <v>28</v>
      </c>
      <c r="D638" s="12" t="s">
        <v>37</v>
      </c>
      <c r="E638" s="10" t="s">
        <v>73</v>
      </c>
      <c r="F638" s="10" t="s">
        <v>23</v>
      </c>
      <c r="G638" s="13">
        <v>1</v>
      </c>
      <c r="H638" s="14">
        <v>7000000</v>
      </c>
      <c r="I638" s="10">
        <v>2</v>
      </c>
      <c r="J638" s="15">
        <v>2.2222222222222222E-3</v>
      </c>
      <c r="K638" s="10" t="s">
        <v>18</v>
      </c>
      <c r="L638" s="10" t="s">
        <v>24</v>
      </c>
      <c r="M638" s="10" t="s">
        <v>51</v>
      </c>
      <c r="N638" s="10" t="s">
        <v>76</v>
      </c>
      <c r="O638" s="10" t="s">
        <v>26</v>
      </c>
    </row>
    <row r="639" spans="1:15" ht="21" customHeight="1" x14ac:dyDescent="0.3">
      <c r="A639" s="18"/>
      <c r="B639" s="3" t="s">
        <v>14</v>
      </c>
      <c r="C639" s="4">
        <v>22</v>
      </c>
      <c r="D639" s="5" t="s">
        <v>37</v>
      </c>
      <c r="E639" s="3" t="s">
        <v>32</v>
      </c>
      <c r="F639" s="3" t="s">
        <v>23</v>
      </c>
      <c r="G639" s="6">
        <v>3</v>
      </c>
      <c r="H639" s="2">
        <v>15000000</v>
      </c>
      <c r="I639" s="3">
        <v>2</v>
      </c>
      <c r="J639" s="7">
        <v>2.2222222222222222E-3</v>
      </c>
      <c r="K639" s="3" t="s">
        <v>18</v>
      </c>
      <c r="L639" s="3" t="s">
        <v>29</v>
      </c>
      <c r="M639" s="3" t="s">
        <v>48</v>
      </c>
      <c r="N639" s="3" t="s">
        <v>77</v>
      </c>
      <c r="O639" s="3" t="s">
        <v>54</v>
      </c>
    </row>
    <row r="640" spans="1:15" ht="21" customHeight="1" x14ac:dyDescent="0.3">
      <c r="A640" s="18"/>
      <c r="B640" s="10" t="s">
        <v>14</v>
      </c>
      <c r="C640" s="11">
        <v>25</v>
      </c>
      <c r="D640" s="12" t="s">
        <v>37</v>
      </c>
      <c r="E640" s="10" t="s">
        <v>49</v>
      </c>
      <c r="F640" s="10" t="s">
        <v>42</v>
      </c>
      <c r="G640" s="13">
        <v>2</v>
      </c>
      <c r="H640" s="14">
        <v>12000000</v>
      </c>
      <c r="I640" s="10">
        <v>1</v>
      </c>
      <c r="J640" s="15">
        <v>2.2222222222222222E-3</v>
      </c>
      <c r="K640" s="10" t="s">
        <v>18</v>
      </c>
      <c r="L640" s="10" t="s">
        <v>29</v>
      </c>
      <c r="M640" s="10" t="s">
        <v>48</v>
      </c>
      <c r="N640" s="10" t="s">
        <v>77</v>
      </c>
      <c r="O640" s="10" t="s">
        <v>65</v>
      </c>
    </row>
    <row r="641" spans="1:15" ht="21" customHeight="1" x14ac:dyDescent="0.3">
      <c r="A641" s="18"/>
      <c r="B641" s="3" t="s">
        <v>14</v>
      </c>
      <c r="C641" s="4">
        <v>29</v>
      </c>
      <c r="D641" s="5" t="s">
        <v>37</v>
      </c>
      <c r="E641" s="3" t="s">
        <v>49</v>
      </c>
      <c r="F641" s="3" t="s">
        <v>42</v>
      </c>
      <c r="G641" s="6">
        <v>2</v>
      </c>
      <c r="H641" s="2">
        <v>12000000</v>
      </c>
      <c r="I641" s="3">
        <v>1</v>
      </c>
      <c r="J641" s="7">
        <v>2.2222222222222222E-3</v>
      </c>
      <c r="K641" s="3" t="s">
        <v>18</v>
      </c>
      <c r="L641" s="3" t="s">
        <v>24</v>
      </c>
      <c r="M641" s="3" t="s">
        <v>51</v>
      </c>
      <c r="N641" s="3" t="s">
        <v>76</v>
      </c>
      <c r="O641" s="3" t="s">
        <v>26</v>
      </c>
    </row>
    <row r="642" spans="1:15" ht="21" customHeight="1" x14ac:dyDescent="0.3">
      <c r="A642" s="18"/>
      <c r="B642" s="10" t="s">
        <v>14</v>
      </c>
      <c r="C642" s="11">
        <v>20</v>
      </c>
      <c r="D642" s="12" t="s">
        <v>44</v>
      </c>
      <c r="E642" s="10" t="s">
        <v>38</v>
      </c>
      <c r="F642" s="10" t="s">
        <v>42</v>
      </c>
      <c r="G642" s="13">
        <v>2</v>
      </c>
      <c r="H642" s="14">
        <v>38000000</v>
      </c>
      <c r="I642" s="10">
        <v>4</v>
      </c>
      <c r="J642" s="15">
        <v>2.2222222222222222E-3</v>
      </c>
      <c r="K642" s="10" t="s">
        <v>74</v>
      </c>
      <c r="L642" s="10" t="s">
        <v>19</v>
      </c>
      <c r="M642" s="10" t="s">
        <v>43</v>
      </c>
      <c r="N642" s="10" t="s">
        <v>66</v>
      </c>
      <c r="O642" s="10" t="s">
        <v>67</v>
      </c>
    </row>
    <row r="643" spans="1:15" ht="21" customHeight="1" x14ac:dyDescent="0.3">
      <c r="A643" s="18"/>
      <c r="B643" s="3" t="s">
        <v>14</v>
      </c>
      <c r="C643" s="4">
        <v>9</v>
      </c>
      <c r="D643" s="5" t="s">
        <v>44</v>
      </c>
      <c r="E643" s="3" t="s">
        <v>32</v>
      </c>
      <c r="F643" s="3" t="s">
        <v>42</v>
      </c>
      <c r="G643" s="6">
        <v>5</v>
      </c>
      <c r="H643" s="2">
        <v>25000000</v>
      </c>
      <c r="I643" s="3">
        <v>2</v>
      </c>
      <c r="J643" s="7">
        <v>2.2222222222222222E-3</v>
      </c>
      <c r="K643" s="3" t="s">
        <v>18</v>
      </c>
      <c r="L643" s="3" t="s">
        <v>35</v>
      </c>
      <c r="M643" s="3" t="s">
        <v>33</v>
      </c>
      <c r="N643" s="3" t="s">
        <v>66</v>
      </c>
      <c r="O643" s="3" t="s">
        <v>36</v>
      </c>
    </row>
    <row r="644" spans="1:15" ht="21" customHeight="1" x14ac:dyDescent="0.3">
      <c r="A644" s="18"/>
      <c r="B644" s="10" t="s">
        <v>14</v>
      </c>
      <c r="C644" s="11">
        <v>17</v>
      </c>
      <c r="D644" s="12" t="s">
        <v>69</v>
      </c>
      <c r="E644" s="10" t="s">
        <v>16</v>
      </c>
      <c r="F644" s="10" t="s">
        <v>23</v>
      </c>
      <c r="G644" s="13">
        <v>4</v>
      </c>
      <c r="H644" s="14">
        <v>11000000</v>
      </c>
      <c r="I644" s="10">
        <v>1</v>
      </c>
      <c r="J644" s="15">
        <v>2.2222222222222222E-3</v>
      </c>
      <c r="K644" s="10" t="s">
        <v>61</v>
      </c>
      <c r="L644" s="10" t="s">
        <v>64</v>
      </c>
      <c r="M644" s="10" t="s">
        <v>20</v>
      </c>
      <c r="N644" s="10" t="s">
        <v>76</v>
      </c>
      <c r="O644" s="10" t="s">
        <v>26</v>
      </c>
    </row>
    <row r="645" spans="1:15" ht="21" customHeight="1" x14ac:dyDescent="0.3">
      <c r="A645" s="18"/>
      <c r="B645" s="3" t="s">
        <v>14</v>
      </c>
      <c r="C645" s="4">
        <v>10</v>
      </c>
      <c r="D645" s="5" t="s">
        <v>69</v>
      </c>
      <c r="E645" s="3" t="s">
        <v>49</v>
      </c>
      <c r="F645" s="3" t="s">
        <v>42</v>
      </c>
      <c r="G645" s="6">
        <v>2</v>
      </c>
      <c r="H645" s="2">
        <v>12000000</v>
      </c>
      <c r="I645" s="3">
        <v>4</v>
      </c>
      <c r="J645" s="7">
        <v>2.2222222222222222E-3</v>
      </c>
      <c r="K645" s="3" t="s">
        <v>18</v>
      </c>
      <c r="L645" s="3" t="s">
        <v>39</v>
      </c>
      <c r="M645" s="3" t="s">
        <v>20</v>
      </c>
      <c r="N645" s="3" t="s">
        <v>76</v>
      </c>
      <c r="O645" s="3" t="s">
        <v>52</v>
      </c>
    </row>
    <row r="646" spans="1:15" ht="21" customHeight="1" x14ac:dyDescent="0.3">
      <c r="A646" s="18"/>
      <c r="B646" s="10" t="s">
        <v>14</v>
      </c>
      <c r="C646" s="11">
        <v>24</v>
      </c>
      <c r="D646" s="12" t="s">
        <v>69</v>
      </c>
      <c r="E646" s="10" t="s">
        <v>49</v>
      </c>
      <c r="F646" s="10" t="s">
        <v>42</v>
      </c>
      <c r="G646" s="13">
        <v>2</v>
      </c>
      <c r="H646" s="14">
        <v>12000000</v>
      </c>
      <c r="I646" s="10">
        <v>2</v>
      </c>
      <c r="J646" s="15">
        <v>2.2222222222222222E-3</v>
      </c>
      <c r="K646" s="10" t="s">
        <v>18</v>
      </c>
      <c r="L646" s="10" t="s">
        <v>29</v>
      </c>
      <c r="M646" s="10" t="s">
        <v>43</v>
      </c>
      <c r="N646" s="10" t="s">
        <v>77</v>
      </c>
      <c r="O646" s="10" t="s">
        <v>54</v>
      </c>
    </row>
    <row r="647" spans="1:15" ht="21" customHeight="1" x14ac:dyDescent="0.3">
      <c r="A647" s="18"/>
      <c r="B647" s="3" t="s">
        <v>14</v>
      </c>
      <c r="C647" s="4">
        <v>20</v>
      </c>
      <c r="D647" s="5" t="s">
        <v>69</v>
      </c>
      <c r="E647" s="3" t="s">
        <v>38</v>
      </c>
      <c r="F647" s="3" t="s">
        <v>23</v>
      </c>
      <c r="G647" s="6">
        <v>4</v>
      </c>
      <c r="H647" s="2">
        <v>20000000</v>
      </c>
      <c r="I647" s="3">
        <v>4</v>
      </c>
      <c r="J647" s="7">
        <v>2.2222222222222222E-3</v>
      </c>
      <c r="K647" s="3" t="s">
        <v>18</v>
      </c>
      <c r="L647" s="3" t="s">
        <v>39</v>
      </c>
      <c r="M647" s="3" t="s">
        <v>48</v>
      </c>
      <c r="N647" s="3" t="s">
        <v>77</v>
      </c>
      <c r="O647" s="3" t="s">
        <v>65</v>
      </c>
    </row>
    <row r="648" spans="1:15" ht="21" customHeight="1" x14ac:dyDescent="0.3">
      <c r="A648" s="18"/>
      <c r="B648" s="10" t="s">
        <v>14</v>
      </c>
      <c r="C648" s="11">
        <v>17</v>
      </c>
      <c r="D648" s="12" t="s">
        <v>55</v>
      </c>
      <c r="E648" s="10" t="s">
        <v>49</v>
      </c>
      <c r="F648" s="10" t="s">
        <v>68</v>
      </c>
      <c r="G648" s="13">
        <v>3</v>
      </c>
      <c r="H648" s="14">
        <v>15000000</v>
      </c>
      <c r="I648" s="10">
        <v>1</v>
      </c>
      <c r="J648" s="15">
        <v>2.2222222222222222E-3</v>
      </c>
      <c r="K648" s="10" t="s">
        <v>18</v>
      </c>
      <c r="L648" s="10" t="s">
        <v>24</v>
      </c>
      <c r="M648" s="10" t="s">
        <v>30</v>
      </c>
      <c r="N648" s="10" t="s">
        <v>66</v>
      </c>
      <c r="O648" s="10" t="s">
        <v>67</v>
      </c>
    </row>
    <row r="649" spans="1:15" ht="21" customHeight="1" x14ac:dyDescent="0.3">
      <c r="A649" s="18"/>
      <c r="B649" s="3" t="s">
        <v>14</v>
      </c>
      <c r="C649" s="4">
        <v>11</v>
      </c>
      <c r="D649" s="5" t="s">
        <v>57</v>
      </c>
      <c r="E649" s="3" t="s">
        <v>16</v>
      </c>
      <c r="F649" s="3" t="s">
        <v>42</v>
      </c>
      <c r="G649" s="6">
        <v>3</v>
      </c>
      <c r="H649" s="2">
        <v>15000000</v>
      </c>
      <c r="I649" s="3">
        <v>5</v>
      </c>
      <c r="J649" s="7">
        <v>2.2222222222222222E-3</v>
      </c>
      <c r="K649" s="3" t="s">
        <v>18</v>
      </c>
      <c r="L649" s="3" t="s">
        <v>19</v>
      </c>
      <c r="M649" s="3" t="s">
        <v>51</v>
      </c>
      <c r="N649" s="3" t="s">
        <v>66</v>
      </c>
      <c r="O649" s="3" t="s">
        <v>36</v>
      </c>
    </row>
    <row r="650" spans="1:15" ht="21" customHeight="1" x14ac:dyDescent="0.3">
      <c r="A650" s="18"/>
      <c r="B650" s="10" t="s">
        <v>14</v>
      </c>
      <c r="C650" s="11">
        <v>1</v>
      </c>
      <c r="D650" s="12" t="s">
        <v>59</v>
      </c>
      <c r="E650" s="10" t="s">
        <v>49</v>
      </c>
      <c r="F650" s="10" t="s">
        <v>42</v>
      </c>
      <c r="G650" s="13">
        <v>4</v>
      </c>
      <c r="H650" s="14">
        <v>20000000</v>
      </c>
      <c r="I650" s="10">
        <v>3</v>
      </c>
      <c r="J650" s="15">
        <v>2.2222222222222222E-3</v>
      </c>
      <c r="K650" s="10" t="s">
        <v>18</v>
      </c>
      <c r="L650" s="10" t="s">
        <v>56</v>
      </c>
      <c r="M650" s="10" t="s">
        <v>33</v>
      </c>
      <c r="N650" s="10" t="s">
        <v>76</v>
      </c>
      <c r="O650" s="10" t="s">
        <v>52</v>
      </c>
    </row>
    <row r="651" spans="1:15" ht="21" customHeight="1" x14ac:dyDescent="0.3">
      <c r="A651" s="18"/>
      <c r="B651" s="3" t="s">
        <v>14</v>
      </c>
      <c r="C651" s="4">
        <v>10</v>
      </c>
      <c r="D651" s="5" t="s">
        <v>72</v>
      </c>
      <c r="E651" s="3" t="s">
        <v>32</v>
      </c>
      <c r="F651" s="3" t="s">
        <v>42</v>
      </c>
      <c r="G651" s="6">
        <v>1</v>
      </c>
      <c r="H651" s="2">
        <v>7000000</v>
      </c>
      <c r="I651" s="3">
        <v>4</v>
      </c>
      <c r="J651" s="7">
        <v>2.2222222222222222E-3</v>
      </c>
      <c r="K651" s="3" t="s">
        <v>18</v>
      </c>
      <c r="L651" s="3" t="s">
        <v>19</v>
      </c>
      <c r="M651" s="3" t="s">
        <v>51</v>
      </c>
      <c r="N651" s="3" t="s">
        <v>78</v>
      </c>
      <c r="O651" s="3" t="s">
        <v>53</v>
      </c>
    </row>
    <row r="652" spans="1:15" ht="21" customHeight="1" x14ac:dyDescent="0.3">
      <c r="A652" s="18"/>
      <c r="B652" s="10" t="s">
        <v>70</v>
      </c>
      <c r="C652" s="11">
        <v>21</v>
      </c>
      <c r="D652" s="12" t="s">
        <v>57</v>
      </c>
      <c r="E652" s="10" t="s">
        <v>73</v>
      </c>
      <c r="F652" s="10" t="s">
        <v>42</v>
      </c>
      <c r="G652" s="13">
        <v>0</v>
      </c>
      <c r="H652" s="14">
        <v>0</v>
      </c>
      <c r="I652" s="10">
        <v>2</v>
      </c>
      <c r="J652" s="15">
        <v>2.2222222222222222E-3</v>
      </c>
      <c r="K652" s="10"/>
      <c r="L652" s="10"/>
      <c r="M652" s="10" t="s">
        <v>43</v>
      </c>
      <c r="N652" s="10" t="s">
        <v>78</v>
      </c>
      <c r="O652" s="10" t="s">
        <v>53</v>
      </c>
    </row>
    <row r="653" spans="1:15" ht="21" customHeight="1" x14ac:dyDescent="0.3">
      <c r="A653" s="18"/>
      <c r="B653" s="3" t="s">
        <v>70</v>
      </c>
      <c r="C653" s="4">
        <v>16</v>
      </c>
      <c r="D653" s="5" t="s">
        <v>58</v>
      </c>
      <c r="E653" s="3" t="s">
        <v>28</v>
      </c>
      <c r="F653" s="3" t="s">
        <v>17</v>
      </c>
      <c r="G653" s="6">
        <v>0</v>
      </c>
      <c r="H653" s="2">
        <v>0</v>
      </c>
      <c r="I653" s="3">
        <v>5</v>
      </c>
      <c r="J653" s="7">
        <v>2.2222222222222222E-3</v>
      </c>
      <c r="K653" s="3"/>
      <c r="L653" s="3"/>
      <c r="M653" s="3" t="s">
        <v>40</v>
      </c>
      <c r="N653" s="3" t="s">
        <v>78</v>
      </c>
      <c r="O653" s="3" t="s">
        <v>53</v>
      </c>
    </row>
    <row r="654" spans="1:15" ht="21" customHeight="1" x14ac:dyDescent="0.3">
      <c r="A654" s="18"/>
      <c r="B654" s="10" t="s">
        <v>70</v>
      </c>
      <c r="C654" s="11">
        <v>25</v>
      </c>
      <c r="D654" s="12" t="s">
        <v>27</v>
      </c>
      <c r="E654" s="10" t="s">
        <v>28</v>
      </c>
      <c r="F654" s="10" t="s">
        <v>42</v>
      </c>
      <c r="G654" s="13">
        <v>0</v>
      </c>
      <c r="H654" s="14">
        <v>0</v>
      </c>
      <c r="I654" s="10">
        <v>1</v>
      </c>
      <c r="J654" s="15">
        <v>2.2222222222222222E-3</v>
      </c>
      <c r="K654" s="10"/>
      <c r="L654" s="10"/>
      <c r="M654" s="10" t="s">
        <v>30</v>
      </c>
      <c r="N654" s="10" t="s">
        <v>78</v>
      </c>
      <c r="O654" s="10" t="s">
        <v>63</v>
      </c>
    </row>
    <row r="655" spans="1:15" ht="21" customHeight="1" x14ac:dyDescent="0.3">
      <c r="A655" s="18"/>
      <c r="B655" s="3" t="s">
        <v>70</v>
      </c>
      <c r="C655" s="4">
        <v>7</v>
      </c>
      <c r="D655" s="5" t="s">
        <v>69</v>
      </c>
      <c r="E655" s="3" t="s">
        <v>16</v>
      </c>
      <c r="F655" s="3" t="s">
        <v>17</v>
      </c>
      <c r="G655" s="6">
        <v>0</v>
      </c>
      <c r="H655" s="2">
        <v>0</v>
      </c>
      <c r="I655" s="3">
        <v>1</v>
      </c>
      <c r="J655" s="7">
        <v>2.2222222222222222E-3</v>
      </c>
      <c r="K655" s="3"/>
      <c r="L655" s="3"/>
      <c r="M655" s="3" t="s">
        <v>33</v>
      </c>
      <c r="N655" s="3" t="s">
        <v>78</v>
      </c>
      <c r="O655" s="3" t="s">
        <v>41</v>
      </c>
    </row>
    <row r="656" spans="1:15" ht="21" customHeight="1" x14ac:dyDescent="0.3">
      <c r="A656" s="18"/>
      <c r="B656" s="10" t="s">
        <v>70</v>
      </c>
      <c r="C656" s="11">
        <v>23</v>
      </c>
      <c r="D656" s="12" t="s">
        <v>69</v>
      </c>
      <c r="E656" s="10" t="s">
        <v>32</v>
      </c>
      <c r="F656" s="10" t="s">
        <v>42</v>
      </c>
      <c r="G656" s="13">
        <v>0</v>
      </c>
      <c r="H656" s="14">
        <v>0</v>
      </c>
      <c r="I656" s="10">
        <v>5</v>
      </c>
      <c r="J656" s="15">
        <v>2.2222222222222222E-3</v>
      </c>
      <c r="K656" s="10"/>
      <c r="L656" s="10"/>
      <c r="M656" s="10" t="s">
        <v>25</v>
      </c>
      <c r="N656" s="10" t="s">
        <v>76</v>
      </c>
      <c r="O656" s="10" t="s">
        <v>31</v>
      </c>
    </row>
    <row r="657" spans="1:15" ht="21" customHeight="1" x14ac:dyDescent="0.3">
      <c r="A657" s="18"/>
      <c r="B657" s="3" t="s">
        <v>70</v>
      </c>
      <c r="C657" s="4">
        <v>21</v>
      </c>
      <c r="D657" s="5" t="s">
        <v>57</v>
      </c>
      <c r="E657" s="3" t="s">
        <v>73</v>
      </c>
      <c r="F657" s="3" t="s">
        <v>42</v>
      </c>
      <c r="G657" s="6">
        <v>0</v>
      </c>
      <c r="H657" s="2">
        <v>0</v>
      </c>
      <c r="I657" s="3">
        <v>2</v>
      </c>
      <c r="J657" s="7">
        <v>2.2222222222222222E-3</v>
      </c>
      <c r="K657" s="3"/>
      <c r="L657" s="3"/>
      <c r="M657" s="3" t="s">
        <v>43</v>
      </c>
      <c r="N657" s="3" t="s">
        <v>78</v>
      </c>
      <c r="O657" s="3" t="s">
        <v>53</v>
      </c>
    </row>
    <row r="658" spans="1:15" ht="21" customHeight="1" x14ac:dyDescent="0.3">
      <c r="A658" s="18"/>
      <c r="B658" s="10" t="s">
        <v>70</v>
      </c>
      <c r="C658" s="11">
        <v>16</v>
      </c>
      <c r="D658" s="12" t="s">
        <v>58</v>
      </c>
      <c r="E658" s="10" t="s">
        <v>28</v>
      </c>
      <c r="F658" s="10" t="s">
        <v>17</v>
      </c>
      <c r="G658" s="13">
        <v>0</v>
      </c>
      <c r="H658" s="14">
        <v>0</v>
      </c>
      <c r="I658" s="10">
        <v>5</v>
      </c>
      <c r="J658" s="15">
        <v>2.2222222222222222E-3</v>
      </c>
      <c r="K658" s="10"/>
      <c r="L658" s="10"/>
      <c r="M658" s="10" t="s">
        <v>40</v>
      </c>
      <c r="N658" s="10" t="s">
        <v>78</v>
      </c>
      <c r="O658" s="10" t="s">
        <v>53</v>
      </c>
    </row>
    <row r="659" spans="1:15" ht="21" customHeight="1" x14ac:dyDescent="0.3">
      <c r="A659" s="18"/>
      <c r="B659" s="3" t="s">
        <v>14</v>
      </c>
      <c r="C659" s="4">
        <v>30</v>
      </c>
      <c r="D659" s="5" t="s">
        <v>22</v>
      </c>
      <c r="E659" s="3" t="s">
        <v>28</v>
      </c>
      <c r="F659" s="3" t="s">
        <v>23</v>
      </c>
      <c r="G659" s="6">
        <v>5</v>
      </c>
      <c r="H659" s="2">
        <v>25000000</v>
      </c>
      <c r="I659" s="3">
        <v>1</v>
      </c>
      <c r="J659" s="7">
        <v>2.2453703703703702E-3</v>
      </c>
      <c r="K659" s="3" t="s">
        <v>18</v>
      </c>
      <c r="L659" s="3" t="s">
        <v>64</v>
      </c>
      <c r="M659" s="3" t="s">
        <v>25</v>
      </c>
      <c r="N659" s="3" t="s">
        <v>76</v>
      </c>
      <c r="O659" s="3" t="s">
        <v>26</v>
      </c>
    </row>
    <row r="660" spans="1:15" ht="21" customHeight="1" x14ac:dyDescent="0.3">
      <c r="A660" s="18"/>
      <c r="B660" s="10" t="s">
        <v>14</v>
      </c>
      <c r="C660" s="11">
        <v>25</v>
      </c>
      <c r="D660" s="12" t="s">
        <v>27</v>
      </c>
      <c r="E660" s="10" t="s">
        <v>16</v>
      </c>
      <c r="F660" s="10" t="s">
        <v>23</v>
      </c>
      <c r="G660" s="13">
        <v>4</v>
      </c>
      <c r="H660" s="14">
        <v>20000000</v>
      </c>
      <c r="I660" s="10">
        <v>2</v>
      </c>
      <c r="J660" s="15">
        <v>2.2453703703703702E-3</v>
      </c>
      <c r="K660" s="10" t="s">
        <v>61</v>
      </c>
      <c r="L660" s="10" t="s">
        <v>19</v>
      </c>
      <c r="M660" s="10" t="s">
        <v>51</v>
      </c>
      <c r="N660" s="10" t="s">
        <v>78</v>
      </c>
      <c r="O660" s="10" t="s">
        <v>63</v>
      </c>
    </row>
    <row r="661" spans="1:15" ht="21" customHeight="1" x14ac:dyDescent="0.3">
      <c r="A661" s="18"/>
      <c r="B661" s="3" t="s">
        <v>14</v>
      </c>
      <c r="C661" s="4">
        <v>9</v>
      </c>
      <c r="D661" s="5" t="s">
        <v>27</v>
      </c>
      <c r="E661" s="3" t="s">
        <v>28</v>
      </c>
      <c r="F661" s="3" t="s">
        <v>23</v>
      </c>
      <c r="G661" s="6">
        <v>1</v>
      </c>
      <c r="H661" s="2">
        <v>7000000</v>
      </c>
      <c r="I661" s="3">
        <v>2</v>
      </c>
      <c r="J661" s="7">
        <v>2.2453703703703702E-3</v>
      </c>
      <c r="K661" s="3" t="s">
        <v>18</v>
      </c>
      <c r="L661" s="3" t="s">
        <v>29</v>
      </c>
      <c r="M661" s="3" t="s">
        <v>43</v>
      </c>
      <c r="N661" s="3" t="s">
        <v>76</v>
      </c>
      <c r="O661" s="3" t="s">
        <v>26</v>
      </c>
    </row>
    <row r="662" spans="1:15" ht="21" customHeight="1" x14ac:dyDescent="0.3">
      <c r="A662" s="18"/>
      <c r="B662" s="10" t="s">
        <v>14</v>
      </c>
      <c r="C662" s="11">
        <v>29</v>
      </c>
      <c r="D662" s="12" t="s">
        <v>37</v>
      </c>
      <c r="E662" s="10" t="s">
        <v>49</v>
      </c>
      <c r="F662" s="10" t="s">
        <v>42</v>
      </c>
      <c r="G662" s="13">
        <v>2</v>
      </c>
      <c r="H662" s="14">
        <v>12000000</v>
      </c>
      <c r="I662" s="10">
        <v>1</v>
      </c>
      <c r="J662" s="15">
        <v>2.2453703703703702E-3</v>
      </c>
      <c r="K662" s="10" t="s">
        <v>18</v>
      </c>
      <c r="L662" s="10" t="s">
        <v>56</v>
      </c>
      <c r="M662" s="10" t="s">
        <v>30</v>
      </c>
      <c r="N662" s="10" t="s">
        <v>77</v>
      </c>
      <c r="O662" s="10" t="s">
        <v>34</v>
      </c>
    </row>
    <row r="663" spans="1:15" ht="21" customHeight="1" x14ac:dyDescent="0.3">
      <c r="A663" s="18"/>
      <c r="B663" s="3" t="s">
        <v>14</v>
      </c>
      <c r="C663" s="4">
        <v>13</v>
      </c>
      <c r="D663" s="5" t="s">
        <v>37</v>
      </c>
      <c r="E663" s="3" t="s">
        <v>28</v>
      </c>
      <c r="F663" s="3" t="s">
        <v>23</v>
      </c>
      <c r="G663" s="6">
        <v>2</v>
      </c>
      <c r="H663" s="2">
        <v>12000000</v>
      </c>
      <c r="I663" s="3">
        <v>2</v>
      </c>
      <c r="J663" s="7">
        <v>2.2453703703703702E-3</v>
      </c>
      <c r="K663" s="3" t="s">
        <v>18</v>
      </c>
      <c r="L663" s="3" t="s">
        <v>19</v>
      </c>
      <c r="M663" s="3" t="s">
        <v>33</v>
      </c>
      <c r="N663" s="3" t="s">
        <v>66</v>
      </c>
      <c r="O663" s="3" t="s">
        <v>36</v>
      </c>
    </row>
    <row r="664" spans="1:15" ht="21" customHeight="1" x14ac:dyDescent="0.3">
      <c r="A664" s="18"/>
      <c r="B664" s="10" t="s">
        <v>14</v>
      </c>
      <c r="C664" s="11">
        <v>29</v>
      </c>
      <c r="D664" s="12" t="s">
        <v>37</v>
      </c>
      <c r="E664" s="10" t="s">
        <v>32</v>
      </c>
      <c r="F664" s="10" t="s">
        <v>68</v>
      </c>
      <c r="G664" s="13">
        <v>2</v>
      </c>
      <c r="H664" s="14">
        <v>12000000</v>
      </c>
      <c r="I664" s="10">
        <v>1</v>
      </c>
      <c r="J664" s="15">
        <v>2.2453703703703702E-3</v>
      </c>
      <c r="K664" s="10" t="s">
        <v>18</v>
      </c>
      <c r="L664" s="10" t="s">
        <v>47</v>
      </c>
      <c r="M664" s="10" t="s">
        <v>48</v>
      </c>
      <c r="N664" s="10" t="s">
        <v>77</v>
      </c>
      <c r="O664" s="10" t="s">
        <v>54</v>
      </c>
    </row>
    <row r="665" spans="1:15" ht="21" customHeight="1" x14ac:dyDescent="0.3">
      <c r="A665" s="18"/>
      <c r="B665" s="3" t="s">
        <v>14</v>
      </c>
      <c r="C665" s="4">
        <v>1</v>
      </c>
      <c r="D665" s="5" t="s">
        <v>44</v>
      </c>
      <c r="E665" s="3" t="s">
        <v>28</v>
      </c>
      <c r="F665" s="3" t="s">
        <v>23</v>
      </c>
      <c r="G665" s="6">
        <v>2</v>
      </c>
      <c r="H665" s="2">
        <v>38000000</v>
      </c>
      <c r="I665" s="3">
        <v>4</v>
      </c>
      <c r="J665" s="7">
        <v>2.2453703703703702E-3</v>
      </c>
      <c r="K665" s="3" t="s">
        <v>46</v>
      </c>
      <c r="L665" s="3" t="s">
        <v>19</v>
      </c>
      <c r="M665" s="3" t="s">
        <v>30</v>
      </c>
      <c r="N665" s="3" t="s">
        <v>78</v>
      </c>
      <c r="O665" s="3" t="s">
        <v>41</v>
      </c>
    </row>
    <row r="666" spans="1:15" ht="21" customHeight="1" x14ac:dyDescent="0.3">
      <c r="A666" s="18"/>
      <c r="B666" s="10" t="s">
        <v>14</v>
      </c>
      <c r="C666" s="11">
        <v>22</v>
      </c>
      <c r="D666" s="12" t="s">
        <v>44</v>
      </c>
      <c r="E666" s="10" t="s">
        <v>16</v>
      </c>
      <c r="F666" s="10" t="s">
        <v>45</v>
      </c>
      <c r="G666" s="13">
        <v>4</v>
      </c>
      <c r="H666" s="14">
        <v>20000000</v>
      </c>
      <c r="I666" s="10">
        <v>5</v>
      </c>
      <c r="J666" s="15">
        <v>2.2453703703703702E-3</v>
      </c>
      <c r="K666" s="10" t="s">
        <v>18</v>
      </c>
      <c r="L666" s="10" t="s">
        <v>39</v>
      </c>
      <c r="M666" s="10" t="s">
        <v>43</v>
      </c>
      <c r="N666" s="10" t="s">
        <v>78</v>
      </c>
      <c r="O666" s="10" t="s">
        <v>53</v>
      </c>
    </row>
    <row r="667" spans="1:15" ht="21" customHeight="1" x14ac:dyDescent="0.3">
      <c r="A667" s="18"/>
      <c r="B667" s="3" t="s">
        <v>14</v>
      </c>
      <c r="C667" s="4">
        <v>1</v>
      </c>
      <c r="D667" s="5" t="s">
        <v>69</v>
      </c>
      <c r="E667" s="3" t="s">
        <v>16</v>
      </c>
      <c r="F667" s="3" t="s">
        <v>23</v>
      </c>
      <c r="G667" s="6">
        <v>5</v>
      </c>
      <c r="H667" s="2">
        <v>21000000</v>
      </c>
      <c r="I667" s="3">
        <v>2</v>
      </c>
      <c r="J667" s="7">
        <v>2.2453703703703702E-3</v>
      </c>
      <c r="K667" s="3" t="s">
        <v>18</v>
      </c>
      <c r="L667" s="3" t="s">
        <v>47</v>
      </c>
      <c r="M667" s="3" t="s">
        <v>40</v>
      </c>
      <c r="N667" s="3" t="s">
        <v>78</v>
      </c>
      <c r="O667" s="3" t="s">
        <v>66</v>
      </c>
    </row>
    <row r="668" spans="1:15" ht="21" customHeight="1" x14ac:dyDescent="0.3">
      <c r="A668" s="18"/>
      <c r="B668" s="10" t="s">
        <v>14</v>
      </c>
      <c r="C668" s="11">
        <v>15</v>
      </c>
      <c r="D668" s="12" t="s">
        <v>69</v>
      </c>
      <c r="E668" s="10" t="s">
        <v>28</v>
      </c>
      <c r="F668" s="10" t="s">
        <v>42</v>
      </c>
      <c r="G668" s="13">
        <v>3</v>
      </c>
      <c r="H668" s="14">
        <v>15000000</v>
      </c>
      <c r="I668" s="10">
        <v>2</v>
      </c>
      <c r="J668" s="15">
        <v>2.2453703703703702E-3</v>
      </c>
      <c r="K668" s="10" t="s">
        <v>18</v>
      </c>
      <c r="L668" s="10" t="s">
        <v>29</v>
      </c>
      <c r="M668" s="10" t="s">
        <v>20</v>
      </c>
      <c r="N668" s="10" t="s">
        <v>78</v>
      </c>
      <c r="O668" s="10" t="s">
        <v>62</v>
      </c>
    </row>
    <row r="669" spans="1:15" ht="21" customHeight="1" x14ac:dyDescent="0.3">
      <c r="A669" s="18"/>
      <c r="B669" s="3" t="s">
        <v>70</v>
      </c>
      <c r="C669" s="4">
        <v>20</v>
      </c>
      <c r="D669" s="5" t="s">
        <v>58</v>
      </c>
      <c r="E669" s="3" t="s">
        <v>16</v>
      </c>
      <c r="F669" s="3" t="s">
        <v>23</v>
      </c>
      <c r="G669" s="6">
        <v>0</v>
      </c>
      <c r="H669" s="2">
        <v>0</v>
      </c>
      <c r="I669" s="3">
        <v>2</v>
      </c>
      <c r="J669" s="7">
        <v>2.2453703703703702E-3</v>
      </c>
      <c r="K669" s="3"/>
      <c r="L669" s="3"/>
      <c r="M669" s="3" t="s">
        <v>51</v>
      </c>
      <c r="N669" s="3" t="s">
        <v>66</v>
      </c>
      <c r="O669" s="3" t="s">
        <v>36</v>
      </c>
    </row>
    <row r="670" spans="1:15" ht="21" customHeight="1" x14ac:dyDescent="0.3">
      <c r="A670" s="18"/>
      <c r="B670" s="10" t="s">
        <v>70</v>
      </c>
      <c r="C670" s="11">
        <v>10</v>
      </c>
      <c r="D670" s="12" t="s">
        <v>69</v>
      </c>
      <c r="E670" s="10" t="s">
        <v>28</v>
      </c>
      <c r="F670" s="10" t="s">
        <v>42</v>
      </c>
      <c r="G670" s="13">
        <v>0</v>
      </c>
      <c r="H670" s="14">
        <v>0</v>
      </c>
      <c r="I670" s="10">
        <v>4</v>
      </c>
      <c r="J670" s="15">
        <v>2.2453703703703702E-3</v>
      </c>
      <c r="K670" s="10"/>
      <c r="L670" s="10"/>
      <c r="M670" s="10" t="s">
        <v>43</v>
      </c>
      <c r="N670" s="10" t="s">
        <v>78</v>
      </c>
      <c r="O670" s="10" t="s">
        <v>66</v>
      </c>
    </row>
    <row r="671" spans="1:15" ht="21" customHeight="1" x14ac:dyDescent="0.3">
      <c r="A671" s="18"/>
      <c r="B671" s="3" t="s">
        <v>70</v>
      </c>
      <c r="C671" s="4">
        <v>20</v>
      </c>
      <c r="D671" s="5" t="s">
        <v>69</v>
      </c>
      <c r="E671" s="3" t="s">
        <v>16</v>
      </c>
      <c r="F671" s="3" t="s">
        <v>23</v>
      </c>
      <c r="G671" s="6">
        <v>0</v>
      </c>
      <c r="H671" s="2">
        <v>0</v>
      </c>
      <c r="I671" s="3">
        <v>1</v>
      </c>
      <c r="J671" s="7">
        <v>2.2453703703703702E-3</v>
      </c>
      <c r="K671" s="3"/>
      <c r="L671" s="3"/>
      <c r="M671" s="3" t="s">
        <v>33</v>
      </c>
      <c r="N671" s="3" t="s">
        <v>76</v>
      </c>
      <c r="O671" s="3" t="s">
        <v>71</v>
      </c>
    </row>
    <row r="672" spans="1:15" ht="21" customHeight="1" x14ac:dyDescent="0.3">
      <c r="A672" s="18"/>
      <c r="B672" s="10" t="s">
        <v>70</v>
      </c>
      <c r="C672" s="11">
        <v>20</v>
      </c>
      <c r="D672" s="12" t="s">
        <v>58</v>
      </c>
      <c r="E672" s="10" t="s">
        <v>16</v>
      </c>
      <c r="F672" s="10" t="s">
        <v>23</v>
      </c>
      <c r="G672" s="13">
        <v>0</v>
      </c>
      <c r="H672" s="14">
        <v>0</v>
      </c>
      <c r="I672" s="10">
        <v>2</v>
      </c>
      <c r="J672" s="15">
        <v>2.2453703703703702E-3</v>
      </c>
      <c r="K672" s="10"/>
      <c r="L672" s="10"/>
      <c r="M672" s="10" t="s">
        <v>51</v>
      </c>
      <c r="N672" s="10" t="s">
        <v>66</v>
      </c>
      <c r="O672" s="10" t="s">
        <v>36</v>
      </c>
    </row>
    <row r="673" spans="1:15" ht="21" customHeight="1" x14ac:dyDescent="0.3">
      <c r="A673" s="18"/>
      <c r="B673" s="3" t="s">
        <v>14</v>
      </c>
      <c r="C673" s="4">
        <v>12</v>
      </c>
      <c r="D673" s="5" t="s">
        <v>55</v>
      </c>
      <c r="E673" s="3" t="s">
        <v>16</v>
      </c>
      <c r="F673" s="3" t="s">
        <v>23</v>
      </c>
      <c r="G673" s="6">
        <v>5</v>
      </c>
      <c r="H673" s="2">
        <v>25000000</v>
      </c>
      <c r="I673" s="3">
        <v>1</v>
      </c>
      <c r="J673" s="7">
        <v>2.2685185185185182E-3</v>
      </c>
      <c r="K673" s="3" t="s">
        <v>18</v>
      </c>
      <c r="L673" s="3" t="s">
        <v>24</v>
      </c>
      <c r="M673" s="3" t="s">
        <v>30</v>
      </c>
      <c r="N673" s="3" t="s">
        <v>76</v>
      </c>
      <c r="O673" s="3" t="s">
        <v>52</v>
      </c>
    </row>
    <row r="674" spans="1:15" ht="21" customHeight="1" x14ac:dyDescent="0.3">
      <c r="A674" s="18"/>
      <c r="B674" s="10" t="s">
        <v>14</v>
      </c>
      <c r="C674" s="11">
        <v>1</v>
      </c>
      <c r="D674" s="12" t="s">
        <v>60</v>
      </c>
      <c r="E674" s="10" t="s">
        <v>16</v>
      </c>
      <c r="F674" s="10" t="s">
        <v>23</v>
      </c>
      <c r="G674" s="13">
        <v>4</v>
      </c>
      <c r="H674" s="14">
        <v>20000000</v>
      </c>
      <c r="I674" s="10">
        <v>4</v>
      </c>
      <c r="J674" s="15">
        <v>2.2685185185185182E-3</v>
      </c>
      <c r="K674" s="10" t="s">
        <v>61</v>
      </c>
      <c r="L674" s="10" t="s">
        <v>39</v>
      </c>
      <c r="M674" s="10" t="s">
        <v>33</v>
      </c>
      <c r="N674" s="10" t="s">
        <v>66</v>
      </c>
      <c r="O674" s="10" t="s">
        <v>67</v>
      </c>
    </row>
    <row r="675" spans="1:15" ht="21" customHeight="1" x14ac:dyDescent="0.3">
      <c r="A675" s="18"/>
      <c r="B675" s="3" t="s">
        <v>14</v>
      </c>
      <c r="C675" s="4">
        <v>28</v>
      </c>
      <c r="D675" s="5" t="s">
        <v>60</v>
      </c>
      <c r="E675" s="3" t="s">
        <v>49</v>
      </c>
      <c r="F675" s="3" t="s">
        <v>17</v>
      </c>
      <c r="G675" s="6">
        <v>4</v>
      </c>
      <c r="H675" s="2">
        <v>15000000</v>
      </c>
      <c r="I675" s="3">
        <v>2</v>
      </c>
      <c r="J675" s="7">
        <v>2.2685185185185182E-3</v>
      </c>
      <c r="K675" s="3" t="s">
        <v>18</v>
      </c>
      <c r="L675" s="3" t="s">
        <v>29</v>
      </c>
      <c r="M675" s="3" t="s">
        <v>48</v>
      </c>
      <c r="N675" s="3" t="s">
        <v>66</v>
      </c>
      <c r="O675" s="3" t="s">
        <v>67</v>
      </c>
    </row>
    <row r="676" spans="1:15" ht="21" customHeight="1" x14ac:dyDescent="0.3">
      <c r="A676" s="18"/>
      <c r="B676" s="10" t="s">
        <v>14</v>
      </c>
      <c r="C676" s="11">
        <v>3</v>
      </c>
      <c r="D676" s="12" t="s">
        <v>27</v>
      </c>
      <c r="E676" s="10" t="s">
        <v>16</v>
      </c>
      <c r="F676" s="10" t="s">
        <v>17</v>
      </c>
      <c r="G676" s="13">
        <v>3</v>
      </c>
      <c r="H676" s="14">
        <v>12000000</v>
      </c>
      <c r="I676" s="10">
        <v>1</v>
      </c>
      <c r="J676" s="15">
        <v>2.2685185185185182E-3</v>
      </c>
      <c r="K676" s="10" t="s">
        <v>18</v>
      </c>
      <c r="L676" s="10" t="s">
        <v>29</v>
      </c>
      <c r="M676" s="10" t="s">
        <v>30</v>
      </c>
      <c r="N676" s="10" t="s">
        <v>76</v>
      </c>
      <c r="O676" s="10" t="s">
        <v>26</v>
      </c>
    </row>
    <row r="677" spans="1:15" ht="21" customHeight="1" x14ac:dyDescent="0.3">
      <c r="A677" s="18"/>
      <c r="B677" s="3" t="s">
        <v>14</v>
      </c>
      <c r="C677" s="4">
        <v>28</v>
      </c>
      <c r="D677" s="5" t="s">
        <v>37</v>
      </c>
      <c r="E677" s="3" t="s">
        <v>38</v>
      </c>
      <c r="F677" s="3" t="s">
        <v>45</v>
      </c>
      <c r="G677" s="6">
        <v>2</v>
      </c>
      <c r="H677" s="2">
        <v>38000000</v>
      </c>
      <c r="I677" s="3">
        <v>2</v>
      </c>
      <c r="J677" s="7">
        <v>2.2685185185185182E-3</v>
      </c>
      <c r="K677" s="3" t="s">
        <v>46</v>
      </c>
      <c r="L677" s="3" t="s">
        <v>29</v>
      </c>
      <c r="M677" s="3" t="s">
        <v>25</v>
      </c>
      <c r="N677" s="3" t="s">
        <v>78</v>
      </c>
      <c r="O677" s="3" t="s">
        <v>62</v>
      </c>
    </row>
    <row r="678" spans="1:15" ht="21" customHeight="1" x14ac:dyDescent="0.3">
      <c r="A678" s="18"/>
      <c r="B678" s="10" t="s">
        <v>14</v>
      </c>
      <c r="C678" s="11">
        <v>28</v>
      </c>
      <c r="D678" s="12" t="s">
        <v>37</v>
      </c>
      <c r="E678" s="10" t="s">
        <v>16</v>
      </c>
      <c r="F678" s="10" t="s">
        <v>17</v>
      </c>
      <c r="G678" s="13">
        <v>1</v>
      </c>
      <c r="H678" s="14">
        <v>19000000</v>
      </c>
      <c r="I678" s="10">
        <v>1</v>
      </c>
      <c r="J678" s="15">
        <v>2.2685185185185182E-3</v>
      </c>
      <c r="K678" s="10" t="s">
        <v>46</v>
      </c>
      <c r="L678" s="10" t="s">
        <v>19</v>
      </c>
      <c r="M678" s="10" t="s">
        <v>48</v>
      </c>
      <c r="N678" s="10" t="s">
        <v>78</v>
      </c>
      <c r="O678" s="10" t="s">
        <v>53</v>
      </c>
    </row>
    <row r="679" spans="1:15" ht="21" customHeight="1" x14ac:dyDescent="0.3">
      <c r="A679" s="18"/>
      <c r="B679" s="3" t="s">
        <v>14</v>
      </c>
      <c r="C679" s="4">
        <v>23</v>
      </c>
      <c r="D679" s="5" t="s">
        <v>37</v>
      </c>
      <c r="E679" s="3" t="s">
        <v>49</v>
      </c>
      <c r="F679" s="3" t="s">
        <v>42</v>
      </c>
      <c r="G679" s="6">
        <v>2</v>
      </c>
      <c r="H679" s="2">
        <v>10000000</v>
      </c>
      <c r="I679" s="3">
        <v>2</v>
      </c>
      <c r="J679" s="7">
        <v>2.2685185185185182E-3</v>
      </c>
      <c r="K679" s="3" t="s">
        <v>18</v>
      </c>
      <c r="L679" s="3" t="s">
        <v>19</v>
      </c>
      <c r="M679" s="3" t="s">
        <v>25</v>
      </c>
      <c r="N679" s="3" t="s">
        <v>78</v>
      </c>
      <c r="O679" s="3" t="s">
        <v>53</v>
      </c>
    </row>
    <row r="680" spans="1:15" ht="21" customHeight="1" x14ac:dyDescent="0.3">
      <c r="A680" s="18"/>
      <c r="B680" s="10" t="s">
        <v>14</v>
      </c>
      <c r="C680" s="11">
        <v>26</v>
      </c>
      <c r="D680" s="12" t="s">
        <v>37</v>
      </c>
      <c r="E680" s="10" t="s">
        <v>32</v>
      </c>
      <c r="F680" s="10" t="s">
        <v>23</v>
      </c>
      <c r="G680" s="13">
        <v>1</v>
      </c>
      <c r="H680" s="14">
        <v>7000000</v>
      </c>
      <c r="I680" s="10">
        <v>2</v>
      </c>
      <c r="J680" s="15">
        <v>2.2685185185185182E-3</v>
      </c>
      <c r="K680" s="10" t="s">
        <v>18</v>
      </c>
      <c r="L680" s="10" t="s">
        <v>29</v>
      </c>
      <c r="M680" s="10" t="s">
        <v>33</v>
      </c>
      <c r="N680" s="10" t="s">
        <v>76</v>
      </c>
      <c r="O680" s="10" t="s">
        <v>31</v>
      </c>
    </row>
    <row r="681" spans="1:15" ht="21" customHeight="1" x14ac:dyDescent="0.3">
      <c r="A681" s="18"/>
      <c r="B681" s="3" t="s">
        <v>14</v>
      </c>
      <c r="C681" s="4">
        <v>1</v>
      </c>
      <c r="D681" s="5" t="s">
        <v>37</v>
      </c>
      <c r="E681" s="3" t="s">
        <v>38</v>
      </c>
      <c r="F681" s="3" t="s">
        <v>68</v>
      </c>
      <c r="G681" s="6">
        <v>3</v>
      </c>
      <c r="H681" s="2">
        <v>11000000</v>
      </c>
      <c r="I681" s="3">
        <v>3</v>
      </c>
      <c r="J681" s="7">
        <v>2.2685185185185182E-3</v>
      </c>
      <c r="K681" s="3" t="s">
        <v>18</v>
      </c>
      <c r="L681" s="3" t="s">
        <v>19</v>
      </c>
      <c r="M681" s="3" t="s">
        <v>40</v>
      </c>
      <c r="N681" s="3" t="s">
        <v>77</v>
      </c>
      <c r="O681" s="3" t="s">
        <v>65</v>
      </c>
    </row>
    <row r="682" spans="1:15" ht="21" customHeight="1" x14ac:dyDescent="0.3">
      <c r="A682" s="18"/>
      <c r="B682" s="10" t="s">
        <v>14</v>
      </c>
      <c r="C682" s="11">
        <v>12</v>
      </c>
      <c r="D682" s="12" t="s">
        <v>44</v>
      </c>
      <c r="E682" s="10" t="s">
        <v>49</v>
      </c>
      <c r="F682" s="10" t="s">
        <v>17</v>
      </c>
      <c r="G682" s="13">
        <v>5</v>
      </c>
      <c r="H682" s="14">
        <v>25000000</v>
      </c>
      <c r="I682" s="10">
        <v>4</v>
      </c>
      <c r="J682" s="15">
        <v>2.2685185185185182E-3</v>
      </c>
      <c r="K682" s="10" t="s">
        <v>18</v>
      </c>
      <c r="L682" s="10" t="s">
        <v>24</v>
      </c>
      <c r="M682" s="10" t="s">
        <v>43</v>
      </c>
      <c r="N682" s="10" t="s">
        <v>76</v>
      </c>
      <c r="O682" s="10" t="s">
        <v>31</v>
      </c>
    </row>
    <row r="683" spans="1:15" ht="21" customHeight="1" x14ac:dyDescent="0.3">
      <c r="A683" s="18"/>
      <c r="B683" s="3" t="s">
        <v>14</v>
      </c>
      <c r="C683" s="4">
        <v>12</v>
      </c>
      <c r="D683" s="5" t="s">
        <v>55</v>
      </c>
      <c r="E683" s="3" t="s">
        <v>16</v>
      </c>
      <c r="F683" s="3" t="s">
        <v>23</v>
      </c>
      <c r="G683" s="6">
        <v>5</v>
      </c>
      <c r="H683" s="2">
        <v>25000000</v>
      </c>
      <c r="I683" s="3">
        <v>1</v>
      </c>
      <c r="J683" s="7">
        <v>2.2685185185185182E-3</v>
      </c>
      <c r="K683" s="3" t="s">
        <v>18</v>
      </c>
      <c r="L683" s="3" t="s">
        <v>24</v>
      </c>
      <c r="M683" s="3" t="s">
        <v>30</v>
      </c>
      <c r="N683" s="3" t="s">
        <v>76</v>
      </c>
      <c r="O683" s="3" t="s">
        <v>52</v>
      </c>
    </row>
    <row r="684" spans="1:15" ht="21" customHeight="1" x14ac:dyDescent="0.3">
      <c r="A684" s="18"/>
      <c r="B684" s="10" t="s">
        <v>14</v>
      </c>
      <c r="C684" s="11">
        <v>1</v>
      </c>
      <c r="D684" s="12" t="s">
        <v>60</v>
      </c>
      <c r="E684" s="10" t="s">
        <v>16</v>
      </c>
      <c r="F684" s="10" t="s">
        <v>23</v>
      </c>
      <c r="G684" s="13">
        <v>4</v>
      </c>
      <c r="H684" s="14">
        <v>20000000</v>
      </c>
      <c r="I684" s="10">
        <v>4</v>
      </c>
      <c r="J684" s="15">
        <v>2.2685185185185182E-3</v>
      </c>
      <c r="K684" s="10" t="s">
        <v>61</v>
      </c>
      <c r="L684" s="10" t="s">
        <v>39</v>
      </c>
      <c r="M684" s="10" t="s">
        <v>33</v>
      </c>
      <c r="N684" s="10" t="s">
        <v>66</v>
      </c>
      <c r="O684" s="10" t="s">
        <v>67</v>
      </c>
    </row>
    <row r="685" spans="1:15" ht="21" customHeight="1" x14ac:dyDescent="0.3">
      <c r="A685" s="18"/>
      <c r="B685" s="3" t="s">
        <v>14</v>
      </c>
      <c r="C685" s="4">
        <v>28</v>
      </c>
      <c r="D685" s="5" t="s">
        <v>60</v>
      </c>
      <c r="E685" s="3" t="s">
        <v>49</v>
      </c>
      <c r="F685" s="3" t="s">
        <v>17</v>
      </c>
      <c r="G685" s="6">
        <v>4</v>
      </c>
      <c r="H685" s="2">
        <v>15000000</v>
      </c>
      <c r="I685" s="3">
        <v>2</v>
      </c>
      <c r="J685" s="7">
        <v>2.2685185185185182E-3</v>
      </c>
      <c r="K685" s="3" t="s">
        <v>18</v>
      </c>
      <c r="L685" s="3" t="s">
        <v>29</v>
      </c>
      <c r="M685" s="3" t="s">
        <v>48</v>
      </c>
      <c r="N685" s="3" t="s">
        <v>66</v>
      </c>
      <c r="O685" s="3" t="s">
        <v>67</v>
      </c>
    </row>
    <row r="686" spans="1:15" ht="21" customHeight="1" x14ac:dyDescent="0.3">
      <c r="A686" s="18"/>
      <c r="B686" s="10" t="s">
        <v>70</v>
      </c>
      <c r="C686" s="11">
        <v>9</v>
      </c>
      <c r="D686" s="12" t="s">
        <v>60</v>
      </c>
      <c r="E686" s="10" t="s">
        <v>16</v>
      </c>
      <c r="F686" s="10" t="s">
        <v>17</v>
      </c>
      <c r="G686" s="13">
        <v>0</v>
      </c>
      <c r="H686" s="14">
        <v>0</v>
      </c>
      <c r="I686" s="10">
        <v>3</v>
      </c>
      <c r="J686" s="15">
        <v>2.2685185185185182E-3</v>
      </c>
      <c r="K686" s="10"/>
      <c r="L686" s="10"/>
      <c r="M686" s="10" t="s">
        <v>43</v>
      </c>
      <c r="N686" s="10" t="s">
        <v>78</v>
      </c>
      <c r="O686" s="10" t="s">
        <v>66</v>
      </c>
    </row>
    <row r="687" spans="1:15" ht="21" customHeight="1" x14ac:dyDescent="0.3">
      <c r="A687" s="18"/>
      <c r="B687" s="3" t="s">
        <v>70</v>
      </c>
      <c r="C687" s="4">
        <v>17</v>
      </c>
      <c r="D687" s="5" t="s">
        <v>27</v>
      </c>
      <c r="E687" s="3" t="s">
        <v>28</v>
      </c>
      <c r="F687" s="3" t="s">
        <v>17</v>
      </c>
      <c r="G687" s="6">
        <v>0</v>
      </c>
      <c r="H687" s="2">
        <v>0</v>
      </c>
      <c r="I687" s="3">
        <v>2</v>
      </c>
      <c r="J687" s="7">
        <v>2.2685185185185182E-3</v>
      </c>
      <c r="K687" s="3"/>
      <c r="L687" s="3"/>
      <c r="M687" s="3" t="s">
        <v>51</v>
      </c>
      <c r="N687" s="3" t="s">
        <v>77</v>
      </c>
      <c r="O687" s="3" t="s">
        <v>54</v>
      </c>
    </row>
    <row r="688" spans="1:15" ht="21" customHeight="1" x14ac:dyDescent="0.3">
      <c r="A688" s="18"/>
      <c r="B688" s="10" t="s">
        <v>70</v>
      </c>
      <c r="C688" s="11">
        <v>11</v>
      </c>
      <c r="D688" s="12" t="s">
        <v>44</v>
      </c>
      <c r="E688" s="10" t="s">
        <v>73</v>
      </c>
      <c r="F688" s="10" t="s">
        <v>42</v>
      </c>
      <c r="G688" s="13">
        <v>0</v>
      </c>
      <c r="H688" s="14">
        <v>0</v>
      </c>
      <c r="I688" s="10">
        <v>3</v>
      </c>
      <c r="J688" s="15">
        <v>2.2685185185185182E-3</v>
      </c>
      <c r="K688" s="10"/>
      <c r="L688" s="10"/>
      <c r="M688" s="10" t="s">
        <v>40</v>
      </c>
      <c r="N688" s="10" t="s">
        <v>76</v>
      </c>
      <c r="O688" s="10" t="s">
        <v>26</v>
      </c>
    </row>
    <row r="689" spans="1:15" ht="21" customHeight="1" x14ac:dyDescent="0.3">
      <c r="A689" s="18"/>
      <c r="B689" s="3" t="s">
        <v>70</v>
      </c>
      <c r="C689" s="4">
        <v>9</v>
      </c>
      <c r="D689" s="5" t="s">
        <v>60</v>
      </c>
      <c r="E689" s="3" t="s">
        <v>16</v>
      </c>
      <c r="F689" s="3" t="s">
        <v>17</v>
      </c>
      <c r="G689" s="6">
        <v>0</v>
      </c>
      <c r="H689" s="2">
        <v>0</v>
      </c>
      <c r="I689" s="3">
        <v>3</v>
      </c>
      <c r="J689" s="7">
        <v>2.2685185185185182E-3</v>
      </c>
      <c r="K689" s="3"/>
      <c r="L689" s="3"/>
      <c r="M689" s="3" t="s">
        <v>43</v>
      </c>
      <c r="N689" s="3" t="s">
        <v>78</v>
      </c>
      <c r="O689" s="3" t="s">
        <v>66</v>
      </c>
    </row>
    <row r="690" spans="1:15" ht="21" customHeight="1" x14ac:dyDescent="0.3">
      <c r="A690" s="18"/>
      <c r="B690" s="10" t="s">
        <v>14</v>
      </c>
      <c r="C690" s="11">
        <v>3</v>
      </c>
      <c r="D690" s="12" t="s">
        <v>22</v>
      </c>
      <c r="E690" s="10" t="s">
        <v>32</v>
      </c>
      <c r="F690" s="10" t="s">
        <v>42</v>
      </c>
      <c r="G690" s="13">
        <v>1</v>
      </c>
      <c r="H690" s="14">
        <v>19000000</v>
      </c>
      <c r="I690" s="10">
        <v>2</v>
      </c>
      <c r="J690" s="15">
        <v>2.2800925925925927E-3</v>
      </c>
      <c r="K690" s="10" t="s">
        <v>46</v>
      </c>
      <c r="L690" s="10" t="s">
        <v>35</v>
      </c>
      <c r="M690" s="10" t="s">
        <v>43</v>
      </c>
      <c r="N690" s="10" t="s">
        <v>66</v>
      </c>
      <c r="O690" s="10" t="s">
        <v>36</v>
      </c>
    </row>
    <row r="691" spans="1:15" ht="21" customHeight="1" x14ac:dyDescent="0.3">
      <c r="A691" s="18"/>
      <c r="B691" s="3" t="s">
        <v>14</v>
      </c>
      <c r="C691" s="4">
        <v>30</v>
      </c>
      <c r="D691" s="5" t="s">
        <v>22</v>
      </c>
      <c r="E691" s="3" t="s">
        <v>32</v>
      </c>
      <c r="F691" s="3" t="s">
        <v>23</v>
      </c>
      <c r="G691" s="6">
        <v>2</v>
      </c>
      <c r="H691" s="2">
        <v>12000000</v>
      </c>
      <c r="I691" s="3">
        <v>2</v>
      </c>
      <c r="J691" s="7">
        <v>2.2800925925925927E-3</v>
      </c>
      <c r="K691" s="3" t="s">
        <v>18</v>
      </c>
      <c r="L691" s="3" t="s">
        <v>29</v>
      </c>
      <c r="M691" s="3" t="s">
        <v>30</v>
      </c>
      <c r="N691" s="3" t="s">
        <v>76</v>
      </c>
      <c r="O691" s="3" t="s">
        <v>31</v>
      </c>
    </row>
    <row r="692" spans="1:15" ht="21" customHeight="1" x14ac:dyDescent="0.3">
      <c r="A692" s="18"/>
      <c r="B692" s="10" t="s">
        <v>14</v>
      </c>
      <c r="C692" s="11">
        <v>21</v>
      </c>
      <c r="D692" s="12" t="s">
        <v>27</v>
      </c>
      <c r="E692" s="10" t="s">
        <v>16</v>
      </c>
      <c r="F692" s="10" t="s">
        <v>45</v>
      </c>
      <c r="G692" s="13">
        <v>3</v>
      </c>
      <c r="H692" s="14">
        <v>15000000</v>
      </c>
      <c r="I692" s="10">
        <v>1</v>
      </c>
      <c r="J692" s="15">
        <v>2.2800925925925927E-3</v>
      </c>
      <c r="K692" s="10" t="s">
        <v>18</v>
      </c>
      <c r="L692" s="10" t="s">
        <v>29</v>
      </c>
      <c r="M692" s="10" t="s">
        <v>33</v>
      </c>
      <c r="N692" s="10" t="s">
        <v>77</v>
      </c>
      <c r="O692" s="10" t="s">
        <v>65</v>
      </c>
    </row>
    <row r="693" spans="1:15" ht="21" customHeight="1" x14ac:dyDescent="0.3">
      <c r="A693" s="18"/>
      <c r="B693" s="3" t="s">
        <v>14</v>
      </c>
      <c r="C693" s="4">
        <v>31</v>
      </c>
      <c r="D693" s="5" t="s">
        <v>37</v>
      </c>
      <c r="E693" s="3" t="s">
        <v>38</v>
      </c>
      <c r="F693" s="3" t="s">
        <v>23</v>
      </c>
      <c r="G693" s="6">
        <v>3</v>
      </c>
      <c r="H693" s="2">
        <v>15000000</v>
      </c>
      <c r="I693" s="3">
        <v>2</v>
      </c>
      <c r="J693" s="7">
        <v>2.2800925925925927E-3</v>
      </c>
      <c r="K693" s="3" t="s">
        <v>18</v>
      </c>
      <c r="L693" s="3" t="s">
        <v>19</v>
      </c>
      <c r="M693" s="3" t="s">
        <v>20</v>
      </c>
      <c r="N693" s="3" t="s">
        <v>66</v>
      </c>
      <c r="O693" s="3" t="s">
        <v>67</v>
      </c>
    </row>
    <row r="694" spans="1:15" ht="21" customHeight="1" x14ac:dyDescent="0.3">
      <c r="A694" s="18"/>
      <c r="B694" s="10" t="s">
        <v>14</v>
      </c>
      <c r="C694" s="11">
        <v>27</v>
      </c>
      <c r="D694" s="12" t="s">
        <v>37</v>
      </c>
      <c r="E694" s="10" t="s">
        <v>16</v>
      </c>
      <c r="F694" s="10" t="s">
        <v>23</v>
      </c>
      <c r="G694" s="13">
        <v>2</v>
      </c>
      <c r="H694" s="14">
        <v>12000000</v>
      </c>
      <c r="I694" s="10">
        <v>5</v>
      </c>
      <c r="J694" s="15">
        <v>2.2800925925925927E-3</v>
      </c>
      <c r="K694" s="10" t="s">
        <v>18</v>
      </c>
      <c r="L694" s="10" t="s">
        <v>24</v>
      </c>
      <c r="M694" s="10" t="s">
        <v>48</v>
      </c>
      <c r="N694" s="10" t="s">
        <v>78</v>
      </c>
      <c r="O694" s="10" t="s">
        <v>21</v>
      </c>
    </row>
    <row r="695" spans="1:15" ht="21" customHeight="1" x14ac:dyDescent="0.3">
      <c r="A695" s="18"/>
      <c r="B695" s="3" t="s">
        <v>14</v>
      </c>
      <c r="C695" s="4">
        <v>30</v>
      </c>
      <c r="D695" s="5" t="s">
        <v>44</v>
      </c>
      <c r="E695" s="3" t="s">
        <v>16</v>
      </c>
      <c r="F695" s="3" t="s">
        <v>23</v>
      </c>
      <c r="G695" s="6">
        <v>5</v>
      </c>
      <c r="H695" s="2">
        <v>20000000</v>
      </c>
      <c r="I695" s="3">
        <v>2</v>
      </c>
      <c r="J695" s="7">
        <v>2.2800925925925927E-3</v>
      </c>
      <c r="K695" s="3" t="s">
        <v>18</v>
      </c>
      <c r="L695" s="3" t="s">
        <v>19</v>
      </c>
      <c r="M695" s="3" t="s">
        <v>40</v>
      </c>
      <c r="N695" s="3" t="s">
        <v>66</v>
      </c>
      <c r="O695" s="3" t="s">
        <v>36</v>
      </c>
    </row>
    <row r="696" spans="1:15" ht="21" customHeight="1" x14ac:dyDescent="0.3">
      <c r="A696" s="18"/>
      <c r="B696" s="10" t="s">
        <v>14</v>
      </c>
      <c r="C696" s="11">
        <v>20</v>
      </c>
      <c r="D696" s="12" t="s">
        <v>44</v>
      </c>
      <c r="E696" s="10" t="s">
        <v>16</v>
      </c>
      <c r="F696" s="10" t="s">
        <v>17</v>
      </c>
      <c r="G696" s="13">
        <v>3</v>
      </c>
      <c r="H696" s="14">
        <v>15000000</v>
      </c>
      <c r="I696" s="10">
        <v>5</v>
      </c>
      <c r="J696" s="15">
        <v>2.2800925925925927E-3</v>
      </c>
      <c r="K696" s="10" t="s">
        <v>18</v>
      </c>
      <c r="L696" s="10" t="s">
        <v>29</v>
      </c>
      <c r="M696" s="10" t="s">
        <v>43</v>
      </c>
      <c r="N696" s="10" t="s">
        <v>78</v>
      </c>
      <c r="O696" s="10" t="s">
        <v>63</v>
      </c>
    </row>
    <row r="697" spans="1:15" ht="21" customHeight="1" x14ac:dyDescent="0.3">
      <c r="A697" s="18"/>
      <c r="B697" s="3" t="s">
        <v>14</v>
      </c>
      <c r="C697" s="4">
        <v>4</v>
      </c>
      <c r="D697" s="5" t="s">
        <v>44</v>
      </c>
      <c r="E697" s="3" t="s">
        <v>38</v>
      </c>
      <c r="F697" s="3" t="s">
        <v>23</v>
      </c>
      <c r="G697" s="6">
        <v>1</v>
      </c>
      <c r="H697" s="2">
        <v>7000000</v>
      </c>
      <c r="I697" s="3">
        <v>2</v>
      </c>
      <c r="J697" s="7">
        <v>2.2800925925925927E-3</v>
      </c>
      <c r="K697" s="3" t="s">
        <v>18</v>
      </c>
      <c r="L697" s="3" t="s">
        <v>39</v>
      </c>
      <c r="M697" s="3" t="s">
        <v>25</v>
      </c>
      <c r="N697" s="3" t="s">
        <v>76</v>
      </c>
      <c r="O697" s="3" t="s">
        <v>26</v>
      </c>
    </row>
    <row r="698" spans="1:15" ht="21" customHeight="1" x14ac:dyDescent="0.3">
      <c r="A698" s="18"/>
      <c r="B698" s="10" t="s">
        <v>14</v>
      </c>
      <c r="C698" s="11">
        <v>3</v>
      </c>
      <c r="D698" s="12" t="s">
        <v>22</v>
      </c>
      <c r="E698" s="10" t="s">
        <v>32</v>
      </c>
      <c r="F698" s="10" t="s">
        <v>42</v>
      </c>
      <c r="G698" s="13">
        <v>1</v>
      </c>
      <c r="H698" s="14">
        <v>19000000</v>
      </c>
      <c r="I698" s="10">
        <v>2</v>
      </c>
      <c r="J698" s="15">
        <v>2.2800925925925927E-3</v>
      </c>
      <c r="K698" s="10" t="s">
        <v>46</v>
      </c>
      <c r="L698" s="10" t="s">
        <v>35</v>
      </c>
      <c r="M698" s="10" t="s">
        <v>43</v>
      </c>
      <c r="N698" s="10" t="s">
        <v>66</v>
      </c>
      <c r="O698" s="10" t="s">
        <v>36</v>
      </c>
    </row>
    <row r="699" spans="1:15" ht="21" customHeight="1" x14ac:dyDescent="0.3">
      <c r="A699" s="18"/>
      <c r="B699" s="3" t="s">
        <v>14</v>
      </c>
      <c r="C699" s="4">
        <v>30</v>
      </c>
      <c r="D699" s="5" t="s">
        <v>22</v>
      </c>
      <c r="E699" s="3" t="s">
        <v>32</v>
      </c>
      <c r="F699" s="3" t="s">
        <v>23</v>
      </c>
      <c r="G699" s="6">
        <v>2</v>
      </c>
      <c r="H699" s="2">
        <v>12000000</v>
      </c>
      <c r="I699" s="3">
        <v>2</v>
      </c>
      <c r="J699" s="7">
        <v>2.2800925925925927E-3</v>
      </c>
      <c r="K699" s="3" t="s">
        <v>18</v>
      </c>
      <c r="L699" s="3" t="s">
        <v>29</v>
      </c>
      <c r="M699" s="3" t="s">
        <v>30</v>
      </c>
      <c r="N699" s="3" t="s">
        <v>76</v>
      </c>
      <c r="O699" s="3" t="s">
        <v>31</v>
      </c>
    </row>
    <row r="700" spans="1:15" ht="21" customHeight="1" x14ac:dyDescent="0.3">
      <c r="A700" s="18"/>
      <c r="B700" s="10" t="s">
        <v>70</v>
      </c>
      <c r="C700" s="11">
        <v>14</v>
      </c>
      <c r="D700" s="12" t="s">
        <v>37</v>
      </c>
      <c r="E700" s="10" t="s">
        <v>49</v>
      </c>
      <c r="F700" s="10" t="s">
        <v>42</v>
      </c>
      <c r="G700" s="13">
        <v>0</v>
      </c>
      <c r="H700" s="14">
        <v>0</v>
      </c>
      <c r="I700" s="10">
        <v>4</v>
      </c>
      <c r="J700" s="15">
        <v>2.2800925925925927E-3</v>
      </c>
      <c r="K700" s="10"/>
      <c r="L700" s="10"/>
      <c r="M700" s="10" t="s">
        <v>25</v>
      </c>
      <c r="N700" s="10" t="s">
        <v>78</v>
      </c>
      <c r="O700" s="10" t="s">
        <v>53</v>
      </c>
    </row>
    <row r="701" spans="1:15" ht="21" customHeight="1" x14ac:dyDescent="0.3">
      <c r="A701" s="18"/>
      <c r="B701" s="3" t="s">
        <v>70</v>
      </c>
      <c r="C701" s="4">
        <v>5</v>
      </c>
      <c r="D701" s="5" t="s">
        <v>37</v>
      </c>
      <c r="E701" s="3" t="s">
        <v>28</v>
      </c>
      <c r="F701" s="3" t="s">
        <v>23</v>
      </c>
      <c r="G701" s="6">
        <v>0</v>
      </c>
      <c r="H701" s="2">
        <v>0</v>
      </c>
      <c r="I701" s="3">
        <v>1</v>
      </c>
      <c r="J701" s="7">
        <v>2.2800925925925927E-3</v>
      </c>
      <c r="K701" s="3"/>
      <c r="L701" s="3"/>
      <c r="M701" s="3" t="s">
        <v>51</v>
      </c>
      <c r="N701" s="3" t="s">
        <v>76</v>
      </c>
      <c r="O701" s="3" t="s">
        <v>71</v>
      </c>
    </row>
    <row r="702" spans="1:15" ht="21" customHeight="1" x14ac:dyDescent="0.3">
      <c r="A702" s="18"/>
      <c r="B702" s="10" t="s">
        <v>70</v>
      </c>
      <c r="C702" s="11">
        <v>2</v>
      </c>
      <c r="D702" s="12" t="s">
        <v>69</v>
      </c>
      <c r="E702" s="10" t="s">
        <v>49</v>
      </c>
      <c r="F702" s="10" t="s">
        <v>42</v>
      </c>
      <c r="G702" s="13">
        <v>0</v>
      </c>
      <c r="H702" s="14">
        <v>0</v>
      </c>
      <c r="I702" s="10">
        <v>3</v>
      </c>
      <c r="J702" s="15">
        <v>2.2800925925925927E-3</v>
      </c>
      <c r="K702" s="10"/>
      <c r="L702" s="10"/>
      <c r="M702" s="10" t="s">
        <v>30</v>
      </c>
      <c r="N702" s="10" t="s">
        <v>78</v>
      </c>
      <c r="O702" s="10" t="s">
        <v>53</v>
      </c>
    </row>
    <row r="703" spans="1:15" ht="21" customHeight="1" x14ac:dyDescent="0.3">
      <c r="A703" s="18"/>
      <c r="B703" s="3" t="s">
        <v>70</v>
      </c>
      <c r="C703" s="4">
        <v>30</v>
      </c>
      <c r="D703" s="5" t="s">
        <v>69</v>
      </c>
      <c r="E703" s="3" t="s">
        <v>38</v>
      </c>
      <c r="F703" s="3" t="s">
        <v>23</v>
      </c>
      <c r="G703" s="6">
        <v>0</v>
      </c>
      <c r="H703" s="2">
        <v>0</v>
      </c>
      <c r="I703" s="3">
        <v>2</v>
      </c>
      <c r="J703" s="7">
        <v>2.2800925925925927E-3</v>
      </c>
      <c r="K703" s="3"/>
      <c r="L703" s="3"/>
      <c r="M703" s="3" t="s">
        <v>30</v>
      </c>
      <c r="N703" s="3" t="s">
        <v>77</v>
      </c>
      <c r="O703" s="3" t="s">
        <v>54</v>
      </c>
    </row>
    <row r="704" spans="1:15" ht="21" customHeight="1" x14ac:dyDescent="0.3">
      <c r="A704" s="18"/>
      <c r="B704" s="10" t="s">
        <v>70</v>
      </c>
      <c r="C704" s="11">
        <v>10</v>
      </c>
      <c r="D704" s="12" t="s">
        <v>69</v>
      </c>
      <c r="E704" s="10" t="s">
        <v>28</v>
      </c>
      <c r="F704" s="10" t="s">
        <v>42</v>
      </c>
      <c r="G704" s="13">
        <v>0</v>
      </c>
      <c r="H704" s="14">
        <v>0</v>
      </c>
      <c r="I704" s="10">
        <v>1</v>
      </c>
      <c r="J704" s="15">
        <v>2.2800925925925927E-3</v>
      </c>
      <c r="K704" s="10"/>
      <c r="L704" s="10"/>
      <c r="M704" s="10" t="s">
        <v>33</v>
      </c>
      <c r="N704" s="10" t="s">
        <v>77</v>
      </c>
      <c r="O704" s="10" t="s">
        <v>34</v>
      </c>
    </row>
    <row r="705" spans="1:15" ht="21" customHeight="1" x14ac:dyDescent="0.3">
      <c r="A705" s="18"/>
      <c r="B705" s="3" t="s">
        <v>14</v>
      </c>
      <c r="C705" s="4">
        <v>1</v>
      </c>
      <c r="D705" s="5" t="s">
        <v>55</v>
      </c>
      <c r="E705" s="3" t="s">
        <v>49</v>
      </c>
      <c r="F705" s="3" t="s">
        <v>23</v>
      </c>
      <c r="G705" s="6">
        <v>1</v>
      </c>
      <c r="H705" s="2">
        <v>7000000</v>
      </c>
      <c r="I705" s="3">
        <v>3</v>
      </c>
      <c r="J705" s="7">
        <v>2.4305555555555556E-3</v>
      </c>
      <c r="K705" s="3" t="s">
        <v>18</v>
      </c>
      <c r="L705" s="3" t="s">
        <v>50</v>
      </c>
      <c r="M705" s="3" t="s">
        <v>48</v>
      </c>
      <c r="N705" s="3" t="s">
        <v>78</v>
      </c>
      <c r="O705" s="3" t="s">
        <v>41</v>
      </c>
    </row>
    <row r="706" spans="1:15" ht="21" customHeight="1" x14ac:dyDescent="0.3">
      <c r="A706" s="18"/>
      <c r="B706" s="10" t="s">
        <v>14</v>
      </c>
      <c r="C706" s="11">
        <v>11</v>
      </c>
      <c r="D706" s="12" t="s">
        <v>57</v>
      </c>
      <c r="E706" s="10" t="s">
        <v>38</v>
      </c>
      <c r="F706" s="10" t="s">
        <v>23</v>
      </c>
      <c r="G706" s="13">
        <v>4</v>
      </c>
      <c r="H706" s="14">
        <v>20000000</v>
      </c>
      <c r="I706" s="10">
        <v>2</v>
      </c>
      <c r="J706" s="15">
        <v>2.4305555555555556E-3</v>
      </c>
      <c r="K706" s="10" t="s">
        <v>61</v>
      </c>
      <c r="L706" s="10" t="s">
        <v>29</v>
      </c>
      <c r="M706" s="10" t="s">
        <v>51</v>
      </c>
      <c r="N706" s="10" t="s">
        <v>76</v>
      </c>
      <c r="O706" s="10" t="s">
        <v>71</v>
      </c>
    </row>
    <row r="707" spans="1:15" ht="21" customHeight="1" x14ac:dyDescent="0.3">
      <c r="A707" s="18"/>
      <c r="B707" s="3" t="s">
        <v>14</v>
      </c>
      <c r="C707" s="4">
        <v>25</v>
      </c>
      <c r="D707" s="5" t="s">
        <v>22</v>
      </c>
      <c r="E707" s="3" t="s">
        <v>16</v>
      </c>
      <c r="F707" s="3" t="s">
        <v>17</v>
      </c>
      <c r="G707" s="6">
        <v>3</v>
      </c>
      <c r="H707" s="2">
        <v>15000000</v>
      </c>
      <c r="I707" s="3">
        <v>1</v>
      </c>
      <c r="J707" s="7">
        <v>2.4305555555555556E-3</v>
      </c>
      <c r="K707" s="3" t="s">
        <v>18</v>
      </c>
      <c r="L707" s="3" t="s">
        <v>19</v>
      </c>
      <c r="M707" s="3" t="s">
        <v>25</v>
      </c>
      <c r="N707" s="3" t="s">
        <v>66</v>
      </c>
      <c r="O707" s="3" t="s">
        <v>67</v>
      </c>
    </row>
    <row r="708" spans="1:15" ht="21" customHeight="1" x14ac:dyDescent="0.3">
      <c r="A708" s="18"/>
      <c r="B708" s="10" t="s">
        <v>14</v>
      </c>
      <c r="C708" s="11">
        <v>17</v>
      </c>
      <c r="D708" s="12" t="s">
        <v>27</v>
      </c>
      <c r="E708" s="10" t="s">
        <v>73</v>
      </c>
      <c r="F708" s="10" t="s">
        <v>17</v>
      </c>
      <c r="G708" s="13">
        <v>3</v>
      </c>
      <c r="H708" s="14">
        <v>11000000</v>
      </c>
      <c r="I708" s="10">
        <v>4</v>
      </c>
      <c r="J708" s="15">
        <v>2.4305555555555556E-3</v>
      </c>
      <c r="K708" s="10" t="s">
        <v>18</v>
      </c>
      <c r="L708" s="10" t="s">
        <v>19</v>
      </c>
      <c r="M708" s="10" t="s">
        <v>25</v>
      </c>
      <c r="N708" s="10" t="s">
        <v>66</v>
      </c>
      <c r="O708" s="10" t="s">
        <v>67</v>
      </c>
    </row>
    <row r="709" spans="1:15" ht="21" customHeight="1" x14ac:dyDescent="0.3">
      <c r="A709" s="18"/>
      <c r="B709" s="3" t="s">
        <v>14</v>
      </c>
      <c r="C709" s="4">
        <v>30</v>
      </c>
      <c r="D709" s="5" t="s">
        <v>27</v>
      </c>
      <c r="E709" s="3" t="s">
        <v>16</v>
      </c>
      <c r="F709" s="3" t="s">
        <v>23</v>
      </c>
      <c r="G709" s="6">
        <v>5</v>
      </c>
      <c r="H709" s="2">
        <v>25000000</v>
      </c>
      <c r="I709" s="3">
        <v>3</v>
      </c>
      <c r="J709" s="7">
        <v>2.4305555555555556E-3</v>
      </c>
      <c r="K709" s="3" t="s">
        <v>18</v>
      </c>
      <c r="L709" s="3" t="s">
        <v>19</v>
      </c>
      <c r="M709" s="3" t="s">
        <v>33</v>
      </c>
      <c r="N709" s="3" t="s">
        <v>78</v>
      </c>
      <c r="O709" s="3" t="s">
        <v>41</v>
      </c>
    </row>
    <row r="710" spans="1:15" ht="21" customHeight="1" x14ac:dyDescent="0.3">
      <c r="A710" s="18"/>
      <c r="B710" s="10" t="s">
        <v>14</v>
      </c>
      <c r="C710" s="11">
        <v>22</v>
      </c>
      <c r="D710" s="12" t="s">
        <v>37</v>
      </c>
      <c r="E710" s="10" t="s">
        <v>16</v>
      </c>
      <c r="F710" s="10" t="s">
        <v>42</v>
      </c>
      <c r="G710" s="13">
        <v>2</v>
      </c>
      <c r="H710" s="14">
        <v>38000000</v>
      </c>
      <c r="I710" s="10">
        <v>6</v>
      </c>
      <c r="J710" s="15">
        <v>2.4305555555555556E-3</v>
      </c>
      <c r="K710" s="10" t="s">
        <v>46</v>
      </c>
      <c r="L710" s="10" t="s">
        <v>29</v>
      </c>
      <c r="M710" s="10" t="s">
        <v>43</v>
      </c>
      <c r="N710" s="10" t="s">
        <v>78</v>
      </c>
      <c r="O710" s="10" t="s">
        <v>66</v>
      </c>
    </row>
    <row r="711" spans="1:15" ht="21" customHeight="1" x14ac:dyDescent="0.3">
      <c r="A711" s="18"/>
      <c r="B711" s="3" t="s">
        <v>14</v>
      </c>
      <c r="C711" s="4">
        <v>7</v>
      </c>
      <c r="D711" s="5" t="s">
        <v>37</v>
      </c>
      <c r="E711" s="3" t="s">
        <v>16</v>
      </c>
      <c r="F711" s="3" t="s">
        <v>42</v>
      </c>
      <c r="G711" s="6">
        <v>2</v>
      </c>
      <c r="H711" s="2">
        <v>10000000</v>
      </c>
      <c r="I711" s="3">
        <v>5</v>
      </c>
      <c r="J711" s="7">
        <v>2.4305555555555556E-3</v>
      </c>
      <c r="K711" s="3" t="s">
        <v>18</v>
      </c>
      <c r="L711" s="3" t="s">
        <v>29</v>
      </c>
      <c r="M711" s="3" t="s">
        <v>30</v>
      </c>
      <c r="N711" s="3" t="s">
        <v>76</v>
      </c>
      <c r="O711" s="3" t="s">
        <v>31</v>
      </c>
    </row>
    <row r="712" spans="1:15" ht="21" customHeight="1" x14ac:dyDescent="0.3">
      <c r="A712" s="18"/>
      <c r="B712" s="10" t="s">
        <v>14</v>
      </c>
      <c r="C712" s="11">
        <v>8</v>
      </c>
      <c r="D712" s="12" t="s">
        <v>37</v>
      </c>
      <c r="E712" s="10" t="s">
        <v>16</v>
      </c>
      <c r="F712" s="10" t="s">
        <v>42</v>
      </c>
      <c r="G712" s="13">
        <v>3</v>
      </c>
      <c r="H712" s="14">
        <v>12000000</v>
      </c>
      <c r="I712" s="10">
        <v>3</v>
      </c>
      <c r="J712" s="15">
        <v>2.4305555555555556E-3</v>
      </c>
      <c r="K712" s="10" t="s">
        <v>18</v>
      </c>
      <c r="L712" s="10" t="s">
        <v>56</v>
      </c>
      <c r="M712" s="10" t="s">
        <v>30</v>
      </c>
      <c r="N712" s="10" t="s">
        <v>77</v>
      </c>
      <c r="O712" s="10" t="s">
        <v>54</v>
      </c>
    </row>
    <row r="713" spans="1:15" ht="21" customHeight="1" x14ac:dyDescent="0.3">
      <c r="A713" s="18"/>
      <c r="B713" s="3" t="s">
        <v>14</v>
      </c>
      <c r="C713" s="4">
        <v>19</v>
      </c>
      <c r="D713" s="5" t="s">
        <v>37</v>
      </c>
      <c r="E713" s="3" t="s">
        <v>28</v>
      </c>
      <c r="F713" s="3" t="s">
        <v>68</v>
      </c>
      <c r="G713" s="6">
        <v>4</v>
      </c>
      <c r="H713" s="2">
        <v>20000000</v>
      </c>
      <c r="I713" s="3">
        <v>1</v>
      </c>
      <c r="J713" s="7">
        <v>2.4305555555555556E-3</v>
      </c>
      <c r="K713" s="3" t="s">
        <v>18</v>
      </c>
      <c r="L713" s="3" t="s">
        <v>56</v>
      </c>
      <c r="M713" s="3" t="s">
        <v>40</v>
      </c>
      <c r="N713" s="3" t="s">
        <v>76</v>
      </c>
      <c r="O713" s="3" t="s">
        <v>75</v>
      </c>
    </row>
    <row r="714" spans="1:15" ht="21" customHeight="1" x14ac:dyDescent="0.3">
      <c r="A714" s="18"/>
      <c r="B714" s="10" t="s">
        <v>14</v>
      </c>
      <c r="C714" s="11">
        <v>28</v>
      </c>
      <c r="D714" s="12" t="s">
        <v>37</v>
      </c>
      <c r="E714" s="10" t="s">
        <v>38</v>
      </c>
      <c r="F714" s="10" t="s">
        <v>42</v>
      </c>
      <c r="G714" s="13">
        <v>2</v>
      </c>
      <c r="H714" s="14">
        <v>12000000</v>
      </c>
      <c r="I714" s="10">
        <v>3</v>
      </c>
      <c r="J714" s="15">
        <v>2.4305555555555556E-3</v>
      </c>
      <c r="K714" s="10" t="s">
        <v>18</v>
      </c>
      <c r="L714" s="10" t="s">
        <v>47</v>
      </c>
      <c r="M714" s="10" t="s">
        <v>43</v>
      </c>
      <c r="N714" s="10" t="s">
        <v>77</v>
      </c>
      <c r="O714" s="10" t="s">
        <v>65</v>
      </c>
    </row>
    <row r="715" spans="1:15" ht="21" customHeight="1" x14ac:dyDescent="0.3">
      <c r="A715" s="18"/>
      <c r="B715" s="3" t="s">
        <v>14</v>
      </c>
      <c r="C715" s="4">
        <v>5</v>
      </c>
      <c r="D715" s="5" t="s">
        <v>44</v>
      </c>
      <c r="E715" s="3" t="s">
        <v>16</v>
      </c>
      <c r="F715" s="3" t="s">
        <v>42</v>
      </c>
      <c r="G715" s="6">
        <v>1</v>
      </c>
      <c r="H715" s="2">
        <v>19000000</v>
      </c>
      <c r="I715" s="3">
        <v>2</v>
      </c>
      <c r="J715" s="7">
        <v>2.4305555555555556E-3</v>
      </c>
      <c r="K715" s="3" t="s">
        <v>46</v>
      </c>
      <c r="L715" s="3" t="s">
        <v>24</v>
      </c>
      <c r="M715" s="3" t="s">
        <v>25</v>
      </c>
      <c r="N715" s="3" t="s">
        <v>76</v>
      </c>
      <c r="O715" s="3" t="s">
        <v>26</v>
      </c>
    </row>
    <row r="716" spans="1:15" ht="21" customHeight="1" x14ac:dyDescent="0.3">
      <c r="A716" s="18"/>
      <c r="B716" s="10" t="s">
        <v>14</v>
      </c>
      <c r="C716" s="11">
        <v>1</v>
      </c>
      <c r="D716" s="12" t="s">
        <v>55</v>
      </c>
      <c r="E716" s="10" t="s">
        <v>49</v>
      </c>
      <c r="F716" s="10" t="s">
        <v>23</v>
      </c>
      <c r="G716" s="13">
        <v>1</v>
      </c>
      <c r="H716" s="14">
        <v>7000000</v>
      </c>
      <c r="I716" s="10">
        <v>3</v>
      </c>
      <c r="J716" s="15">
        <v>2.4305555555555556E-3</v>
      </c>
      <c r="K716" s="10" t="s">
        <v>18</v>
      </c>
      <c r="L716" s="10" t="s">
        <v>50</v>
      </c>
      <c r="M716" s="10" t="s">
        <v>48</v>
      </c>
      <c r="N716" s="10" t="s">
        <v>78</v>
      </c>
      <c r="O716" s="10" t="s">
        <v>41</v>
      </c>
    </row>
    <row r="717" spans="1:15" ht="21" customHeight="1" x14ac:dyDescent="0.3">
      <c r="A717" s="18"/>
      <c r="B717" s="3" t="s">
        <v>14</v>
      </c>
      <c r="C717" s="4">
        <v>11</v>
      </c>
      <c r="D717" s="5" t="s">
        <v>57</v>
      </c>
      <c r="E717" s="3" t="s">
        <v>38</v>
      </c>
      <c r="F717" s="3" t="s">
        <v>23</v>
      </c>
      <c r="G717" s="6">
        <v>4</v>
      </c>
      <c r="H717" s="2">
        <v>20000000</v>
      </c>
      <c r="I717" s="3">
        <v>2</v>
      </c>
      <c r="J717" s="7">
        <v>2.4305555555555556E-3</v>
      </c>
      <c r="K717" s="3" t="s">
        <v>61</v>
      </c>
      <c r="L717" s="3" t="s">
        <v>29</v>
      </c>
      <c r="M717" s="3" t="s">
        <v>51</v>
      </c>
      <c r="N717" s="3" t="s">
        <v>76</v>
      </c>
      <c r="O717" s="3" t="s">
        <v>71</v>
      </c>
    </row>
    <row r="718" spans="1:15" ht="21" customHeight="1" x14ac:dyDescent="0.3">
      <c r="A718" s="18"/>
      <c r="B718" s="10" t="s">
        <v>14</v>
      </c>
      <c r="C718" s="11">
        <v>25</v>
      </c>
      <c r="D718" s="12" t="s">
        <v>22</v>
      </c>
      <c r="E718" s="10" t="s">
        <v>16</v>
      </c>
      <c r="F718" s="10" t="s">
        <v>17</v>
      </c>
      <c r="G718" s="13">
        <v>3</v>
      </c>
      <c r="H718" s="14">
        <v>15000000</v>
      </c>
      <c r="I718" s="10">
        <v>1</v>
      </c>
      <c r="J718" s="15">
        <v>2.4305555555555556E-3</v>
      </c>
      <c r="K718" s="10" t="s">
        <v>18</v>
      </c>
      <c r="L718" s="10" t="s">
        <v>19</v>
      </c>
      <c r="M718" s="10" t="s">
        <v>25</v>
      </c>
      <c r="N718" s="10" t="s">
        <v>66</v>
      </c>
      <c r="O718" s="10" t="s">
        <v>67</v>
      </c>
    </row>
    <row r="719" spans="1:15" ht="21" customHeight="1" x14ac:dyDescent="0.3">
      <c r="A719" s="18"/>
      <c r="B719" s="3" t="s">
        <v>70</v>
      </c>
      <c r="C719" s="4">
        <v>12</v>
      </c>
      <c r="D719" s="5" t="s">
        <v>27</v>
      </c>
      <c r="E719" s="3" t="s">
        <v>32</v>
      </c>
      <c r="F719" s="3" t="s">
        <v>42</v>
      </c>
      <c r="G719" s="6">
        <v>0</v>
      </c>
      <c r="H719" s="2">
        <v>0</v>
      </c>
      <c r="I719" s="3">
        <v>1</v>
      </c>
      <c r="J719" s="7">
        <v>2.4305555555555556E-3</v>
      </c>
      <c r="K719" s="3"/>
      <c r="L719" s="3"/>
      <c r="M719" s="3" t="s">
        <v>30</v>
      </c>
      <c r="N719" s="3" t="s">
        <v>78</v>
      </c>
      <c r="O719" s="3" t="s">
        <v>62</v>
      </c>
    </row>
    <row r="720" spans="1:15" ht="21" customHeight="1" x14ac:dyDescent="0.3">
      <c r="A720" s="18"/>
      <c r="B720" s="10" t="s">
        <v>70</v>
      </c>
      <c r="C720" s="11">
        <v>14</v>
      </c>
      <c r="D720" s="12" t="s">
        <v>69</v>
      </c>
      <c r="E720" s="10" t="s">
        <v>28</v>
      </c>
      <c r="F720" s="10" t="s">
        <v>23</v>
      </c>
      <c r="G720" s="13">
        <v>0</v>
      </c>
      <c r="H720" s="14">
        <v>0</v>
      </c>
      <c r="I720" s="10">
        <v>4</v>
      </c>
      <c r="J720" s="15">
        <v>2.4305555555555556E-3</v>
      </c>
      <c r="K720" s="10"/>
      <c r="L720" s="10"/>
      <c r="M720" s="10" t="s">
        <v>30</v>
      </c>
      <c r="N720" s="10" t="s">
        <v>76</v>
      </c>
      <c r="O720" s="10" t="s">
        <v>31</v>
      </c>
    </row>
    <row r="721" spans="1:15" ht="21" customHeight="1" x14ac:dyDescent="0.3">
      <c r="A721" s="18"/>
      <c r="B721" s="3" t="s">
        <v>14</v>
      </c>
      <c r="C721" s="4">
        <v>11</v>
      </c>
      <c r="D721" s="5" t="s">
        <v>57</v>
      </c>
      <c r="E721" s="3" t="s">
        <v>16</v>
      </c>
      <c r="F721" s="3" t="s">
        <v>68</v>
      </c>
      <c r="G721" s="6">
        <v>3</v>
      </c>
      <c r="H721" s="2">
        <v>15000000</v>
      </c>
      <c r="I721" s="3">
        <v>1</v>
      </c>
      <c r="J721" s="7">
        <v>2.5462962962962961E-3</v>
      </c>
      <c r="K721" s="3" t="s">
        <v>18</v>
      </c>
      <c r="L721" s="3" t="s">
        <v>19</v>
      </c>
      <c r="M721" s="3" t="s">
        <v>33</v>
      </c>
      <c r="N721" s="3" t="s">
        <v>66</v>
      </c>
      <c r="O721" s="3" t="s">
        <v>67</v>
      </c>
    </row>
    <row r="722" spans="1:15" ht="21" customHeight="1" x14ac:dyDescent="0.3">
      <c r="A722" s="18"/>
      <c r="B722" s="10" t="s">
        <v>14</v>
      </c>
      <c r="C722" s="11">
        <v>13</v>
      </c>
      <c r="D722" s="12" t="s">
        <v>72</v>
      </c>
      <c r="E722" s="10" t="s">
        <v>38</v>
      </c>
      <c r="F722" s="10" t="s">
        <v>23</v>
      </c>
      <c r="G722" s="13">
        <v>3</v>
      </c>
      <c r="H722" s="14">
        <v>15000000</v>
      </c>
      <c r="I722" s="10">
        <v>5</v>
      </c>
      <c r="J722" s="15">
        <v>2.5462962962962961E-3</v>
      </c>
      <c r="K722" s="10" t="s">
        <v>18</v>
      </c>
      <c r="L722" s="10" t="s">
        <v>47</v>
      </c>
      <c r="M722" s="10" t="s">
        <v>51</v>
      </c>
      <c r="N722" s="10" t="s">
        <v>77</v>
      </c>
      <c r="O722" s="10" t="s">
        <v>65</v>
      </c>
    </row>
    <row r="723" spans="1:15" ht="21" customHeight="1" x14ac:dyDescent="0.3">
      <c r="A723" s="18"/>
      <c r="B723" s="3" t="s">
        <v>14</v>
      </c>
      <c r="C723" s="4">
        <v>10</v>
      </c>
      <c r="D723" s="5" t="s">
        <v>22</v>
      </c>
      <c r="E723" s="3" t="s">
        <v>16</v>
      </c>
      <c r="F723" s="3" t="s">
        <v>23</v>
      </c>
      <c r="G723" s="6">
        <v>2</v>
      </c>
      <c r="H723" s="2">
        <v>12000000</v>
      </c>
      <c r="I723" s="3">
        <v>2</v>
      </c>
      <c r="J723" s="7">
        <v>2.5462962962962961E-3</v>
      </c>
      <c r="K723" s="3" t="s">
        <v>18</v>
      </c>
      <c r="L723" s="3" t="s">
        <v>29</v>
      </c>
      <c r="M723" s="3" t="s">
        <v>48</v>
      </c>
      <c r="N723" s="3" t="s">
        <v>76</v>
      </c>
      <c r="O723" s="3" t="s">
        <v>52</v>
      </c>
    </row>
    <row r="724" spans="1:15" ht="21" customHeight="1" x14ac:dyDescent="0.3">
      <c r="A724" s="18"/>
      <c r="B724" s="10" t="s">
        <v>14</v>
      </c>
      <c r="C724" s="11">
        <v>19</v>
      </c>
      <c r="D724" s="12" t="s">
        <v>22</v>
      </c>
      <c r="E724" s="10" t="s">
        <v>49</v>
      </c>
      <c r="F724" s="10" t="s">
        <v>42</v>
      </c>
      <c r="G724" s="13">
        <v>3</v>
      </c>
      <c r="H724" s="14">
        <v>15000000</v>
      </c>
      <c r="I724" s="10">
        <v>2</v>
      </c>
      <c r="J724" s="15">
        <v>2.5462962962962961E-3</v>
      </c>
      <c r="K724" s="10" t="s">
        <v>18</v>
      </c>
      <c r="L724" s="10" t="s">
        <v>19</v>
      </c>
      <c r="M724" s="10" t="s">
        <v>40</v>
      </c>
      <c r="N724" s="10" t="s">
        <v>77</v>
      </c>
      <c r="O724" s="10" t="s">
        <v>65</v>
      </c>
    </row>
    <row r="725" spans="1:15" ht="21" customHeight="1" x14ac:dyDescent="0.3">
      <c r="A725" s="18"/>
      <c r="B725" s="3" t="s">
        <v>14</v>
      </c>
      <c r="C725" s="4">
        <v>11</v>
      </c>
      <c r="D725" s="5" t="s">
        <v>27</v>
      </c>
      <c r="E725" s="3" t="s">
        <v>16</v>
      </c>
      <c r="F725" s="3" t="s">
        <v>23</v>
      </c>
      <c r="G725" s="6">
        <v>5</v>
      </c>
      <c r="H725" s="2">
        <v>21000000</v>
      </c>
      <c r="I725" s="3">
        <v>5</v>
      </c>
      <c r="J725" s="7">
        <v>2.5462962962962961E-3</v>
      </c>
      <c r="K725" s="3" t="s">
        <v>18</v>
      </c>
      <c r="L725" s="3" t="s">
        <v>56</v>
      </c>
      <c r="M725" s="3" t="s">
        <v>40</v>
      </c>
      <c r="N725" s="3" t="s">
        <v>76</v>
      </c>
      <c r="O725" s="3" t="s">
        <v>75</v>
      </c>
    </row>
    <row r="726" spans="1:15" ht="21" customHeight="1" x14ac:dyDescent="0.3">
      <c r="A726" s="18"/>
      <c r="B726" s="10" t="s">
        <v>14</v>
      </c>
      <c r="C726" s="11">
        <v>30</v>
      </c>
      <c r="D726" s="12" t="s">
        <v>27</v>
      </c>
      <c r="E726" s="10" t="s">
        <v>32</v>
      </c>
      <c r="F726" s="10" t="s">
        <v>17</v>
      </c>
      <c r="G726" s="13">
        <v>4</v>
      </c>
      <c r="H726" s="14">
        <v>20000000</v>
      </c>
      <c r="I726" s="10">
        <v>4</v>
      </c>
      <c r="J726" s="15">
        <v>2.5462962962962961E-3</v>
      </c>
      <c r="K726" s="10" t="s">
        <v>18</v>
      </c>
      <c r="L726" s="10" t="s">
        <v>50</v>
      </c>
      <c r="M726" s="10" t="s">
        <v>43</v>
      </c>
      <c r="N726" s="10" t="s">
        <v>76</v>
      </c>
      <c r="O726" s="10" t="s">
        <v>26</v>
      </c>
    </row>
    <row r="727" spans="1:15" ht="21" customHeight="1" x14ac:dyDescent="0.3">
      <c r="A727" s="18"/>
      <c r="B727" s="3" t="s">
        <v>14</v>
      </c>
      <c r="C727" s="4">
        <v>30</v>
      </c>
      <c r="D727" s="5" t="s">
        <v>37</v>
      </c>
      <c r="E727" s="3" t="s">
        <v>28</v>
      </c>
      <c r="F727" s="3" t="s">
        <v>42</v>
      </c>
      <c r="G727" s="6">
        <v>2</v>
      </c>
      <c r="H727" s="2">
        <v>12000000</v>
      </c>
      <c r="I727" s="3">
        <v>1</v>
      </c>
      <c r="J727" s="7">
        <v>2.5462962962962961E-3</v>
      </c>
      <c r="K727" s="3" t="s">
        <v>18</v>
      </c>
      <c r="L727" s="3" t="s">
        <v>56</v>
      </c>
      <c r="M727" s="3" t="s">
        <v>48</v>
      </c>
      <c r="N727" s="3" t="s">
        <v>77</v>
      </c>
      <c r="O727" s="3" t="s">
        <v>65</v>
      </c>
    </row>
    <row r="728" spans="1:15" ht="21" customHeight="1" x14ac:dyDescent="0.3">
      <c r="A728" s="18"/>
      <c r="B728" s="10" t="s">
        <v>14</v>
      </c>
      <c r="C728" s="11">
        <v>17</v>
      </c>
      <c r="D728" s="12" t="s">
        <v>44</v>
      </c>
      <c r="E728" s="10" t="s">
        <v>32</v>
      </c>
      <c r="F728" s="10" t="s">
        <v>17</v>
      </c>
      <c r="G728" s="13">
        <v>4</v>
      </c>
      <c r="H728" s="14">
        <v>11000000</v>
      </c>
      <c r="I728" s="10">
        <v>1</v>
      </c>
      <c r="J728" s="15">
        <v>2.5462962962962961E-3</v>
      </c>
      <c r="K728" s="10" t="s">
        <v>61</v>
      </c>
      <c r="L728" s="10" t="s">
        <v>29</v>
      </c>
      <c r="M728" s="10" t="s">
        <v>40</v>
      </c>
      <c r="N728" s="10" t="s">
        <v>66</v>
      </c>
      <c r="O728" s="10" t="s">
        <v>67</v>
      </c>
    </row>
    <row r="729" spans="1:15" ht="21" customHeight="1" x14ac:dyDescent="0.3">
      <c r="A729" s="18"/>
      <c r="B729" s="3" t="s">
        <v>14</v>
      </c>
      <c r="C729" s="4">
        <v>16</v>
      </c>
      <c r="D729" s="5" t="s">
        <v>44</v>
      </c>
      <c r="E729" s="3" t="s">
        <v>38</v>
      </c>
      <c r="F729" s="3" t="s">
        <v>68</v>
      </c>
      <c r="G729" s="6">
        <v>5</v>
      </c>
      <c r="H729" s="2">
        <v>25000000</v>
      </c>
      <c r="I729" s="3">
        <v>1</v>
      </c>
      <c r="J729" s="7">
        <v>2.5462962962962961E-3</v>
      </c>
      <c r="K729" s="3" t="s">
        <v>18</v>
      </c>
      <c r="L729" s="3" t="s">
        <v>29</v>
      </c>
      <c r="M729" s="3" t="s">
        <v>25</v>
      </c>
      <c r="N729" s="3" t="s">
        <v>76</v>
      </c>
      <c r="O729" s="3" t="s">
        <v>52</v>
      </c>
    </row>
    <row r="730" spans="1:15" ht="21" customHeight="1" x14ac:dyDescent="0.3">
      <c r="A730" s="18"/>
      <c r="B730" s="10" t="s">
        <v>14</v>
      </c>
      <c r="C730" s="11">
        <v>27</v>
      </c>
      <c r="D730" s="12" t="s">
        <v>69</v>
      </c>
      <c r="E730" s="10" t="s">
        <v>32</v>
      </c>
      <c r="F730" s="10" t="s">
        <v>42</v>
      </c>
      <c r="G730" s="13">
        <v>2</v>
      </c>
      <c r="H730" s="14">
        <v>38000000</v>
      </c>
      <c r="I730" s="10">
        <v>1</v>
      </c>
      <c r="J730" s="15">
        <v>2.5462962962962961E-3</v>
      </c>
      <c r="K730" s="10" t="s">
        <v>46</v>
      </c>
      <c r="L730" s="10" t="s">
        <v>19</v>
      </c>
      <c r="M730" s="10" t="s">
        <v>30</v>
      </c>
      <c r="N730" s="10" t="s">
        <v>78</v>
      </c>
      <c r="O730" s="10" t="s">
        <v>63</v>
      </c>
    </row>
    <row r="731" spans="1:15" ht="21" customHeight="1" x14ac:dyDescent="0.3">
      <c r="A731" s="18"/>
      <c r="B731" s="3" t="s">
        <v>14</v>
      </c>
      <c r="C731" s="4">
        <v>11</v>
      </c>
      <c r="D731" s="5" t="s">
        <v>57</v>
      </c>
      <c r="E731" s="3" t="s">
        <v>16</v>
      </c>
      <c r="F731" s="3" t="s">
        <v>68</v>
      </c>
      <c r="G731" s="6">
        <v>3</v>
      </c>
      <c r="H731" s="2">
        <v>15000000</v>
      </c>
      <c r="I731" s="3">
        <v>1</v>
      </c>
      <c r="J731" s="7">
        <v>2.5462962962962961E-3</v>
      </c>
      <c r="K731" s="3" t="s">
        <v>18</v>
      </c>
      <c r="L731" s="3" t="s">
        <v>19</v>
      </c>
      <c r="M731" s="3" t="s">
        <v>33</v>
      </c>
      <c r="N731" s="3" t="s">
        <v>66</v>
      </c>
      <c r="O731" s="3" t="s">
        <v>67</v>
      </c>
    </row>
    <row r="732" spans="1:15" ht="21" customHeight="1" x14ac:dyDescent="0.3">
      <c r="A732" s="18"/>
      <c r="B732" s="10" t="s">
        <v>14</v>
      </c>
      <c r="C732" s="11">
        <v>13</v>
      </c>
      <c r="D732" s="12" t="s">
        <v>72</v>
      </c>
      <c r="E732" s="10" t="s">
        <v>38</v>
      </c>
      <c r="F732" s="10" t="s">
        <v>23</v>
      </c>
      <c r="G732" s="13">
        <v>3</v>
      </c>
      <c r="H732" s="14">
        <v>15000000</v>
      </c>
      <c r="I732" s="10">
        <v>5</v>
      </c>
      <c r="J732" s="15">
        <v>2.5462962962962961E-3</v>
      </c>
      <c r="K732" s="10" t="s">
        <v>18</v>
      </c>
      <c r="L732" s="10" t="s">
        <v>47</v>
      </c>
      <c r="M732" s="10" t="s">
        <v>51</v>
      </c>
      <c r="N732" s="10" t="s">
        <v>77</v>
      </c>
      <c r="O732" s="10" t="s">
        <v>65</v>
      </c>
    </row>
    <row r="733" spans="1:15" ht="21" customHeight="1" x14ac:dyDescent="0.3">
      <c r="A733" s="18"/>
      <c r="B733" s="3" t="s">
        <v>14</v>
      </c>
      <c r="C733" s="4">
        <v>10</v>
      </c>
      <c r="D733" s="5" t="s">
        <v>22</v>
      </c>
      <c r="E733" s="3" t="s">
        <v>16</v>
      </c>
      <c r="F733" s="3" t="s">
        <v>23</v>
      </c>
      <c r="G733" s="6">
        <v>2</v>
      </c>
      <c r="H733" s="2">
        <v>12000000</v>
      </c>
      <c r="I733" s="3">
        <v>2</v>
      </c>
      <c r="J733" s="7">
        <v>2.5462962962962961E-3</v>
      </c>
      <c r="K733" s="3" t="s">
        <v>18</v>
      </c>
      <c r="L733" s="3" t="s">
        <v>29</v>
      </c>
      <c r="M733" s="3" t="s">
        <v>48</v>
      </c>
      <c r="N733" s="3" t="s">
        <v>76</v>
      </c>
      <c r="O733" s="3" t="s">
        <v>52</v>
      </c>
    </row>
    <row r="734" spans="1:15" ht="21" customHeight="1" x14ac:dyDescent="0.3">
      <c r="A734" s="18"/>
      <c r="B734" s="10" t="s">
        <v>14</v>
      </c>
      <c r="C734" s="11">
        <v>19</v>
      </c>
      <c r="D734" s="12" t="s">
        <v>22</v>
      </c>
      <c r="E734" s="10" t="s">
        <v>49</v>
      </c>
      <c r="F734" s="10" t="s">
        <v>42</v>
      </c>
      <c r="G734" s="13">
        <v>3</v>
      </c>
      <c r="H734" s="14">
        <v>15000000</v>
      </c>
      <c r="I734" s="10">
        <v>2</v>
      </c>
      <c r="J734" s="15">
        <v>2.5462962962962961E-3</v>
      </c>
      <c r="K734" s="10" t="s">
        <v>18</v>
      </c>
      <c r="L734" s="10" t="s">
        <v>19</v>
      </c>
      <c r="M734" s="10" t="s">
        <v>40</v>
      </c>
      <c r="N734" s="10" t="s">
        <v>77</v>
      </c>
      <c r="O734" s="10" t="s">
        <v>65</v>
      </c>
    </row>
    <row r="735" spans="1:15" ht="21" customHeight="1" x14ac:dyDescent="0.3">
      <c r="A735" s="18"/>
      <c r="B735" s="3" t="s">
        <v>70</v>
      </c>
      <c r="C735" s="4">
        <v>23</v>
      </c>
      <c r="D735" s="5" t="s">
        <v>27</v>
      </c>
      <c r="E735" s="3" t="s">
        <v>32</v>
      </c>
      <c r="F735" s="3" t="s">
        <v>42</v>
      </c>
      <c r="G735" s="6">
        <v>0</v>
      </c>
      <c r="H735" s="2">
        <v>0</v>
      </c>
      <c r="I735" s="3">
        <v>1</v>
      </c>
      <c r="J735" s="7">
        <v>2.5462962962962961E-3</v>
      </c>
      <c r="K735" s="3"/>
      <c r="L735" s="3"/>
      <c r="M735" s="3" t="s">
        <v>40</v>
      </c>
      <c r="N735" s="3" t="s">
        <v>76</v>
      </c>
      <c r="O735" s="3" t="s">
        <v>26</v>
      </c>
    </row>
    <row r="736" spans="1:15" ht="21" customHeight="1" x14ac:dyDescent="0.3">
      <c r="A736" s="18"/>
      <c r="B736" s="10" t="s">
        <v>70</v>
      </c>
      <c r="C736" s="11">
        <v>19</v>
      </c>
      <c r="D736" s="12" t="s">
        <v>37</v>
      </c>
      <c r="E736" s="10" t="s">
        <v>32</v>
      </c>
      <c r="F736" s="10" t="s">
        <v>42</v>
      </c>
      <c r="G736" s="13">
        <v>0</v>
      </c>
      <c r="H736" s="14">
        <v>0</v>
      </c>
      <c r="I736" s="10">
        <v>4</v>
      </c>
      <c r="J736" s="15">
        <v>2.5462962962962961E-3</v>
      </c>
      <c r="K736" s="10"/>
      <c r="L736" s="10"/>
      <c r="M736" s="10" t="s">
        <v>43</v>
      </c>
      <c r="N736" s="10" t="s">
        <v>78</v>
      </c>
      <c r="O736" s="10" t="s">
        <v>63</v>
      </c>
    </row>
    <row r="737" spans="1:15" ht="21" customHeight="1" x14ac:dyDescent="0.3">
      <c r="A737" s="18"/>
      <c r="B737" s="3" t="s">
        <v>70</v>
      </c>
      <c r="C737" s="4">
        <v>27</v>
      </c>
      <c r="D737" s="5" t="s">
        <v>44</v>
      </c>
      <c r="E737" s="3" t="s">
        <v>16</v>
      </c>
      <c r="F737" s="3" t="s">
        <v>42</v>
      </c>
      <c r="G737" s="6">
        <v>0</v>
      </c>
      <c r="H737" s="2">
        <v>0</v>
      </c>
      <c r="I737" s="3">
        <v>1</v>
      </c>
      <c r="J737" s="7">
        <v>2.5462962962962961E-3</v>
      </c>
      <c r="K737" s="3"/>
      <c r="L737" s="3"/>
      <c r="M737" s="3" t="s">
        <v>30</v>
      </c>
      <c r="N737" s="3" t="s">
        <v>78</v>
      </c>
      <c r="O737" s="3" t="s">
        <v>62</v>
      </c>
    </row>
    <row r="738" spans="1:15" ht="21" customHeight="1" x14ac:dyDescent="0.3">
      <c r="A738" s="18"/>
      <c r="B738" s="10" t="s">
        <v>14</v>
      </c>
      <c r="C738" s="11">
        <v>15</v>
      </c>
      <c r="D738" s="12" t="s">
        <v>57</v>
      </c>
      <c r="E738" s="10" t="s">
        <v>49</v>
      </c>
      <c r="F738" s="10" t="s">
        <v>23</v>
      </c>
      <c r="G738" s="13">
        <v>3</v>
      </c>
      <c r="H738" s="14">
        <v>12000000</v>
      </c>
      <c r="I738" s="10">
        <v>4</v>
      </c>
      <c r="J738" s="15">
        <v>2.7777777777777779E-3</v>
      </c>
      <c r="K738" s="10" t="s">
        <v>18</v>
      </c>
      <c r="L738" s="10" t="s">
        <v>29</v>
      </c>
      <c r="M738" s="10" t="s">
        <v>30</v>
      </c>
      <c r="N738" s="10" t="s">
        <v>78</v>
      </c>
      <c r="O738" s="10" t="s">
        <v>53</v>
      </c>
    </row>
    <row r="739" spans="1:15" ht="21" customHeight="1" x14ac:dyDescent="0.3">
      <c r="A739" s="18"/>
      <c r="B739" s="3" t="s">
        <v>14</v>
      </c>
      <c r="C739" s="4">
        <v>4</v>
      </c>
      <c r="D739" s="5" t="s">
        <v>72</v>
      </c>
      <c r="E739" s="3" t="s">
        <v>28</v>
      </c>
      <c r="F739" s="3" t="s">
        <v>23</v>
      </c>
      <c r="G739" s="6">
        <v>1</v>
      </c>
      <c r="H739" s="2">
        <v>19000000</v>
      </c>
      <c r="I739" s="3">
        <v>2</v>
      </c>
      <c r="J739" s="7">
        <v>2.7777777777777779E-3</v>
      </c>
      <c r="K739" s="3" t="s">
        <v>46</v>
      </c>
      <c r="L739" s="3" t="s">
        <v>47</v>
      </c>
      <c r="M739" s="3" t="s">
        <v>25</v>
      </c>
      <c r="N739" s="3" t="s">
        <v>77</v>
      </c>
      <c r="O739" s="3" t="s">
        <v>34</v>
      </c>
    </row>
    <row r="740" spans="1:15" ht="21" customHeight="1" x14ac:dyDescent="0.3">
      <c r="A740" s="18"/>
      <c r="B740" s="10" t="s">
        <v>14</v>
      </c>
      <c r="C740" s="11">
        <v>11</v>
      </c>
      <c r="D740" s="12" t="s">
        <v>27</v>
      </c>
      <c r="E740" s="10" t="s">
        <v>16</v>
      </c>
      <c r="F740" s="10" t="s">
        <v>17</v>
      </c>
      <c r="G740" s="13">
        <v>2</v>
      </c>
      <c r="H740" s="14">
        <v>38000000</v>
      </c>
      <c r="I740" s="10">
        <v>1</v>
      </c>
      <c r="J740" s="15">
        <v>2.7777777777777779E-3</v>
      </c>
      <c r="K740" s="10" t="s">
        <v>74</v>
      </c>
      <c r="L740" s="10" t="s">
        <v>39</v>
      </c>
      <c r="M740" s="10" t="s">
        <v>40</v>
      </c>
      <c r="N740" s="10" t="s">
        <v>76</v>
      </c>
      <c r="O740" s="10" t="s">
        <v>75</v>
      </c>
    </row>
    <row r="741" spans="1:15" ht="21" customHeight="1" x14ac:dyDescent="0.3">
      <c r="A741" s="18"/>
      <c r="B741" s="3" t="s">
        <v>14</v>
      </c>
      <c r="C741" s="4">
        <v>23</v>
      </c>
      <c r="D741" s="5" t="s">
        <v>27</v>
      </c>
      <c r="E741" s="3" t="s">
        <v>32</v>
      </c>
      <c r="F741" s="3" t="s">
        <v>17</v>
      </c>
      <c r="G741" s="6">
        <v>1</v>
      </c>
      <c r="H741" s="2">
        <v>7000000</v>
      </c>
      <c r="I741" s="3">
        <v>3</v>
      </c>
      <c r="J741" s="7">
        <v>2.7777777777777779E-3</v>
      </c>
      <c r="K741" s="3" t="s">
        <v>18</v>
      </c>
      <c r="L741" s="3" t="s">
        <v>19</v>
      </c>
      <c r="M741" s="3" t="s">
        <v>43</v>
      </c>
      <c r="N741" s="3" t="s">
        <v>66</v>
      </c>
      <c r="O741" s="3" t="s">
        <v>36</v>
      </c>
    </row>
    <row r="742" spans="1:15" ht="21" customHeight="1" x14ac:dyDescent="0.3">
      <c r="A742" s="18"/>
      <c r="B742" s="10" t="s">
        <v>14</v>
      </c>
      <c r="C742" s="11">
        <v>8</v>
      </c>
      <c r="D742" s="12" t="s">
        <v>37</v>
      </c>
      <c r="E742" s="10" t="s">
        <v>28</v>
      </c>
      <c r="F742" s="10" t="s">
        <v>23</v>
      </c>
      <c r="G742" s="13">
        <v>4</v>
      </c>
      <c r="H742" s="14">
        <v>20000000</v>
      </c>
      <c r="I742" s="10">
        <v>4</v>
      </c>
      <c r="J742" s="15">
        <v>2.7777777777777779E-3</v>
      </c>
      <c r="K742" s="10" t="s">
        <v>61</v>
      </c>
      <c r="L742" s="10" t="s">
        <v>19</v>
      </c>
      <c r="M742" s="10" t="s">
        <v>20</v>
      </c>
      <c r="N742" s="10" t="s">
        <v>76</v>
      </c>
      <c r="O742" s="10" t="s">
        <v>31</v>
      </c>
    </row>
    <row r="743" spans="1:15" ht="21" customHeight="1" x14ac:dyDescent="0.3">
      <c r="A743" s="18"/>
      <c r="B743" s="3" t="s">
        <v>14</v>
      </c>
      <c r="C743" s="4">
        <v>8</v>
      </c>
      <c r="D743" s="5" t="s">
        <v>37</v>
      </c>
      <c r="E743" s="3" t="s">
        <v>28</v>
      </c>
      <c r="F743" s="3" t="s">
        <v>17</v>
      </c>
      <c r="G743" s="6">
        <v>3</v>
      </c>
      <c r="H743" s="2">
        <v>15000000</v>
      </c>
      <c r="I743" s="3">
        <v>1</v>
      </c>
      <c r="J743" s="7">
        <v>2.7777777777777779E-3</v>
      </c>
      <c r="K743" s="3" t="s">
        <v>18</v>
      </c>
      <c r="L743" s="3" t="s">
        <v>47</v>
      </c>
      <c r="M743" s="3" t="s">
        <v>33</v>
      </c>
      <c r="N743" s="3" t="s">
        <v>78</v>
      </c>
      <c r="O743" s="3" t="s">
        <v>66</v>
      </c>
    </row>
    <row r="744" spans="1:15" ht="21" customHeight="1" x14ac:dyDescent="0.3">
      <c r="A744" s="18"/>
      <c r="B744" s="10" t="s">
        <v>14</v>
      </c>
      <c r="C744" s="11">
        <v>29</v>
      </c>
      <c r="D744" s="12" t="s">
        <v>37</v>
      </c>
      <c r="E744" s="10" t="s">
        <v>16</v>
      </c>
      <c r="F744" s="10" t="s">
        <v>17</v>
      </c>
      <c r="G744" s="13">
        <v>2</v>
      </c>
      <c r="H744" s="14">
        <v>12000000</v>
      </c>
      <c r="I744" s="10">
        <v>1</v>
      </c>
      <c r="J744" s="15">
        <v>2.7777777777777779E-3</v>
      </c>
      <c r="K744" s="10" t="s">
        <v>18</v>
      </c>
      <c r="L744" s="10" t="s">
        <v>64</v>
      </c>
      <c r="M744" s="10" t="s">
        <v>48</v>
      </c>
      <c r="N744" s="10" t="s">
        <v>78</v>
      </c>
      <c r="O744" s="10" t="s">
        <v>62</v>
      </c>
    </row>
    <row r="745" spans="1:15" ht="21" customHeight="1" x14ac:dyDescent="0.3">
      <c r="A745" s="18"/>
      <c r="B745" s="3" t="s">
        <v>14</v>
      </c>
      <c r="C745" s="4">
        <v>25</v>
      </c>
      <c r="D745" s="5" t="s">
        <v>37</v>
      </c>
      <c r="E745" s="3" t="s">
        <v>32</v>
      </c>
      <c r="F745" s="3" t="s">
        <v>23</v>
      </c>
      <c r="G745" s="6">
        <v>5</v>
      </c>
      <c r="H745" s="2">
        <v>25000000</v>
      </c>
      <c r="I745" s="3">
        <v>3</v>
      </c>
      <c r="J745" s="7">
        <v>2.7777777777777779E-3</v>
      </c>
      <c r="K745" s="3" t="s">
        <v>18</v>
      </c>
      <c r="L745" s="3" t="s">
        <v>29</v>
      </c>
      <c r="M745" s="3" t="s">
        <v>51</v>
      </c>
      <c r="N745" s="3" t="s">
        <v>77</v>
      </c>
      <c r="O745" s="3" t="s">
        <v>65</v>
      </c>
    </row>
    <row r="746" spans="1:15" ht="21" customHeight="1" x14ac:dyDescent="0.3">
      <c r="A746" s="18"/>
      <c r="B746" s="10" t="s">
        <v>14</v>
      </c>
      <c r="C746" s="11">
        <v>22</v>
      </c>
      <c r="D746" s="12" t="s">
        <v>44</v>
      </c>
      <c r="E746" s="10" t="s">
        <v>28</v>
      </c>
      <c r="F746" s="10" t="s">
        <v>23</v>
      </c>
      <c r="G746" s="13">
        <v>2</v>
      </c>
      <c r="H746" s="14">
        <v>12000000</v>
      </c>
      <c r="I746" s="10">
        <v>4</v>
      </c>
      <c r="J746" s="15">
        <v>2.7777777777777779E-3</v>
      </c>
      <c r="K746" s="10" t="s">
        <v>18</v>
      </c>
      <c r="L746" s="10" t="s">
        <v>39</v>
      </c>
      <c r="M746" s="10" t="s">
        <v>25</v>
      </c>
      <c r="N746" s="10" t="s">
        <v>76</v>
      </c>
      <c r="O746" s="10" t="s">
        <v>52</v>
      </c>
    </row>
    <row r="747" spans="1:15" ht="21" customHeight="1" x14ac:dyDescent="0.3">
      <c r="A747" s="18"/>
      <c r="B747" s="3" t="s">
        <v>14</v>
      </c>
      <c r="C747" s="4">
        <v>15</v>
      </c>
      <c r="D747" s="5" t="s">
        <v>57</v>
      </c>
      <c r="E747" s="3" t="s">
        <v>49</v>
      </c>
      <c r="F747" s="3" t="s">
        <v>23</v>
      </c>
      <c r="G747" s="6">
        <v>3</v>
      </c>
      <c r="H747" s="2">
        <v>12000000</v>
      </c>
      <c r="I747" s="3">
        <v>4</v>
      </c>
      <c r="J747" s="7">
        <v>2.7777777777777779E-3</v>
      </c>
      <c r="K747" s="3" t="s">
        <v>18</v>
      </c>
      <c r="L747" s="3" t="s">
        <v>29</v>
      </c>
      <c r="M747" s="3" t="s">
        <v>30</v>
      </c>
      <c r="N747" s="3" t="s">
        <v>78</v>
      </c>
      <c r="O747" s="3" t="s">
        <v>53</v>
      </c>
    </row>
    <row r="748" spans="1:15" ht="21" customHeight="1" x14ac:dyDescent="0.3">
      <c r="A748" s="18"/>
      <c r="B748" s="10" t="s">
        <v>14</v>
      </c>
      <c r="C748" s="11">
        <v>4</v>
      </c>
      <c r="D748" s="12" t="s">
        <v>72</v>
      </c>
      <c r="E748" s="10" t="s">
        <v>28</v>
      </c>
      <c r="F748" s="10" t="s">
        <v>23</v>
      </c>
      <c r="G748" s="13">
        <v>1</v>
      </c>
      <c r="H748" s="14">
        <v>19000000</v>
      </c>
      <c r="I748" s="10">
        <v>2</v>
      </c>
      <c r="J748" s="15">
        <v>2.7777777777777779E-3</v>
      </c>
      <c r="K748" s="10" t="s">
        <v>46</v>
      </c>
      <c r="L748" s="10" t="s">
        <v>47</v>
      </c>
      <c r="M748" s="10" t="s">
        <v>25</v>
      </c>
      <c r="N748" s="10" t="s">
        <v>77</v>
      </c>
      <c r="O748" s="10" t="s">
        <v>34</v>
      </c>
    </row>
    <row r="749" spans="1:15" ht="21" customHeight="1" x14ac:dyDescent="0.3">
      <c r="A749" s="18"/>
      <c r="B749" s="3" t="s">
        <v>70</v>
      </c>
      <c r="C749" s="4">
        <v>25</v>
      </c>
      <c r="D749" s="5" t="s">
        <v>37</v>
      </c>
      <c r="E749" s="3" t="s">
        <v>32</v>
      </c>
      <c r="F749" s="3" t="s">
        <v>42</v>
      </c>
      <c r="G749" s="6">
        <v>0</v>
      </c>
      <c r="H749" s="2">
        <v>0</v>
      </c>
      <c r="I749" s="3">
        <v>5</v>
      </c>
      <c r="J749" s="7">
        <v>2.7777777777777779E-3</v>
      </c>
      <c r="K749" s="3"/>
      <c r="L749" s="3"/>
      <c r="M749" s="3" t="s">
        <v>33</v>
      </c>
      <c r="N749" s="3" t="s">
        <v>77</v>
      </c>
      <c r="O749" s="3" t="s">
        <v>54</v>
      </c>
    </row>
    <row r="750" spans="1:15" ht="21" customHeight="1" x14ac:dyDescent="0.3">
      <c r="A750" s="18"/>
      <c r="B750" s="10" t="s">
        <v>70</v>
      </c>
      <c r="C750" s="11">
        <v>26</v>
      </c>
      <c r="D750" s="12" t="s">
        <v>44</v>
      </c>
      <c r="E750" s="10" t="s">
        <v>16</v>
      </c>
      <c r="F750" s="10" t="s">
        <v>23</v>
      </c>
      <c r="G750" s="13">
        <v>0</v>
      </c>
      <c r="H750" s="14">
        <v>0</v>
      </c>
      <c r="I750" s="10">
        <v>2</v>
      </c>
      <c r="J750" s="15">
        <v>2.7777777777777779E-3</v>
      </c>
      <c r="K750" s="10"/>
      <c r="L750" s="10"/>
      <c r="M750" s="10" t="s">
        <v>43</v>
      </c>
      <c r="N750" s="10" t="s">
        <v>76</v>
      </c>
      <c r="O750" s="10" t="s">
        <v>26</v>
      </c>
    </row>
    <row r="751" spans="1:15" ht="21" customHeight="1" x14ac:dyDescent="0.3">
      <c r="A751" s="18"/>
      <c r="B751" s="3" t="s">
        <v>70</v>
      </c>
      <c r="C751" s="4">
        <v>26</v>
      </c>
      <c r="D751" s="5" t="s">
        <v>44</v>
      </c>
      <c r="E751" s="3" t="s">
        <v>28</v>
      </c>
      <c r="F751" s="3" t="s">
        <v>23</v>
      </c>
      <c r="G751" s="6">
        <v>0</v>
      </c>
      <c r="H751" s="2">
        <v>0</v>
      </c>
      <c r="I751" s="3">
        <v>3</v>
      </c>
      <c r="J751" s="7">
        <v>2.7777777777777779E-3</v>
      </c>
      <c r="K751" s="3"/>
      <c r="L751" s="3"/>
      <c r="M751" s="3" t="s">
        <v>51</v>
      </c>
      <c r="N751" s="3" t="s">
        <v>76</v>
      </c>
      <c r="O751" s="3" t="s">
        <v>26</v>
      </c>
    </row>
    <row r="752" spans="1:15" ht="21" customHeight="1" x14ac:dyDescent="0.3">
      <c r="A752" s="18"/>
      <c r="B752" s="10" t="s">
        <v>70</v>
      </c>
      <c r="C752" s="11">
        <v>10</v>
      </c>
      <c r="D752" s="12" t="s">
        <v>69</v>
      </c>
      <c r="E752" s="10" t="s">
        <v>32</v>
      </c>
      <c r="F752" s="10" t="s">
        <v>17</v>
      </c>
      <c r="G752" s="13">
        <v>0</v>
      </c>
      <c r="H752" s="14">
        <v>0</v>
      </c>
      <c r="I752" s="10">
        <v>3</v>
      </c>
      <c r="J752" s="15">
        <v>2.7777777777777779E-3</v>
      </c>
      <c r="K752" s="10"/>
      <c r="L752" s="10"/>
      <c r="M752" s="10" t="s">
        <v>43</v>
      </c>
      <c r="N752" s="10" t="s">
        <v>66</v>
      </c>
      <c r="O752" s="10" t="s">
        <v>36</v>
      </c>
    </row>
    <row r="753" spans="1:15" ht="21" customHeight="1" x14ac:dyDescent="0.3">
      <c r="A753" s="18"/>
      <c r="B753" s="3" t="s">
        <v>14</v>
      </c>
      <c r="C753" s="4">
        <v>16</v>
      </c>
      <c r="D753" s="5" t="s">
        <v>55</v>
      </c>
      <c r="E753" s="3" t="s">
        <v>32</v>
      </c>
      <c r="F753" s="3" t="s">
        <v>23</v>
      </c>
      <c r="G753" s="6">
        <v>2</v>
      </c>
      <c r="H753" s="2">
        <v>12000000</v>
      </c>
      <c r="I753" s="3">
        <v>1</v>
      </c>
      <c r="J753" s="7">
        <v>3.2407407407407406E-3</v>
      </c>
      <c r="K753" s="3" t="s">
        <v>18</v>
      </c>
      <c r="L753" s="3" t="s">
        <v>29</v>
      </c>
      <c r="M753" s="3" t="s">
        <v>40</v>
      </c>
      <c r="N753" s="3" t="s">
        <v>76</v>
      </c>
      <c r="O753" s="3" t="s">
        <v>26</v>
      </c>
    </row>
    <row r="754" spans="1:15" ht="21" customHeight="1" x14ac:dyDescent="0.3">
      <c r="A754" s="18"/>
      <c r="B754" s="10" t="s">
        <v>14</v>
      </c>
      <c r="C754" s="11">
        <v>11</v>
      </c>
      <c r="D754" s="12" t="s">
        <v>57</v>
      </c>
      <c r="E754" s="10" t="s">
        <v>16</v>
      </c>
      <c r="F754" s="10" t="s">
        <v>42</v>
      </c>
      <c r="G754" s="13">
        <v>2</v>
      </c>
      <c r="H754" s="14">
        <v>12000000</v>
      </c>
      <c r="I754" s="10">
        <v>4</v>
      </c>
      <c r="J754" s="15">
        <v>3.2407407407407406E-3</v>
      </c>
      <c r="K754" s="10" t="s">
        <v>18</v>
      </c>
      <c r="L754" s="10" t="s">
        <v>19</v>
      </c>
      <c r="M754" s="10" t="s">
        <v>43</v>
      </c>
      <c r="N754" s="10" t="s">
        <v>66</v>
      </c>
      <c r="O754" s="10" t="s">
        <v>36</v>
      </c>
    </row>
    <row r="755" spans="1:15" ht="21" customHeight="1" x14ac:dyDescent="0.3">
      <c r="A755" s="18"/>
      <c r="B755" s="3" t="s">
        <v>14</v>
      </c>
      <c r="C755" s="4">
        <v>1</v>
      </c>
      <c r="D755" s="5" t="s">
        <v>59</v>
      </c>
      <c r="E755" s="3" t="s">
        <v>32</v>
      </c>
      <c r="F755" s="3" t="s">
        <v>23</v>
      </c>
      <c r="G755" s="6">
        <v>2</v>
      </c>
      <c r="H755" s="2">
        <v>12000000</v>
      </c>
      <c r="I755" s="3">
        <v>2</v>
      </c>
      <c r="J755" s="7">
        <v>3.2407407407407406E-3</v>
      </c>
      <c r="K755" s="3" t="s">
        <v>18</v>
      </c>
      <c r="L755" s="3" t="s">
        <v>29</v>
      </c>
      <c r="M755" s="3" t="s">
        <v>51</v>
      </c>
      <c r="N755" s="3" t="s">
        <v>66</v>
      </c>
      <c r="O755" s="3" t="s">
        <v>67</v>
      </c>
    </row>
    <row r="756" spans="1:15" ht="21" customHeight="1" x14ac:dyDescent="0.3">
      <c r="A756" s="18"/>
      <c r="B756" s="10" t="s">
        <v>14</v>
      </c>
      <c r="C756" s="11">
        <v>9</v>
      </c>
      <c r="D756" s="12" t="s">
        <v>27</v>
      </c>
      <c r="E756" s="10" t="s">
        <v>32</v>
      </c>
      <c r="F756" s="10" t="s">
        <v>23</v>
      </c>
      <c r="G756" s="13">
        <v>2</v>
      </c>
      <c r="H756" s="14">
        <v>38000000</v>
      </c>
      <c r="I756" s="10">
        <v>5</v>
      </c>
      <c r="J756" s="15">
        <v>3.2407407407407406E-3</v>
      </c>
      <c r="K756" s="10" t="s">
        <v>46</v>
      </c>
      <c r="L756" s="10" t="s">
        <v>19</v>
      </c>
      <c r="M756" s="10" t="s">
        <v>48</v>
      </c>
      <c r="N756" s="10" t="s">
        <v>76</v>
      </c>
      <c r="O756" s="10" t="s">
        <v>31</v>
      </c>
    </row>
    <row r="757" spans="1:15" ht="21" customHeight="1" x14ac:dyDescent="0.3">
      <c r="A757" s="18"/>
      <c r="B757" s="3" t="s">
        <v>14</v>
      </c>
      <c r="C757" s="4">
        <v>11</v>
      </c>
      <c r="D757" s="5" t="s">
        <v>27</v>
      </c>
      <c r="E757" s="3" t="s">
        <v>32</v>
      </c>
      <c r="F757" s="3" t="s">
        <v>42</v>
      </c>
      <c r="G757" s="6">
        <v>2</v>
      </c>
      <c r="H757" s="2">
        <v>12000000</v>
      </c>
      <c r="I757" s="3">
        <v>5</v>
      </c>
      <c r="J757" s="7">
        <v>3.2407407407407406E-3</v>
      </c>
      <c r="K757" s="3" t="s">
        <v>18</v>
      </c>
      <c r="L757" s="3" t="s">
        <v>50</v>
      </c>
      <c r="M757" s="3" t="s">
        <v>20</v>
      </c>
      <c r="N757" s="3" t="s">
        <v>78</v>
      </c>
      <c r="O757" s="3" t="s">
        <v>63</v>
      </c>
    </row>
    <row r="758" spans="1:15" ht="21" customHeight="1" x14ac:dyDescent="0.3">
      <c r="A758" s="18"/>
      <c r="B758" s="10" t="s">
        <v>14</v>
      </c>
      <c r="C758" s="11">
        <v>22</v>
      </c>
      <c r="D758" s="12" t="s">
        <v>27</v>
      </c>
      <c r="E758" s="10" t="s">
        <v>49</v>
      </c>
      <c r="F758" s="10" t="s">
        <v>42</v>
      </c>
      <c r="G758" s="13">
        <v>3</v>
      </c>
      <c r="H758" s="14">
        <v>15000000</v>
      </c>
      <c r="I758" s="10">
        <v>4</v>
      </c>
      <c r="J758" s="15">
        <v>3.2407407407407406E-3</v>
      </c>
      <c r="K758" s="10" t="s">
        <v>18</v>
      </c>
      <c r="L758" s="10" t="s">
        <v>56</v>
      </c>
      <c r="M758" s="10" t="s">
        <v>30</v>
      </c>
      <c r="N758" s="10" t="s">
        <v>77</v>
      </c>
      <c r="O758" s="10" t="s">
        <v>65</v>
      </c>
    </row>
    <row r="759" spans="1:15" ht="21" customHeight="1" x14ac:dyDescent="0.3">
      <c r="A759" s="18"/>
      <c r="B759" s="3" t="s">
        <v>14</v>
      </c>
      <c r="C759" s="4">
        <v>30</v>
      </c>
      <c r="D759" s="5" t="s">
        <v>27</v>
      </c>
      <c r="E759" s="3" t="s">
        <v>49</v>
      </c>
      <c r="F759" s="3" t="s">
        <v>23</v>
      </c>
      <c r="G759" s="6">
        <v>3</v>
      </c>
      <c r="H759" s="2">
        <v>15000000</v>
      </c>
      <c r="I759" s="3">
        <v>3</v>
      </c>
      <c r="J759" s="7">
        <v>3.2407407407407406E-3</v>
      </c>
      <c r="K759" s="3" t="s">
        <v>18</v>
      </c>
      <c r="L759" s="3" t="s">
        <v>29</v>
      </c>
      <c r="M759" s="3" t="s">
        <v>25</v>
      </c>
      <c r="N759" s="3" t="s">
        <v>76</v>
      </c>
      <c r="O759" s="3" t="s">
        <v>31</v>
      </c>
    </row>
    <row r="760" spans="1:15" ht="21" customHeight="1" x14ac:dyDescent="0.3">
      <c r="A760" s="18"/>
      <c r="B760" s="10" t="s">
        <v>14</v>
      </c>
      <c r="C760" s="11">
        <v>10</v>
      </c>
      <c r="D760" s="12" t="s">
        <v>37</v>
      </c>
      <c r="E760" s="10" t="s">
        <v>28</v>
      </c>
      <c r="F760" s="10" t="s">
        <v>17</v>
      </c>
      <c r="G760" s="13">
        <v>4</v>
      </c>
      <c r="H760" s="14">
        <v>11000000</v>
      </c>
      <c r="I760" s="10">
        <v>2</v>
      </c>
      <c r="J760" s="15">
        <v>3.2407407407407406E-3</v>
      </c>
      <c r="K760" s="10" t="s">
        <v>61</v>
      </c>
      <c r="L760" s="10" t="s">
        <v>19</v>
      </c>
      <c r="M760" s="10" t="s">
        <v>30</v>
      </c>
      <c r="N760" s="10" t="s">
        <v>76</v>
      </c>
      <c r="O760" s="10" t="s">
        <v>75</v>
      </c>
    </row>
    <row r="761" spans="1:15" ht="21" customHeight="1" x14ac:dyDescent="0.3">
      <c r="A761" s="18"/>
      <c r="B761" s="3" t="s">
        <v>14</v>
      </c>
      <c r="C761" s="4">
        <v>24</v>
      </c>
      <c r="D761" s="5" t="s">
        <v>37</v>
      </c>
      <c r="E761" s="3" t="s">
        <v>16</v>
      </c>
      <c r="F761" s="3" t="s">
        <v>42</v>
      </c>
      <c r="G761" s="6">
        <v>4</v>
      </c>
      <c r="H761" s="2">
        <v>20000000</v>
      </c>
      <c r="I761" s="3">
        <v>1</v>
      </c>
      <c r="J761" s="7">
        <v>3.2407407407407406E-3</v>
      </c>
      <c r="K761" s="3" t="s">
        <v>61</v>
      </c>
      <c r="L761" s="3" t="s">
        <v>19</v>
      </c>
      <c r="M761" s="3" t="s">
        <v>30</v>
      </c>
      <c r="N761" s="3" t="s">
        <v>66</v>
      </c>
      <c r="O761" s="3" t="s">
        <v>36</v>
      </c>
    </row>
    <row r="762" spans="1:15" ht="21" customHeight="1" x14ac:dyDescent="0.3">
      <c r="A762" s="18"/>
      <c r="B762" s="10" t="s">
        <v>14</v>
      </c>
      <c r="C762" s="11">
        <v>26</v>
      </c>
      <c r="D762" s="12" t="s">
        <v>37</v>
      </c>
      <c r="E762" s="10" t="s">
        <v>28</v>
      </c>
      <c r="F762" s="10" t="s">
        <v>42</v>
      </c>
      <c r="G762" s="13">
        <v>5</v>
      </c>
      <c r="H762" s="14">
        <v>20000000</v>
      </c>
      <c r="I762" s="10">
        <v>2</v>
      </c>
      <c r="J762" s="15">
        <v>3.2407407407407406E-3</v>
      </c>
      <c r="K762" s="10" t="s">
        <v>18</v>
      </c>
      <c r="L762" s="10" t="s">
        <v>19</v>
      </c>
      <c r="M762" s="10" t="s">
        <v>30</v>
      </c>
      <c r="N762" s="10" t="s">
        <v>78</v>
      </c>
      <c r="O762" s="10" t="s">
        <v>41</v>
      </c>
    </row>
    <row r="763" spans="1:15" ht="21" customHeight="1" x14ac:dyDescent="0.3">
      <c r="A763" s="18"/>
      <c r="B763" s="3" t="s">
        <v>14</v>
      </c>
      <c r="C763" s="4">
        <v>1</v>
      </c>
      <c r="D763" s="5" t="s">
        <v>37</v>
      </c>
      <c r="E763" s="3" t="s">
        <v>32</v>
      </c>
      <c r="F763" s="3" t="s">
        <v>45</v>
      </c>
      <c r="G763" s="6">
        <v>4</v>
      </c>
      <c r="H763" s="2">
        <v>20000000</v>
      </c>
      <c r="I763" s="3">
        <v>2</v>
      </c>
      <c r="J763" s="7">
        <v>3.2407407407407406E-3</v>
      </c>
      <c r="K763" s="3" t="s">
        <v>18</v>
      </c>
      <c r="L763" s="3" t="s">
        <v>39</v>
      </c>
      <c r="M763" s="3" t="s">
        <v>33</v>
      </c>
      <c r="N763" s="3" t="s">
        <v>78</v>
      </c>
      <c r="O763" s="3" t="s">
        <v>63</v>
      </c>
    </row>
    <row r="764" spans="1:15" ht="21" customHeight="1" x14ac:dyDescent="0.3">
      <c r="A764" s="18"/>
      <c r="B764" s="10" t="s">
        <v>14</v>
      </c>
      <c r="C764" s="11">
        <v>30</v>
      </c>
      <c r="D764" s="12" t="s">
        <v>37</v>
      </c>
      <c r="E764" s="10" t="s">
        <v>49</v>
      </c>
      <c r="F764" s="10" t="s">
        <v>45</v>
      </c>
      <c r="G764" s="13">
        <v>1</v>
      </c>
      <c r="H764" s="14">
        <v>7000000</v>
      </c>
      <c r="I764" s="10">
        <v>3</v>
      </c>
      <c r="J764" s="15">
        <v>3.2407407407407406E-3</v>
      </c>
      <c r="K764" s="10" t="s">
        <v>18</v>
      </c>
      <c r="L764" s="10" t="s">
        <v>47</v>
      </c>
      <c r="M764" s="10" t="s">
        <v>33</v>
      </c>
      <c r="N764" s="10" t="s">
        <v>77</v>
      </c>
      <c r="O764" s="10" t="s">
        <v>54</v>
      </c>
    </row>
    <row r="765" spans="1:15" ht="21" customHeight="1" x14ac:dyDescent="0.3">
      <c r="A765" s="18"/>
      <c r="B765" s="3" t="s">
        <v>14</v>
      </c>
      <c r="C765" s="4">
        <v>8</v>
      </c>
      <c r="D765" s="5" t="s">
        <v>37</v>
      </c>
      <c r="E765" s="3" t="s">
        <v>32</v>
      </c>
      <c r="F765" s="3" t="s">
        <v>23</v>
      </c>
      <c r="G765" s="6">
        <v>5</v>
      </c>
      <c r="H765" s="2">
        <v>25000000</v>
      </c>
      <c r="I765" s="3">
        <v>4</v>
      </c>
      <c r="J765" s="7">
        <v>3.2407407407407406E-3</v>
      </c>
      <c r="K765" s="3" t="s">
        <v>18</v>
      </c>
      <c r="L765" s="3" t="s">
        <v>24</v>
      </c>
      <c r="M765" s="3" t="s">
        <v>20</v>
      </c>
      <c r="N765" s="3" t="s">
        <v>77</v>
      </c>
      <c r="O765" s="3" t="s">
        <v>65</v>
      </c>
    </row>
    <row r="766" spans="1:15" ht="21" customHeight="1" x14ac:dyDescent="0.3">
      <c r="A766" s="18"/>
      <c r="B766" s="10" t="s">
        <v>14</v>
      </c>
      <c r="C766" s="11">
        <v>11</v>
      </c>
      <c r="D766" s="12" t="s">
        <v>37</v>
      </c>
      <c r="E766" s="10" t="s">
        <v>16</v>
      </c>
      <c r="F766" s="10" t="s">
        <v>42</v>
      </c>
      <c r="G766" s="13">
        <v>3</v>
      </c>
      <c r="H766" s="14">
        <v>15000000</v>
      </c>
      <c r="I766" s="10">
        <v>3</v>
      </c>
      <c r="J766" s="15">
        <v>3.2407407407407406E-3</v>
      </c>
      <c r="K766" s="10" t="s">
        <v>18</v>
      </c>
      <c r="L766" s="10" t="s">
        <v>39</v>
      </c>
      <c r="M766" s="10" t="s">
        <v>25</v>
      </c>
      <c r="N766" s="10" t="s">
        <v>78</v>
      </c>
      <c r="O766" s="10" t="s">
        <v>63</v>
      </c>
    </row>
    <row r="767" spans="1:15" ht="21" customHeight="1" x14ac:dyDescent="0.3">
      <c r="A767" s="18"/>
      <c r="B767" s="3" t="s">
        <v>14</v>
      </c>
      <c r="C767" s="4">
        <v>11</v>
      </c>
      <c r="D767" s="5" t="s">
        <v>37</v>
      </c>
      <c r="E767" s="3" t="s">
        <v>38</v>
      </c>
      <c r="F767" s="3" t="s">
        <v>42</v>
      </c>
      <c r="G767" s="6">
        <v>3</v>
      </c>
      <c r="H767" s="2">
        <v>15000000</v>
      </c>
      <c r="I767" s="3">
        <v>1</v>
      </c>
      <c r="J767" s="7">
        <v>3.2407407407407406E-3</v>
      </c>
      <c r="K767" s="3" t="s">
        <v>18</v>
      </c>
      <c r="L767" s="3" t="s">
        <v>35</v>
      </c>
      <c r="M767" s="3" t="s">
        <v>48</v>
      </c>
      <c r="N767" s="3" t="s">
        <v>78</v>
      </c>
      <c r="O767" s="3" t="s">
        <v>41</v>
      </c>
    </row>
    <row r="768" spans="1:15" ht="21" customHeight="1" x14ac:dyDescent="0.3">
      <c r="A768" s="18"/>
      <c r="B768" s="10" t="s">
        <v>14</v>
      </c>
      <c r="C768" s="11">
        <v>9</v>
      </c>
      <c r="D768" s="12" t="s">
        <v>44</v>
      </c>
      <c r="E768" s="10" t="s">
        <v>38</v>
      </c>
      <c r="F768" s="10" t="s">
        <v>23</v>
      </c>
      <c r="G768" s="13">
        <v>1</v>
      </c>
      <c r="H768" s="14">
        <v>19000000</v>
      </c>
      <c r="I768" s="10">
        <v>5</v>
      </c>
      <c r="J768" s="15">
        <v>3.2407407407407406E-3</v>
      </c>
      <c r="K768" s="10" t="s">
        <v>46</v>
      </c>
      <c r="L768" s="10" t="s">
        <v>29</v>
      </c>
      <c r="M768" s="10" t="s">
        <v>51</v>
      </c>
      <c r="N768" s="10" t="s">
        <v>77</v>
      </c>
      <c r="O768" s="10" t="s">
        <v>54</v>
      </c>
    </row>
    <row r="769" spans="1:15" ht="21" customHeight="1" x14ac:dyDescent="0.3">
      <c r="A769" s="18"/>
      <c r="B769" s="3" t="s">
        <v>14</v>
      </c>
      <c r="C769" s="4">
        <v>22</v>
      </c>
      <c r="D769" s="5" t="s">
        <v>44</v>
      </c>
      <c r="E769" s="3" t="s">
        <v>32</v>
      </c>
      <c r="F769" s="3" t="s">
        <v>42</v>
      </c>
      <c r="G769" s="6">
        <v>1</v>
      </c>
      <c r="H769" s="2">
        <v>19000000</v>
      </c>
      <c r="I769" s="3">
        <v>1</v>
      </c>
      <c r="J769" s="7">
        <v>3.2407407407407406E-3</v>
      </c>
      <c r="K769" s="3" t="s">
        <v>46</v>
      </c>
      <c r="L769" s="3" t="s">
        <v>64</v>
      </c>
      <c r="M769" s="3" t="s">
        <v>51</v>
      </c>
      <c r="N769" s="3" t="s">
        <v>76</v>
      </c>
      <c r="O769" s="3" t="s">
        <v>31</v>
      </c>
    </row>
    <row r="770" spans="1:15" ht="21" customHeight="1" x14ac:dyDescent="0.3">
      <c r="A770" s="18"/>
      <c r="B770" s="10" t="s">
        <v>14</v>
      </c>
      <c r="C770" s="11">
        <v>12</v>
      </c>
      <c r="D770" s="12" t="s">
        <v>44</v>
      </c>
      <c r="E770" s="10" t="s">
        <v>28</v>
      </c>
      <c r="F770" s="10" t="s">
        <v>42</v>
      </c>
      <c r="G770" s="13">
        <v>4</v>
      </c>
      <c r="H770" s="14">
        <v>20000000</v>
      </c>
      <c r="I770" s="10">
        <v>2</v>
      </c>
      <c r="J770" s="15">
        <v>3.2407407407407406E-3</v>
      </c>
      <c r="K770" s="10" t="s">
        <v>18</v>
      </c>
      <c r="L770" s="10" t="s">
        <v>29</v>
      </c>
      <c r="M770" s="10" t="s">
        <v>33</v>
      </c>
      <c r="N770" s="10" t="s">
        <v>78</v>
      </c>
      <c r="O770" s="10" t="s">
        <v>53</v>
      </c>
    </row>
    <row r="771" spans="1:15" ht="21" customHeight="1" x14ac:dyDescent="0.3">
      <c r="A771" s="18"/>
      <c r="B771" s="3" t="s">
        <v>14</v>
      </c>
      <c r="C771" s="4">
        <v>22</v>
      </c>
      <c r="D771" s="5" t="s">
        <v>44</v>
      </c>
      <c r="E771" s="3" t="s">
        <v>32</v>
      </c>
      <c r="F771" s="3" t="s">
        <v>42</v>
      </c>
      <c r="G771" s="6">
        <v>3</v>
      </c>
      <c r="H771" s="2">
        <v>15000000</v>
      </c>
      <c r="I771" s="3">
        <v>1</v>
      </c>
      <c r="J771" s="7">
        <v>3.2407407407407406E-3</v>
      </c>
      <c r="K771" s="3" t="s">
        <v>18</v>
      </c>
      <c r="L771" s="3" t="s">
        <v>19</v>
      </c>
      <c r="M771" s="3" t="s">
        <v>48</v>
      </c>
      <c r="N771" s="3" t="s">
        <v>78</v>
      </c>
      <c r="O771" s="3" t="s">
        <v>63</v>
      </c>
    </row>
    <row r="772" spans="1:15" ht="21" customHeight="1" x14ac:dyDescent="0.3">
      <c r="A772" s="18"/>
      <c r="B772" s="10" t="s">
        <v>14</v>
      </c>
      <c r="C772" s="11">
        <v>16</v>
      </c>
      <c r="D772" s="12" t="s">
        <v>55</v>
      </c>
      <c r="E772" s="10" t="s">
        <v>32</v>
      </c>
      <c r="F772" s="10" t="s">
        <v>23</v>
      </c>
      <c r="G772" s="13">
        <v>2</v>
      </c>
      <c r="H772" s="14">
        <v>12000000</v>
      </c>
      <c r="I772" s="10">
        <v>1</v>
      </c>
      <c r="J772" s="15">
        <v>3.2407407407407406E-3</v>
      </c>
      <c r="K772" s="10" t="s">
        <v>18</v>
      </c>
      <c r="L772" s="10" t="s">
        <v>29</v>
      </c>
      <c r="M772" s="10" t="s">
        <v>40</v>
      </c>
      <c r="N772" s="10" t="s">
        <v>76</v>
      </c>
      <c r="O772" s="10" t="s">
        <v>26</v>
      </c>
    </row>
    <row r="773" spans="1:15" ht="21" customHeight="1" x14ac:dyDescent="0.3">
      <c r="A773" s="18"/>
      <c r="B773" s="3" t="s">
        <v>14</v>
      </c>
      <c r="C773" s="4">
        <v>11</v>
      </c>
      <c r="D773" s="5" t="s">
        <v>57</v>
      </c>
      <c r="E773" s="3" t="s">
        <v>16</v>
      </c>
      <c r="F773" s="3" t="s">
        <v>42</v>
      </c>
      <c r="G773" s="6">
        <v>2</v>
      </c>
      <c r="H773" s="2">
        <v>12000000</v>
      </c>
      <c r="I773" s="3">
        <v>4</v>
      </c>
      <c r="J773" s="7">
        <v>3.2407407407407406E-3</v>
      </c>
      <c r="K773" s="3" t="s">
        <v>18</v>
      </c>
      <c r="L773" s="3" t="s">
        <v>19</v>
      </c>
      <c r="M773" s="3" t="s">
        <v>43</v>
      </c>
      <c r="N773" s="3" t="s">
        <v>66</v>
      </c>
      <c r="O773" s="3" t="s">
        <v>36</v>
      </c>
    </row>
    <row r="774" spans="1:15" ht="21" customHeight="1" x14ac:dyDescent="0.3">
      <c r="A774" s="18"/>
      <c r="B774" s="10" t="s">
        <v>14</v>
      </c>
      <c r="C774" s="11">
        <v>1</v>
      </c>
      <c r="D774" s="12" t="s">
        <v>59</v>
      </c>
      <c r="E774" s="10" t="s">
        <v>32</v>
      </c>
      <c r="F774" s="10" t="s">
        <v>23</v>
      </c>
      <c r="G774" s="13">
        <v>2</v>
      </c>
      <c r="H774" s="14">
        <v>12000000</v>
      </c>
      <c r="I774" s="10">
        <v>2</v>
      </c>
      <c r="J774" s="15">
        <v>3.2407407407407406E-3</v>
      </c>
      <c r="K774" s="10" t="s">
        <v>18</v>
      </c>
      <c r="L774" s="10" t="s">
        <v>29</v>
      </c>
      <c r="M774" s="10" t="s">
        <v>51</v>
      </c>
      <c r="N774" s="10" t="s">
        <v>66</v>
      </c>
      <c r="O774" s="10" t="s">
        <v>67</v>
      </c>
    </row>
    <row r="775" spans="1:15" ht="21" customHeight="1" x14ac:dyDescent="0.3">
      <c r="A775" s="18"/>
      <c r="B775" s="3" t="s">
        <v>70</v>
      </c>
      <c r="C775" s="4">
        <v>15</v>
      </c>
      <c r="D775" s="5" t="s">
        <v>58</v>
      </c>
      <c r="E775" s="3" t="s">
        <v>38</v>
      </c>
      <c r="F775" s="3" t="s">
        <v>17</v>
      </c>
      <c r="G775" s="6">
        <v>0</v>
      </c>
      <c r="H775" s="2">
        <v>0</v>
      </c>
      <c r="I775" s="3">
        <v>2</v>
      </c>
      <c r="J775" s="7">
        <v>3.2407407407407406E-3</v>
      </c>
      <c r="K775" s="3"/>
      <c r="L775" s="3"/>
      <c r="M775" s="3" t="s">
        <v>43</v>
      </c>
      <c r="N775" s="3" t="s">
        <v>76</v>
      </c>
      <c r="O775" s="3" t="s">
        <v>26</v>
      </c>
    </row>
    <row r="776" spans="1:15" ht="21" customHeight="1" x14ac:dyDescent="0.3">
      <c r="A776" s="18"/>
      <c r="B776" s="10" t="s">
        <v>70</v>
      </c>
      <c r="C776" s="11">
        <v>11</v>
      </c>
      <c r="D776" s="12" t="s">
        <v>59</v>
      </c>
      <c r="E776" s="10" t="s">
        <v>16</v>
      </c>
      <c r="F776" s="10" t="s">
        <v>42</v>
      </c>
      <c r="G776" s="13">
        <v>0</v>
      </c>
      <c r="H776" s="14">
        <v>0</v>
      </c>
      <c r="I776" s="10">
        <v>5</v>
      </c>
      <c r="J776" s="15">
        <v>3.2407407407407406E-3</v>
      </c>
      <c r="K776" s="10"/>
      <c r="L776" s="10"/>
      <c r="M776" s="10" t="s">
        <v>33</v>
      </c>
      <c r="N776" s="10" t="s">
        <v>66</v>
      </c>
      <c r="O776" s="10" t="s">
        <v>67</v>
      </c>
    </row>
    <row r="777" spans="1:15" ht="21" customHeight="1" x14ac:dyDescent="0.3">
      <c r="A777" s="18"/>
      <c r="B777" s="3" t="s">
        <v>70</v>
      </c>
      <c r="C777" s="4">
        <v>14</v>
      </c>
      <c r="D777" s="5" t="s">
        <v>22</v>
      </c>
      <c r="E777" s="3" t="s">
        <v>28</v>
      </c>
      <c r="F777" s="3" t="s">
        <v>42</v>
      </c>
      <c r="G777" s="6">
        <v>0</v>
      </c>
      <c r="H777" s="2">
        <v>0</v>
      </c>
      <c r="I777" s="3">
        <v>4</v>
      </c>
      <c r="J777" s="7">
        <v>3.2407407407407406E-3</v>
      </c>
      <c r="K777" s="3"/>
      <c r="L777" s="3"/>
      <c r="M777" s="3" t="s">
        <v>43</v>
      </c>
      <c r="N777" s="3" t="s">
        <v>78</v>
      </c>
      <c r="O777" s="3" t="s">
        <v>41</v>
      </c>
    </row>
    <row r="778" spans="1:15" ht="21" customHeight="1" x14ac:dyDescent="0.3">
      <c r="A778" s="18"/>
      <c r="B778" s="10" t="s">
        <v>70</v>
      </c>
      <c r="C778" s="11">
        <v>24</v>
      </c>
      <c r="D778" s="12" t="s">
        <v>27</v>
      </c>
      <c r="E778" s="10" t="s">
        <v>73</v>
      </c>
      <c r="F778" s="10" t="s">
        <v>42</v>
      </c>
      <c r="G778" s="13">
        <v>0</v>
      </c>
      <c r="H778" s="14">
        <v>0</v>
      </c>
      <c r="I778" s="10">
        <v>3</v>
      </c>
      <c r="J778" s="15">
        <v>3.2407407407407406E-3</v>
      </c>
      <c r="K778" s="10"/>
      <c r="L778" s="10"/>
      <c r="M778" s="10" t="s">
        <v>20</v>
      </c>
      <c r="N778" s="10" t="s">
        <v>78</v>
      </c>
      <c r="O778" s="10" t="s">
        <v>63</v>
      </c>
    </row>
    <row r="779" spans="1:15" ht="21" customHeight="1" x14ac:dyDescent="0.3">
      <c r="A779" s="18"/>
      <c r="B779" s="3" t="s">
        <v>70</v>
      </c>
      <c r="C779" s="4">
        <v>1</v>
      </c>
      <c r="D779" s="5" t="s">
        <v>37</v>
      </c>
      <c r="E779" s="3" t="s">
        <v>16</v>
      </c>
      <c r="F779" s="3" t="s">
        <v>42</v>
      </c>
      <c r="G779" s="6">
        <v>0</v>
      </c>
      <c r="H779" s="2">
        <v>0</v>
      </c>
      <c r="I779" s="3">
        <v>1</v>
      </c>
      <c r="J779" s="7">
        <v>3.2407407407407406E-3</v>
      </c>
      <c r="K779" s="3"/>
      <c r="L779" s="3"/>
      <c r="M779" s="3" t="s">
        <v>43</v>
      </c>
      <c r="N779" s="3" t="s">
        <v>76</v>
      </c>
      <c r="O779" s="3" t="s">
        <v>52</v>
      </c>
    </row>
    <row r="780" spans="1:15" ht="21" customHeight="1" x14ac:dyDescent="0.3">
      <c r="A780" s="18"/>
      <c r="B780" s="10" t="s">
        <v>70</v>
      </c>
      <c r="C780" s="11">
        <v>19</v>
      </c>
      <c r="D780" s="12" t="s">
        <v>69</v>
      </c>
      <c r="E780" s="10" t="s">
        <v>32</v>
      </c>
      <c r="F780" s="10" t="s">
        <v>42</v>
      </c>
      <c r="G780" s="13">
        <v>0</v>
      </c>
      <c r="H780" s="14">
        <v>0</v>
      </c>
      <c r="I780" s="10">
        <v>2</v>
      </c>
      <c r="J780" s="15">
        <v>3.2407407407407406E-3</v>
      </c>
      <c r="K780" s="10"/>
      <c r="L780" s="10"/>
      <c r="M780" s="10" t="s">
        <v>30</v>
      </c>
      <c r="N780" s="10" t="s">
        <v>66</v>
      </c>
      <c r="O780" s="10" t="s">
        <v>67</v>
      </c>
    </row>
    <row r="781" spans="1:15" ht="21" customHeight="1" x14ac:dyDescent="0.3">
      <c r="A781" s="18"/>
      <c r="B781" s="3" t="s">
        <v>70</v>
      </c>
      <c r="C781" s="4">
        <v>15</v>
      </c>
      <c r="D781" s="5" t="s">
        <v>58</v>
      </c>
      <c r="E781" s="3" t="s">
        <v>38</v>
      </c>
      <c r="F781" s="3" t="s">
        <v>17</v>
      </c>
      <c r="G781" s="6">
        <v>0</v>
      </c>
      <c r="H781" s="2">
        <v>0</v>
      </c>
      <c r="I781" s="3">
        <v>2</v>
      </c>
      <c r="J781" s="7">
        <v>3.2407407407407406E-3</v>
      </c>
      <c r="K781" s="3"/>
      <c r="L781" s="3"/>
      <c r="M781" s="3" t="s">
        <v>43</v>
      </c>
      <c r="N781" s="3" t="s">
        <v>76</v>
      </c>
      <c r="O781" s="3" t="s">
        <v>26</v>
      </c>
    </row>
    <row r="782" spans="1:15" ht="21" customHeight="1" x14ac:dyDescent="0.3">
      <c r="A782" s="18"/>
      <c r="B782" s="10" t="s">
        <v>70</v>
      </c>
      <c r="C782" s="11">
        <v>11</v>
      </c>
      <c r="D782" s="12" t="s">
        <v>59</v>
      </c>
      <c r="E782" s="10" t="s">
        <v>16</v>
      </c>
      <c r="F782" s="10" t="s">
        <v>42</v>
      </c>
      <c r="G782" s="13">
        <v>0</v>
      </c>
      <c r="H782" s="14">
        <v>0</v>
      </c>
      <c r="I782" s="10">
        <v>5</v>
      </c>
      <c r="J782" s="15">
        <v>3.2407407407407406E-3</v>
      </c>
      <c r="K782" s="10"/>
      <c r="L782" s="10"/>
      <c r="M782" s="10" t="s">
        <v>33</v>
      </c>
      <c r="N782" s="10" t="s">
        <v>66</v>
      </c>
      <c r="O782" s="10" t="s">
        <v>67</v>
      </c>
    </row>
    <row r="783" spans="1:15" ht="21" customHeight="1" x14ac:dyDescent="0.3">
      <c r="A783" s="18"/>
      <c r="B783" s="3" t="s">
        <v>14</v>
      </c>
      <c r="C783" s="4">
        <v>19</v>
      </c>
      <c r="D783" s="5" t="s">
        <v>22</v>
      </c>
      <c r="E783" s="3" t="s">
        <v>28</v>
      </c>
      <c r="F783" s="3" t="s">
        <v>45</v>
      </c>
      <c r="G783" s="6">
        <v>1</v>
      </c>
      <c r="H783" s="2">
        <v>7000000</v>
      </c>
      <c r="I783" s="3">
        <v>5</v>
      </c>
      <c r="J783" s="7">
        <v>3.2986111111111111E-3</v>
      </c>
      <c r="K783" s="3" t="s">
        <v>18</v>
      </c>
      <c r="L783" s="3" t="s">
        <v>24</v>
      </c>
      <c r="M783" s="3" t="s">
        <v>48</v>
      </c>
      <c r="N783" s="3" t="s">
        <v>78</v>
      </c>
      <c r="O783" s="3" t="s">
        <v>53</v>
      </c>
    </row>
    <row r="784" spans="1:15" ht="21" customHeight="1" x14ac:dyDescent="0.3">
      <c r="A784" s="18"/>
      <c r="B784" s="10" t="s">
        <v>14</v>
      </c>
      <c r="C784" s="11">
        <v>5</v>
      </c>
      <c r="D784" s="12" t="s">
        <v>27</v>
      </c>
      <c r="E784" s="10" t="s">
        <v>32</v>
      </c>
      <c r="F784" s="10" t="s">
        <v>42</v>
      </c>
      <c r="G784" s="13">
        <v>4</v>
      </c>
      <c r="H784" s="14">
        <v>15000000</v>
      </c>
      <c r="I784" s="10">
        <v>3</v>
      </c>
      <c r="J784" s="15">
        <v>3.2986111111111111E-3</v>
      </c>
      <c r="K784" s="10" t="s">
        <v>18</v>
      </c>
      <c r="L784" s="10" t="s">
        <v>19</v>
      </c>
      <c r="M784" s="10" t="s">
        <v>33</v>
      </c>
      <c r="N784" s="10" t="s">
        <v>66</v>
      </c>
      <c r="O784" s="10" t="s">
        <v>67</v>
      </c>
    </row>
    <row r="785" spans="1:15" ht="21" customHeight="1" x14ac:dyDescent="0.3">
      <c r="A785" s="18"/>
      <c r="B785" s="3" t="s">
        <v>14</v>
      </c>
      <c r="C785" s="4">
        <v>11</v>
      </c>
      <c r="D785" s="5" t="s">
        <v>37</v>
      </c>
      <c r="E785" s="3" t="s">
        <v>16</v>
      </c>
      <c r="F785" s="3" t="s">
        <v>45</v>
      </c>
      <c r="G785" s="6">
        <v>2</v>
      </c>
      <c r="H785" s="2">
        <v>38000000</v>
      </c>
      <c r="I785" s="3">
        <v>1</v>
      </c>
      <c r="J785" s="7">
        <v>3.2986111111111111E-3</v>
      </c>
      <c r="K785" s="3" t="s">
        <v>46</v>
      </c>
      <c r="L785" s="3" t="s">
        <v>19</v>
      </c>
      <c r="M785" s="3" t="s">
        <v>40</v>
      </c>
      <c r="N785" s="3" t="s">
        <v>78</v>
      </c>
      <c r="O785" s="3" t="s">
        <v>53</v>
      </c>
    </row>
    <row r="786" spans="1:15" ht="21" customHeight="1" x14ac:dyDescent="0.3">
      <c r="A786" s="18"/>
      <c r="B786" s="10" t="s">
        <v>14</v>
      </c>
      <c r="C786" s="11">
        <v>1</v>
      </c>
      <c r="D786" s="12" t="s">
        <v>37</v>
      </c>
      <c r="E786" s="10" t="s">
        <v>49</v>
      </c>
      <c r="F786" s="10" t="s">
        <v>17</v>
      </c>
      <c r="G786" s="13">
        <v>3</v>
      </c>
      <c r="H786" s="14">
        <v>15000000</v>
      </c>
      <c r="I786" s="10">
        <v>1</v>
      </c>
      <c r="J786" s="15">
        <v>3.2986111111111111E-3</v>
      </c>
      <c r="K786" s="10" t="s">
        <v>18</v>
      </c>
      <c r="L786" s="10" t="s">
        <v>39</v>
      </c>
      <c r="M786" s="10" t="s">
        <v>30</v>
      </c>
      <c r="N786" s="10" t="s">
        <v>66</v>
      </c>
      <c r="O786" s="10" t="s">
        <v>36</v>
      </c>
    </row>
    <row r="787" spans="1:15" ht="21" customHeight="1" x14ac:dyDescent="0.3">
      <c r="A787" s="18"/>
      <c r="B787" s="3" t="s">
        <v>14</v>
      </c>
      <c r="C787" s="4">
        <v>21</v>
      </c>
      <c r="D787" s="5" t="s">
        <v>37</v>
      </c>
      <c r="E787" s="3" t="s">
        <v>28</v>
      </c>
      <c r="F787" s="3" t="s">
        <v>17</v>
      </c>
      <c r="G787" s="6">
        <v>5</v>
      </c>
      <c r="H787" s="2">
        <v>20000000</v>
      </c>
      <c r="I787" s="3">
        <v>5</v>
      </c>
      <c r="J787" s="7">
        <v>3.2986111111111111E-3</v>
      </c>
      <c r="K787" s="3" t="s">
        <v>18</v>
      </c>
      <c r="L787" s="3" t="s">
        <v>56</v>
      </c>
      <c r="M787" s="3" t="s">
        <v>20</v>
      </c>
      <c r="N787" s="3" t="s">
        <v>76</v>
      </c>
      <c r="O787" s="3" t="s">
        <v>31</v>
      </c>
    </row>
    <row r="788" spans="1:15" ht="21" customHeight="1" x14ac:dyDescent="0.3">
      <c r="A788" s="18"/>
      <c r="B788" s="10" t="s">
        <v>14</v>
      </c>
      <c r="C788" s="11">
        <v>27</v>
      </c>
      <c r="D788" s="12" t="s">
        <v>44</v>
      </c>
      <c r="E788" s="10" t="s">
        <v>38</v>
      </c>
      <c r="F788" s="10" t="s">
        <v>42</v>
      </c>
      <c r="G788" s="13">
        <v>3</v>
      </c>
      <c r="H788" s="14">
        <v>11000000</v>
      </c>
      <c r="I788" s="10">
        <v>3</v>
      </c>
      <c r="J788" s="15">
        <v>3.2986111111111111E-3</v>
      </c>
      <c r="K788" s="10" t="s">
        <v>18</v>
      </c>
      <c r="L788" s="10" t="s">
        <v>56</v>
      </c>
      <c r="M788" s="10" t="s">
        <v>48</v>
      </c>
      <c r="N788" s="10" t="s">
        <v>77</v>
      </c>
      <c r="O788" s="10" t="s">
        <v>34</v>
      </c>
    </row>
    <row r="789" spans="1:15" ht="21" customHeight="1" x14ac:dyDescent="0.3">
      <c r="A789" s="18"/>
      <c r="B789" s="3" t="s">
        <v>14</v>
      </c>
      <c r="C789" s="4">
        <v>28</v>
      </c>
      <c r="D789" s="5" t="s">
        <v>44</v>
      </c>
      <c r="E789" s="3" t="s">
        <v>38</v>
      </c>
      <c r="F789" s="3" t="s">
        <v>23</v>
      </c>
      <c r="G789" s="6">
        <v>2</v>
      </c>
      <c r="H789" s="2">
        <v>12000000</v>
      </c>
      <c r="I789" s="3">
        <v>3</v>
      </c>
      <c r="J789" s="7">
        <v>3.2986111111111111E-3</v>
      </c>
      <c r="K789" s="3" t="s">
        <v>18</v>
      </c>
      <c r="L789" s="3" t="s">
        <v>39</v>
      </c>
      <c r="M789" s="3" t="s">
        <v>51</v>
      </c>
      <c r="N789" s="3" t="s">
        <v>78</v>
      </c>
      <c r="O789" s="3" t="s">
        <v>62</v>
      </c>
    </row>
    <row r="790" spans="1:15" ht="21" customHeight="1" x14ac:dyDescent="0.3">
      <c r="A790" s="18"/>
      <c r="B790" s="10" t="s">
        <v>14</v>
      </c>
      <c r="C790" s="11">
        <v>11</v>
      </c>
      <c r="D790" s="12" t="s">
        <v>69</v>
      </c>
      <c r="E790" s="10" t="s">
        <v>38</v>
      </c>
      <c r="F790" s="10" t="s">
        <v>23</v>
      </c>
      <c r="G790" s="13">
        <v>1</v>
      </c>
      <c r="H790" s="14">
        <v>19000000</v>
      </c>
      <c r="I790" s="10">
        <v>1</v>
      </c>
      <c r="J790" s="15">
        <v>3.2986111111111111E-3</v>
      </c>
      <c r="K790" s="10" t="s">
        <v>46</v>
      </c>
      <c r="L790" s="10" t="s">
        <v>29</v>
      </c>
      <c r="M790" s="10" t="s">
        <v>30</v>
      </c>
      <c r="N790" s="10" t="s">
        <v>78</v>
      </c>
      <c r="O790" s="10" t="s">
        <v>66</v>
      </c>
    </row>
    <row r="791" spans="1:15" ht="21" customHeight="1" x14ac:dyDescent="0.3">
      <c r="A791" s="18"/>
      <c r="B791" s="3" t="s">
        <v>14</v>
      </c>
      <c r="C791" s="4">
        <v>25</v>
      </c>
      <c r="D791" s="5" t="s">
        <v>69</v>
      </c>
      <c r="E791" s="3" t="s">
        <v>16</v>
      </c>
      <c r="F791" s="3" t="s">
        <v>23</v>
      </c>
      <c r="G791" s="6">
        <v>2</v>
      </c>
      <c r="H791" s="2">
        <v>12000000</v>
      </c>
      <c r="I791" s="3">
        <v>1</v>
      </c>
      <c r="J791" s="7">
        <v>3.2986111111111111E-3</v>
      </c>
      <c r="K791" s="3" t="s">
        <v>18</v>
      </c>
      <c r="L791" s="3" t="s">
        <v>56</v>
      </c>
      <c r="M791" s="3" t="s">
        <v>43</v>
      </c>
      <c r="N791" s="3" t="s">
        <v>77</v>
      </c>
      <c r="O791" s="3" t="s">
        <v>54</v>
      </c>
    </row>
    <row r="792" spans="1:15" ht="21" customHeight="1" x14ac:dyDescent="0.3">
      <c r="A792" s="18"/>
      <c r="B792" s="10" t="s">
        <v>14</v>
      </c>
      <c r="C792" s="11">
        <v>23</v>
      </c>
      <c r="D792" s="12" t="s">
        <v>69</v>
      </c>
      <c r="E792" s="10" t="s">
        <v>16</v>
      </c>
      <c r="F792" s="10" t="s">
        <v>17</v>
      </c>
      <c r="G792" s="13">
        <v>2</v>
      </c>
      <c r="H792" s="14">
        <v>12000000</v>
      </c>
      <c r="I792" s="10">
        <v>1</v>
      </c>
      <c r="J792" s="15">
        <v>3.2986111111111111E-3</v>
      </c>
      <c r="K792" s="10" t="s">
        <v>18</v>
      </c>
      <c r="L792" s="10" t="s">
        <v>64</v>
      </c>
      <c r="M792" s="10" t="s">
        <v>48</v>
      </c>
      <c r="N792" s="10" t="s">
        <v>76</v>
      </c>
      <c r="O792" s="10" t="s">
        <v>26</v>
      </c>
    </row>
    <row r="793" spans="1:15" ht="21" customHeight="1" x14ac:dyDescent="0.3">
      <c r="A793" s="18"/>
      <c r="B793" s="3" t="s">
        <v>14</v>
      </c>
      <c r="C793" s="4">
        <v>19</v>
      </c>
      <c r="D793" s="5" t="s">
        <v>22</v>
      </c>
      <c r="E793" s="3" t="s">
        <v>28</v>
      </c>
      <c r="F793" s="3" t="s">
        <v>45</v>
      </c>
      <c r="G793" s="6">
        <v>1</v>
      </c>
      <c r="H793" s="2">
        <v>7000000</v>
      </c>
      <c r="I793" s="3">
        <v>5</v>
      </c>
      <c r="J793" s="7">
        <v>3.2986111111111111E-3</v>
      </c>
      <c r="K793" s="3" t="s">
        <v>18</v>
      </c>
      <c r="L793" s="3" t="s">
        <v>24</v>
      </c>
      <c r="M793" s="3" t="s">
        <v>48</v>
      </c>
      <c r="N793" s="3" t="s">
        <v>78</v>
      </c>
      <c r="O793" s="3" t="s">
        <v>53</v>
      </c>
    </row>
    <row r="794" spans="1:15" ht="21" customHeight="1" x14ac:dyDescent="0.3">
      <c r="A794" s="18"/>
      <c r="B794" s="10" t="s">
        <v>70</v>
      </c>
      <c r="C794" s="11">
        <v>11</v>
      </c>
      <c r="D794" s="12" t="s">
        <v>55</v>
      </c>
      <c r="E794" s="10" t="s">
        <v>38</v>
      </c>
      <c r="F794" s="10" t="s">
        <v>23</v>
      </c>
      <c r="G794" s="13">
        <v>0</v>
      </c>
      <c r="H794" s="14">
        <v>0</v>
      </c>
      <c r="I794" s="10">
        <v>4</v>
      </c>
      <c r="J794" s="15">
        <v>3.2986111111111111E-3</v>
      </c>
      <c r="K794" s="10"/>
      <c r="L794" s="10"/>
      <c r="M794" s="10" t="s">
        <v>30</v>
      </c>
      <c r="N794" s="10" t="s">
        <v>77</v>
      </c>
      <c r="O794" s="10" t="s">
        <v>65</v>
      </c>
    </row>
    <row r="795" spans="1:15" ht="21" customHeight="1" x14ac:dyDescent="0.3">
      <c r="A795" s="18"/>
      <c r="B795" s="3" t="s">
        <v>70</v>
      </c>
      <c r="C795" s="4">
        <v>19</v>
      </c>
      <c r="D795" s="5" t="s">
        <v>27</v>
      </c>
      <c r="E795" s="3" t="s">
        <v>16</v>
      </c>
      <c r="F795" s="3" t="s">
        <v>42</v>
      </c>
      <c r="G795" s="6">
        <v>0</v>
      </c>
      <c r="H795" s="2">
        <v>0</v>
      </c>
      <c r="I795" s="3">
        <v>6</v>
      </c>
      <c r="J795" s="7">
        <v>3.2986111111111111E-3</v>
      </c>
      <c r="K795" s="3"/>
      <c r="L795" s="3"/>
      <c r="M795" s="3" t="s">
        <v>30</v>
      </c>
      <c r="N795" s="3" t="s">
        <v>76</v>
      </c>
      <c r="O795" s="3" t="s">
        <v>71</v>
      </c>
    </row>
    <row r="796" spans="1:15" ht="21" customHeight="1" x14ac:dyDescent="0.3">
      <c r="A796" s="18"/>
      <c r="B796" s="10" t="s">
        <v>70</v>
      </c>
      <c r="C796" s="11">
        <v>18</v>
      </c>
      <c r="D796" s="12" t="s">
        <v>44</v>
      </c>
      <c r="E796" s="10" t="s">
        <v>73</v>
      </c>
      <c r="F796" s="10" t="s">
        <v>42</v>
      </c>
      <c r="G796" s="13">
        <v>0</v>
      </c>
      <c r="H796" s="14">
        <v>0</v>
      </c>
      <c r="I796" s="10">
        <v>4</v>
      </c>
      <c r="J796" s="15">
        <v>3.2986111111111111E-3</v>
      </c>
      <c r="K796" s="10"/>
      <c r="L796" s="10"/>
      <c r="M796" s="10" t="s">
        <v>51</v>
      </c>
      <c r="N796" s="10" t="s">
        <v>66</v>
      </c>
      <c r="O796" s="10" t="s">
        <v>67</v>
      </c>
    </row>
    <row r="797" spans="1:15" ht="21" customHeight="1" x14ac:dyDescent="0.3">
      <c r="A797" s="18"/>
      <c r="B797" s="3" t="s">
        <v>70</v>
      </c>
      <c r="C797" s="4">
        <v>11</v>
      </c>
      <c r="D797" s="5" t="s">
        <v>55</v>
      </c>
      <c r="E797" s="3" t="s">
        <v>38</v>
      </c>
      <c r="F797" s="3" t="s">
        <v>23</v>
      </c>
      <c r="G797" s="6">
        <v>0</v>
      </c>
      <c r="H797" s="2">
        <v>0</v>
      </c>
      <c r="I797" s="3">
        <v>4</v>
      </c>
      <c r="J797" s="7">
        <v>3.2986111111111111E-3</v>
      </c>
      <c r="K797" s="3"/>
      <c r="L797" s="3"/>
      <c r="M797" s="3" t="s">
        <v>30</v>
      </c>
      <c r="N797" s="3" t="s">
        <v>77</v>
      </c>
      <c r="O797" s="3" t="s">
        <v>65</v>
      </c>
    </row>
    <row r="798" spans="1:15" ht="21" customHeight="1" x14ac:dyDescent="0.3">
      <c r="A798" s="18"/>
      <c r="B798" s="10" t="s">
        <v>14</v>
      </c>
      <c r="C798" s="11">
        <v>13</v>
      </c>
      <c r="D798" s="12" t="s">
        <v>55</v>
      </c>
      <c r="E798" s="10" t="s">
        <v>49</v>
      </c>
      <c r="F798" s="10" t="s">
        <v>42</v>
      </c>
      <c r="G798" s="13">
        <v>2</v>
      </c>
      <c r="H798" s="14">
        <v>12000000</v>
      </c>
      <c r="I798" s="10">
        <v>1</v>
      </c>
      <c r="J798" s="15">
        <v>3.3333333333333335E-3</v>
      </c>
      <c r="K798" s="10" t="s">
        <v>18</v>
      </c>
      <c r="L798" s="10" t="s">
        <v>56</v>
      </c>
      <c r="M798" s="10" t="s">
        <v>30</v>
      </c>
      <c r="N798" s="10" t="s">
        <v>76</v>
      </c>
      <c r="O798" s="10" t="s">
        <v>26</v>
      </c>
    </row>
    <row r="799" spans="1:15" ht="21" customHeight="1" x14ac:dyDescent="0.3">
      <c r="A799" s="18"/>
      <c r="B799" s="3" t="s">
        <v>14</v>
      </c>
      <c r="C799" s="4">
        <v>1</v>
      </c>
      <c r="D799" s="5" t="s">
        <v>59</v>
      </c>
      <c r="E799" s="3" t="s">
        <v>49</v>
      </c>
      <c r="F799" s="3" t="s">
        <v>23</v>
      </c>
      <c r="G799" s="6">
        <v>4</v>
      </c>
      <c r="H799" s="2">
        <v>20000000</v>
      </c>
      <c r="I799" s="3">
        <v>4</v>
      </c>
      <c r="J799" s="7">
        <v>3.3333333333333335E-3</v>
      </c>
      <c r="K799" s="3" t="s">
        <v>61</v>
      </c>
      <c r="L799" s="3" t="s">
        <v>64</v>
      </c>
      <c r="M799" s="3" t="s">
        <v>43</v>
      </c>
      <c r="N799" s="3" t="s">
        <v>78</v>
      </c>
      <c r="O799" s="3" t="s">
        <v>63</v>
      </c>
    </row>
    <row r="800" spans="1:15" ht="21" customHeight="1" x14ac:dyDescent="0.3">
      <c r="A800" s="18"/>
      <c r="B800" s="10" t="s">
        <v>14</v>
      </c>
      <c r="C800" s="11">
        <v>12</v>
      </c>
      <c r="D800" s="12" t="s">
        <v>27</v>
      </c>
      <c r="E800" s="10" t="s">
        <v>49</v>
      </c>
      <c r="F800" s="10" t="s">
        <v>17</v>
      </c>
      <c r="G800" s="13">
        <v>2</v>
      </c>
      <c r="H800" s="14">
        <v>10000000</v>
      </c>
      <c r="I800" s="10">
        <v>5</v>
      </c>
      <c r="J800" s="15">
        <v>3.3333333333333335E-3</v>
      </c>
      <c r="K800" s="10" t="s">
        <v>18</v>
      </c>
      <c r="L800" s="10" t="s">
        <v>35</v>
      </c>
      <c r="M800" s="10" t="s">
        <v>51</v>
      </c>
      <c r="N800" s="10" t="s">
        <v>66</v>
      </c>
      <c r="O800" s="10" t="s">
        <v>67</v>
      </c>
    </row>
    <row r="801" spans="1:15" ht="21" customHeight="1" x14ac:dyDescent="0.3">
      <c r="A801" s="18"/>
      <c r="B801" s="3" t="s">
        <v>14</v>
      </c>
      <c r="C801" s="4">
        <v>13</v>
      </c>
      <c r="D801" s="5" t="s">
        <v>37</v>
      </c>
      <c r="E801" s="3" t="s">
        <v>16</v>
      </c>
      <c r="F801" s="3" t="s">
        <v>23</v>
      </c>
      <c r="G801" s="6">
        <v>1</v>
      </c>
      <c r="H801" s="2">
        <v>19000000</v>
      </c>
      <c r="I801" s="3">
        <v>4</v>
      </c>
      <c r="J801" s="7">
        <v>3.3333333333333335E-3</v>
      </c>
      <c r="K801" s="3" t="s">
        <v>46</v>
      </c>
      <c r="L801" s="3" t="s">
        <v>56</v>
      </c>
      <c r="M801" s="3" t="s">
        <v>33</v>
      </c>
      <c r="N801" s="3" t="s">
        <v>76</v>
      </c>
      <c r="O801" s="3" t="s">
        <v>31</v>
      </c>
    </row>
    <row r="802" spans="1:15" ht="21" customHeight="1" x14ac:dyDescent="0.3">
      <c r="A802" s="18"/>
      <c r="B802" s="10" t="s">
        <v>14</v>
      </c>
      <c r="C802" s="11">
        <v>8</v>
      </c>
      <c r="D802" s="12" t="s">
        <v>37</v>
      </c>
      <c r="E802" s="10" t="s">
        <v>49</v>
      </c>
      <c r="F802" s="10" t="s">
        <v>23</v>
      </c>
      <c r="G802" s="13">
        <v>3</v>
      </c>
      <c r="H802" s="14">
        <v>15000000</v>
      </c>
      <c r="I802" s="10">
        <v>3</v>
      </c>
      <c r="J802" s="15">
        <v>3.3333333333333335E-3</v>
      </c>
      <c r="K802" s="10" t="s">
        <v>18</v>
      </c>
      <c r="L802" s="10" t="s">
        <v>19</v>
      </c>
      <c r="M802" s="10" t="s">
        <v>40</v>
      </c>
      <c r="N802" s="10" t="s">
        <v>78</v>
      </c>
      <c r="O802" s="10" t="s">
        <v>41</v>
      </c>
    </row>
    <row r="803" spans="1:15" ht="21" customHeight="1" x14ac:dyDescent="0.3">
      <c r="A803" s="18"/>
      <c r="B803" s="3" t="s">
        <v>14</v>
      </c>
      <c r="C803" s="4">
        <v>17</v>
      </c>
      <c r="D803" s="5" t="s">
        <v>44</v>
      </c>
      <c r="E803" s="3" t="s">
        <v>16</v>
      </c>
      <c r="F803" s="3" t="s">
        <v>42</v>
      </c>
      <c r="G803" s="6">
        <v>2</v>
      </c>
      <c r="H803" s="2">
        <v>12000000</v>
      </c>
      <c r="I803" s="3">
        <v>3</v>
      </c>
      <c r="J803" s="7">
        <v>3.3333333333333335E-3</v>
      </c>
      <c r="K803" s="3" t="s">
        <v>18</v>
      </c>
      <c r="L803" s="3" t="s">
        <v>29</v>
      </c>
      <c r="M803" s="3" t="s">
        <v>40</v>
      </c>
      <c r="N803" s="3" t="s">
        <v>66</v>
      </c>
      <c r="O803" s="3" t="s">
        <v>67</v>
      </c>
    </row>
    <row r="804" spans="1:15" ht="21" customHeight="1" x14ac:dyDescent="0.3">
      <c r="A804" s="18"/>
      <c r="B804" s="10" t="s">
        <v>14</v>
      </c>
      <c r="C804" s="11">
        <v>12</v>
      </c>
      <c r="D804" s="12" t="s">
        <v>44</v>
      </c>
      <c r="E804" s="10" t="s">
        <v>28</v>
      </c>
      <c r="F804" s="10" t="s">
        <v>42</v>
      </c>
      <c r="G804" s="13">
        <v>3</v>
      </c>
      <c r="H804" s="14">
        <v>15000000</v>
      </c>
      <c r="I804" s="10">
        <v>1</v>
      </c>
      <c r="J804" s="15">
        <v>3.3333333333333335E-3</v>
      </c>
      <c r="K804" s="10" t="s">
        <v>18</v>
      </c>
      <c r="L804" s="10" t="s">
        <v>39</v>
      </c>
      <c r="M804" s="10" t="s">
        <v>48</v>
      </c>
      <c r="N804" s="10" t="s">
        <v>76</v>
      </c>
      <c r="O804" s="10" t="s">
        <v>52</v>
      </c>
    </row>
    <row r="805" spans="1:15" ht="21" customHeight="1" x14ac:dyDescent="0.3">
      <c r="A805" s="18"/>
      <c r="B805" s="3" t="s">
        <v>14</v>
      </c>
      <c r="C805" s="4">
        <v>16</v>
      </c>
      <c r="D805" s="5" t="s">
        <v>69</v>
      </c>
      <c r="E805" s="3" t="s">
        <v>73</v>
      </c>
      <c r="F805" s="3" t="s">
        <v>23</v>
      </c>
      <c r="G805" s="6">
        <v>5</v>
      </c>
      <c r="H805" s="2">
        <v>25000000</v>
      </c>
      <c r="I805" s="3">
        <v>2</v>
      </c>
      <c r="J805" s="7">
        <v>3.3333333333333335E-3</v>
      </c>
      <c r="K805" s="3" t="s">
        <v>18</v>
      </c>
      <c r="L805" s="3" t="s">
        <v>19</v>
      </c>
      <c r="M805" s="3" t="s">
        <v>25</v>
      </c>
      <c r="N805" s="3" t="s">
        <v>77</v>
      </c>
      <c r="O805" s="3" t="s">
        <v>65</v>
      </c>
    </row>
    <row r="806" spans="1:15" ht="21" customHeight="1" x14ac:dyDescent="0.3">
      <c r="A806" s="18"/>
      <c r="B806" s="10" t="s">
        <v>14</v>
      </c>
      <c r="C806" s="11">
        <v>13</v>
      </c>
      <c r="D806" s="12" t="s">
        <v>55</v>
      </c>
      <c r="E806" s="10" t="s">
        <v>49</v>
      </c>
      <c r="F806" s="10" t="s">
        <v>42</v>
      </c>
      <c r="G806" s="13">
        <v>2</v>
      </c>
      <c r="H806" s="14">
        <v>12000000</v>
      </c>
      <c r="I806" s="10">
        <v>1</v>
      </c>
      <c r="J806" s="15">
        <v>3.3333333333333335E-3</v>
      </c>
      <c r="K806" s="10" t="s">
        <v>18</v>
      </c>
      <c r="L806" s="10" t="s">
        <v>56</v>
      </c>
      <c r="M806" s="10" t="s">
        <v>30</v>
      </c>
      <c r="N806" s="10" t="s">
        <v>76</v>
      </c>
      <c r="O806" s="10" t="s">
        <v>26</v>
      </c>
    </row>
    <row r="807" spans="1:15" ht="21" customHeight="1" x14ac:dyDescent="0.3">
      <c r="A807" s="18"/>
      <c r="B807" s="3" t="s">
        <v>14</v>
      </c>
      <c r="C807" s="4">
        <v>1</v>
      </c>
      <c r="D807" s="5" t="s">
        <v>59</v>
      </c>
      <c r="E807" s="3" t="s">
        <v>49</v>
      </c>
      <c r="F807" s="3" t="s">
        <v>23</v>
      </c>
      <c r="G807" s="6">
        <v>4</v>
      </c>
      <c r="H807" s="2">
        <v>20000000</v>
      </c>
      <c r="I807" s="3">
        <v>4</v>
      </c>
      <c r="J807" s="7">
        <v>3.3333333333333335E-3</v>
      </c>
      <c r="K807" s="3" t="s">
        <v>61</v>
      </c>
      <c r="L807" s="3" t="s">
        <v>64</v>
      </c>
      <c r="M807" s="3" t="s">
        <v>43</v>
      </c>
      <c r="N807" s="3" t="s">
        <v>78</v>
      </c>
      <c r="O807" s="3" t="s">
        <v>63</v>
      </c>
    </row>
    <row r="808" spans="1:15" ht="21" customHeight="1" x14ac:dyDescent="0.3">
      <c r="A808" s="18"/>
      <c r="B808" s="10" t="s">
        <v>70</v>
      </c>
      <c r="C808" s="11">
        <v>12</v>
      </c>
      <c r="D808" s="12" t="s">
        <v>60</v>
      </c>
      <c r="E808" s="10" t="s">
        <v>16</v>
      </c>
      <c r="F808" s="10" t="s">
        <v>42</v>
      </c>
      <c r="G808" s="13">
        <v>0</v>
      </c>
      <c r="H808" s="14">
        <v>0</v>
      </c>
      <c r="I808" s="10">
        <v>2</v>
      </c>
      <c r="J808" s="15">
        <v>3.3333333333333335E-3</v>
      </c>
      <c r="K808" s="10"/>
      <c r="L808" s="10"/>
      <c r="M808" s="10" t="s">
        <v>20</v>
      </c>
      <c r="N808" s="10" t="s">
        <v>77</v>
      </c>
      <c r="O808" s="10" t="s">
        <v>34</v>
      </c>
    </row>
    <row r="809" spans="1:15" ht="21" customHeight="1" x14ac:dyDescent="0.3">
      <c r="A809" s="18"/>
      <c r="B809" s="3" t="s">
        <v>70</v>
      </c>
      <c r="C809" s="4">
        <v>6</v>
      </c>
      <c r="D809" s="5" t="s">
        <v>27</v>
      </c>
      <c r="E809" s="3" t="s">
        <v>16</v>
      </c>
      <c r="F809" s="3" t="s">
        <v>23</v>
      </c>
      <c r="G809" s="6">
        <v>0</v>
      </c>
      <c r="H809" s="2">
        <v>0</v>
      </c>
      <c r="I809" s="3">
        <v>1</v>
      </c>
      <c r="J809" s="7">
        <v>3.3333333333333335E-3</v>
      </c>
      <c r="K809" s="3"/>
      <c r="L809" s="3"/>
      <c r="M809" s="3" t="s">
        <v>33</v>
      </c>
      <c r="N809" s="3" t="s">
        <v>76</v>
      </c>
      <c r="O809" s="3" t="s">
        <v>71</v>
      </c>
    </row>
    <row r="810" spans="1:15" ht="21" customHeight="1" x14ac:dyDescent="0.3">
      <c r="A810" s="18"/>
      <c r="B810" s="10" t="s">
        <v>70</v>
      </c>
      <c r="C810" s="11">
        <v>17</v>
      </c>
      <c r="D810" s="12" t="s">
        <v>27</v>
      </c>
      <c r="E810" s="10" t="s">
        <v>16</v>
      </c>
      <c r="F810" s="10" t="s">
        <v>42</v>
      </c>
      <c r="G810" s="13">
        <v>0</v>
      </c>
      <c r="H810" s="14">
        <v>0</v>
      </c>
      <c r="I810" s="10">
        <v>4</v>
      </c>
      <c r="J810" s="15">
        <v>3.3333333333333335E-3</v>
      </c>
      <c r="K810" s="10"/>
      <c r="L810" s="10"/>
      <c r="M810" s="10" t="s">
        <v>20</v>
      </c>
      <c r="N810" s="10" t="s">
        <v>78</v>
      </c>
      <c r="O810" s="10" t="s">
        <v>66</v>
      </c>
    </row>
    <row r="811" spans="1:15" ht="21" customHeight="1" x14ac:dyDescent="0.3">
      <c r="A811" s="18"/>
      <c r="B811" s="3" t="s">
        <v>70</v>
      </c>
      <c r="C811" s="4">
        <v>11</v>
      </c>
      <c r="D811" s="5" t="s">
        <v>44</v>
      </c>
      <c r="E811" s="3" t="s">
        <v>49</v>
      </c>
      <c r="F811" s="3" t="s">
        <v>17</v>
      </c>
      <c r="G811" s="6">
        <v>0</v>
      </c>
      <c r="H811" s="2">
        <v>0</v>
      </c>
      <c r="I811" s="3">
        <v>2</v>
      </c>
      <c r="J811" s="7">
        <v>3.3333333333333335E-3</v>
      </c>
      <c r="K811" s="3"/>
      <c r="L811" s="3"/>
      <c r="M811" s="3" t="s">
        <v>48</v>
      </c>
      <c r="N811" s="3" t="s">
        <v>78</v>
      </c>
      <c r="O811" s="3" t="s">
        <v>62</v>
      </c>
    </row>
    <row r="812" spans="1:15" ht="21" customHeight="1" x14ac:dyDescent="0.3">
      <c r="A812" s="18"/>
      <c r="B812" s="10" t="s">
        <v>70</v>
      </c>
      <c r="C812" s="11">
        <v>12</v>
      </c>
      <c r="D812" s="12" t="s">
        <v>60</v>
      </c>
      <c r="E812" s="10" t="s">
        <v>16</v>
      </c>
      <c r="F812" s="10" t="s">
        <v>42</v>
      </c>
      <c r="G812" s="13">
        <v>0</v>
      </c>
      <c r="H812" s="14">
        <v>0</v>
      </c>
      <c r="I812" s="10">
        <v>2</v>
      </c>
      <c r="J812" s="15">
        <v>3.3333333333333335E-3</v>
      </c>
      <c r="K812" s="10"/>
      <c r="L812" s="10"/>
      <c r="M812" s="10" t="s">
        <v>20</v>
      </c>
      <c r="N812" s="10" t="s">
        <v>77</v>
      </c>
      <c r="O812" s="10" t="s">
        <v>34</v>
      </c>
    </row>
    <row r="813" spans="1:15" ht="21" customHeight="1" x14ac:dyDescent="0.3">
      <c r="A813" s="18"/>
      <c r="B813" s="3" t="s">
        <v>14</v>
      </c>
      <c r="C813" s="4">
        <v>18</v>
      </c>
      <c r="D813" s="5" t="s">
        <v>57</v>
      </c>
      <c r="E813" s="3" t="s">
        <v>28</v>
      </c>
      <c r="F813" s="3" t="s">
        <v>42</v>
      </c>
      <c r="G813" s="6">
        <v>5</v>
      </c>
      <c r="H813" s="2">
        <v>20000000</v>
      </c>
      <c r="I813" s="3">
        <v>1</v>
      </c>
      <c r="J813" s="7">
        <v>3.6111111111111114E-3</v>
      </c>
      <c r="K813" s="3" t="s">
        <v>18</v>
      </c>
      <c r="L813" s="3" t="s">
        <v>64</v>
      </c>
      <c r="M813" s="3" t="s">
        <v>51</v>
      </c>
      <c r="N813" s="3" t="s">
        <v>77</v>
      </c>
      <c r="O813" s="3" t="s">
        <v>34</v>
      </c>
    </row>
    <row r="814" spans="1:15" ht="21" customHeight="1" x14ac:dyDescent="0.3">
      <c r="A814" s="18"/>
      <c r="B814" s="10" t="s">
        <v>14</v>
      </c>
      <c r="C814" s="11">
        <v>11</v>
      </c>
      <c r="D814" s="12" t="s">
        <v>37</v>
      </c>
      <c r="E814" s="10" t="s">
        <v>16</v>
      </c>
      <c r="F814" s="10" t="s">
        <v>23</v>
      </c>
      <c r="G814" s="13">
        <v>2</v>
      </c>
      <c r="H814" s="14">
        <v>38000000</v>
      </c>
      <c r="I814" s="10">
        <v>2</v>
      </c>
      <c r="J814" s="15">
        <v>3.6111111111111114E-3</v>
      </c>
      <c r="K814" s="10" t="s">
        <v>46</v>
      </c>
      <c r="L814" s="10" t="s">
        <v>24</v>
      </c>
      <c r="M814" s="10" t="s">
        <v>43</v>
      </c>
      <c r="N814" s="10" t="s">
        <v>66</v>
      </c>
      <c r="O814" s="10" t="s">
        <v>67</v>
      </c>
    </row>
    <row r="815" spans="1:15" ht="21" customHeight="1" x14ac:dyDescent="0.3">
      <c r="A815" s="18"/>
      <c r="B815" s="3" t="s">
        <v>14</v>
      </c>
      <c r="C815" s="4">
        <v>23</v>
      </c>
      <c r="D815" s="5" t="s">
        <v>37</v>
      </c>
      <c r="E815" s="3" t="s">
        <v>16</v>
      </c>
      <c r="F815" s="3" t="s">
        <v>17</v>
      </c>
      <c r="G815" s="6">
        <v>1</v>
      </c>
      <c r="H815" s="2">
        <v>19000000</v>
      </c>
      <c r="I815" s="3">
        <v>2</v>
      </c>
      <c r="J815" s="7">
        <v>3.6111111111111114E-3</v>
      </c>
      <c r="K815" s="3" t="s">
        <v>46</v>
      </c>
      <c r="L815" s="3" t="s">
        <v>56</v>
      </c>
      <c r="M815" s="3" t="s">
        <v>20</v>
      </c>
      <c r="N815" s="3" t="s">
        <v>78</v>
      </c>
      <c r="O815" s="3" t="s">
        <v>41</v>
      </c>
    </row>
    <row r="816" spans="1:15" ht="21" customHeight="1" x14ac:dyDescent="0.3">
      <c r="A816" s="18"/>
      <c r="B816" s="10" t="s">
        <v>14</v>
      </c>
      <c r="C816" s="11">
        <v>28</v>
      </c>
      <c r="D816" s="12" t="s">
        <v>37</v>
      </c>
      <c r="E816" s="10" t="s">
        <v>49</v>
      </c>
      <c r="F816" s="10" t="s">
        <v>42</v>
      </c>
      <c r="G816" s="13">
        <v>1</v>
      </c>
      <c r="H816" s="14">
        <v>7000000</v>
      </c>
      <c r="I816" s="10">
        <v>4</v>
      </c>
      <c r="J816" s="15">
        <v>3.6111111111111114E-3</v>
      </c>
      <c r="K816" s="10" t="s">
        <v>18</v>
      </c>
      <c r="L816" s="10" t="s">
        <v>39</v>
      </c>
      <c r="M816" s="10" t="s">
        <v>43</v>
      </c>
      <c r="N816" s="10" t="s">
        <v>78</v>
      </c>
      <c r="O816" s="10" t="s">
        <v>62</v>
      </c>
    </row>
    <row r="817" spans="1:15" ht="21" customHeight="1" x14ac:dyDescent="0.3">
      <c r="A817" s="18"/>
      <c r="B817" s="3" t="s">
        <v>14</v>
      </c>
      <c r="C817" s="4">
        <v>30</v>
      </c>
      <c r="D817" s="5" t="s">
        <v>37</v>
      </c>
      <c r="E817" s="3" t="s">
        <v>16</v>
      </c>
      <c r="F817" s="3" t="s">
        <v>23</v>
      </c>
      <c r="G817" s="6">
        <v>3</v>
      </c>
      <c r="H817" s="2">
        <v>12000000</v>
      </c>
      <c r="I817" s="3">
        <v>1</v>
      </c>
      <c r="J817" s="7">
        <v>3.6111111111111114E-3</v>
      </c>
      <c r="K817" s="3" t="s">
        <v>18</v>
      </c>
      <c r="L817" s="3" t="s">
        <v>19</v>
      </c>
      <c r="M817" s="3" t="s">
        <v>48</v>
      </c>
      <c r="N817" s="3" t="s">
        <v>78</v>
      </c>
      <c r="O817" s="3" t="s">
        <v>41</v>
      </c>
    </row>
    <row r="818" spans="1:15" ht="21" customHeight="1" x14ac:dyDescent="0.3">
      <c r="A818" s="18"/>
      <c r="B818" s="10" t="s">
        <v>14</v>
      </c>
      <c r="C818" s="11">
        <v>22</v>
      </c>
      <c r="D818" s="12" t="s">
        <v>44</v>
      </c>
      <c r="E818" s="10" t="s">
        <v>32</v>
      </c>
      <c r="F818" s="10" t="s">
        <v>42</v>
      </c>
      <c r="G818" s="13">
        <v>4</v>
      </c>
      <c r="H818" s="14">
        <v>20000000</v>
      </c>
      <c r="I818" s="10">
        <v>2</v>
      </c>
      <c r="J818" s="15">
        <v>3.6111111111111114E-3</v>
      </c>
      <c r="K818" s="10" t="s">
        <v>61</v>
      </c>
      <c r="L818" s="10" t="s">
        <v>19</v>
      </c>
      <c r="M818" s="10" t="s">
        <v>30</v>
      </c>
      <c r="N818" s="10" t="s">
        <v>76</v>
      </c>
      <c r="O818" s="10" t="s">
        <v>31</v>
      </c>
    </row>
    <row r="819" spans="1:15" ht="21" customHeight="1" x14ac:dyDescent="0.3">
      <c r="A819" s="18"/>
      <c r="B819" s="3" t="s">
        <v>14</v>
      </c>
      <c r="C819" s="4">
        <v>1</v>
      </c>
      <c r="D819" s="5" t="s">
        <v>44</v>
      </c>
      <c r="E819" s="3" t="s">
        <v>32</v>
      </c>
      <c r="F819" s="3" t="s">
        <v>17</v>
      </c>
      <c r="G819" s="6">
        <v>5</v>
      </c>
      <c r="H819" s="2">
        <v>25000000</v>
      </c>
      <c r="I819" s="3">
        <v>2</v>
      </c>
      <c r="J819" s="7">
        <v>3.6111111111111114E-3</v>
      </c>
      <c r="K819" s="3" t="s">
        <v>18</v>
      </c>
      <c r="L819" s="3" t="s">
        <v>29</v>
      </c>
      <c r="M819" s="3" t="s">
        <v>40</v>
      </c>
      <c r="N819" s="3" t="s">
        <v>77</v>
      </c>
      <c r="O819" s="3" t="s">
        <v>65</v>
      </c>
    </row>
    <row r="820" spans="1:15" ht="21" customHeight="1" x14ac:dyDescent="0.3">
      <c r="A820" s="18"/>
      <c r="B820" s="10" t="s">
        <v>14</v>
      </c>
      <c r="C820" s="11">
        <v>24</v>
      </c>
      <c r="D820" s="12" t="s">
        <v>69</v>
      </c>
      <c r="E820" s="10" t="s">
        <v>73</v>
      </c>
      <c r="F820" s="10" t="s">
        <v>23</v>
      </c>
      <c r="G820" s="13">
        <v>3</v>
      </c>
      <c r="H820" s="14">
        <v>11000000</v>
      </c>
      <c r="I820" s="10">
        <v>4</v>
      </c>
      <c r="J820" s="15">
        <v>3.6111111111111114E-3</v>
      </c>
      <c r="K820" s="10" t="s">
        <v>18</v>
      </c>
      <c r="L820" s="10" t="s">
        <v>56</v>
      </c>
      <c r="M820" s="10" t="s">
        <v>33</v>
      </c>
      <c r="N820" s="10" t="s">
        <v>78</v>
      </c>
      <c r="O820" s="10" t="s">
        <v>53</v>
      </c>
    </row>
    <row r="821" spans="1:15" ht="21" customHeight="1" x14ac:dyDescent="0.3">
      <c r="A821" s="18"/>
      <c r="B821" s="3" t="s">
        <v>14</v>
      </c>
      <c r="C821" s="4">
        <v>18</v>
      </c>
      <c r="D821" s="5" t="s">
        <v>57</v>
      </c>
      <c r="E821" s="3" t="s">
        <v>28</v>
      </c>
      <c r="F821" s="3" t="s">
        <v>42</v>
      </c>
      <c r="G821" s="6">
        <v>5</v>
      </c>
      <c r="H821" s="2">
        <v>20000000</v>
      </c>
      <c r="I821" s="3">
        <v>1</v>
      </c>
      <c r="J821" s="7">
        <v>3.6111111111111114E-3</v>
      </c>
      <c r="K821" s="3" t="s">
        <v>18</v>
      </c>
      <c r="L821" s="3" t="s">
        <v>64</v>
      </c>
      <c r="M821" s="3" t="s">
        <v>51</v>
      </c>
      <c r="N821" s="3" t="s">
        <v>77</v>
      </c>
      <c r="O821" s="3" t="s">
        <v>34</v>
      </c>
    </row>
    <row r="822" spans="1:15" ht="21" customHeight="1" x14ac:dyDescent="0.3">
      <c r="A822" s="18"/>
      <c r="B822" s="10" t="s">
        <v>70</v>
      </c>
      <c r="C822" s="11">
        <v>3</v>
      </c>
      <c r="D822" s="12" t="s">
        <v>55</v>
      </c>
      <c r="E822" s="10" t="s">
        <v>32</v>
      </c>
      <c r="F822" s="10" t="s">
        <v>23</v>
      </c>
      <c r="G822" s="13">
        <v>0</v>
      </c>
      <c r="H822" s="14">
        <v>0</v>
      </c>
      <c r="I822" s="10">
        <v>1</v>
      </c>
      <c r="J822" s="15">
        <v>3.6111111111111114E-3</v>
      </c>
      <c r="K822" s="10"/>
      <c r="L822" s="10"/>
      <c r="M822" s="10" t="s">
        <v>25</v>
      </c>
      <c r="N822" s="10" t="s">
        <v>78</v>
      </c>
      <c r="O822" s="10" t="s">
        <v>53</v>
      </c>
    </row>
    <row r="823" spans="1:15" ht="21" customHeight="1" x14ac:dyDescent="0.3">
      <c r="A823" s="18"/>
      <c r="B823" s="3" t="s">
        <v>70</v>
      </c>
      <c r="C823" s="4">
        <v>22</v>
      </c>
      <c r="D823" s="5" t="s">
        <v>27</v>
      </c>
      <c r="E823" s="3" t="s">
        <v>38</v>
      </c>
      <c r="F823" s="3" t="s">
        <v>68</v>
      </c>
      <c r="G823" s="6">
        <v>0</v>
      </c>
      <c r="H823" s="2">
        <v>0</v>
      </c>
      <c r="I823" s="3">
        <v>6</v>
      </c>
      <c r="J823" s="7">
        <v>3.6111111111111114E-3</v>
      </c>
      <c r="K823" s="3"/>
      <c r="L823" s="3"/>
      <c r="M823" s="3" t="s">
        <v>30</v>
      </c>
      <c r="N823" s="3" t="s">
        <v>78</v>
      </c>
      <c r="O823" s="3" t="s">
        <v>53</v>
      </c>
    </row>
    <row r="824" spans="1:15" ht="21" customHeight="1" x14ac:dyDescent="0.3">
      <c r="A824" s="18"/>
      <c r="B824" s="10" t="s">
        <v>70</v>
      </c>
      <c r="C824" s="11">
        <v>5</v>
      </c>
      <c r="D824" s="12" t="s">
        <v>37</v>
      </c>
      <c r="E824" s="10" t="s">
        <v>38</v>
      </c>
      <c r="F824" s="10" t="s">
        <v>23</v>
      </c>
      <c r="G824" s="13">
        <v>0</v>
      </c>
      <c r="H824" s="14">
        <v>0</v>
      </c>
      <c r="I824" s="10">
        <v>3</v>
      </c>
      <c r="J824" s="15">
        <v>3.6111111111111114E-3</v>
      </c>
      <c r="K824" s="10"/>
      <c r="L824" s="10"/>
      <c r="M824" s="10" t="s">
        <v>30</v>
      </c>
      <c r="N824" s="10" t="s">
        <v>76</v>
      </c>
      <c r="O824" s="10" t="s">
        <v>75</v>
      </c>
    </row>
    <row r="825" spans="1:15" ht="21" customHeight="1" x14ac:dyDescent="0.3">
      <c r="A825" s="18"/>
      <c r="B825" s="3" t="s">
        <v>70</v>
      </c>
      <c r="C825" s="4">
        <v>20</v>
      </c>
      <c r="D825" s="5" t="s">
        <v>44</v>
      </c>
      <c r="E825" s="3" t="s">
        <v>32</v>
      </c>
      <c r="F825" s="3" t="s">
        <v>45</v>
      </c>
      <c r="G825" s="6">
        <v>0</v>
      </c>
      <c r="H825" s="2">
        <v>0</v>
      </c>
      <c r="I825" s="3">
        <v>3</v>
      </c>
      <c r="J825" s="7">
        <v>3.6111111111111114E-3</v>
      </c>
      <c r="K825" s="3"/>
      <c r="L825" s="3"/>
      <c r="M825" s="3" t="s">
        <v>20</v>
      </c>
      <c r="N825" s="3" t="s">
        <v>76</v>
      </c>
      <c r="O825" s="3" t="s">
        <v>52</v>
      </c>
    </row>
    <row r="826" spans="1:15" ht="21" customHeight="1" x14ac:dyDescent="0.3">
      <c r="A826" s="18"/>
      <c r="B826" s="10" t="s">
        <v>70</v>
      </c>
      <c r="C826" s="11">
        <v>29</v>
      </c>
      <c r="D826" s="12" t="s">
        <v>44</v>
      </c>
      <c r="E826" s="10" t="s">
        <v>32</v>
      </c>
      <c r="F826" s="10" t="s">
        <v>23</v>
      </c>
      <c r="G826" s="13">
        <v>0</v>
      </c>
      <c r="H826" s="14">
        <v>0</v>
      </c>
      <c r="I826" s="10">
        <v>2</v>
      </c>
      <c r="J826" s="15">
        <v>3.6111111111111114E-3</v>
      </c>
      <c r="K826" s="10"/>
      <c r="L826" s="10"/>
      <c r="M826" s="10" t="s">
        <v>48</v>
      </c>
      <c r="N826" s="10" t="s">
        <v>66</v>
      </c>
      <c r="O826" s="10" t="s">
        <v>67</v>
      </c>
    </row>
    <row r="827" spans="1:15" ht="21" customHeight="1" x14ac:dyDescent="0.3">
      <c r="A827" s="18"/>
      <c r="B827" s="3" t="s">
        <v>70</v>
      </c>
      <c r="C827" s="4">
        <v>3</v>
      </c>
      <c r="D827" s="5" t="s">
        <v>55</v>
      </c>
      <c r="E827" s="3" t="s">
        <v>32</v>
      </c>
      <c r="F827" s="3" t="s">
        <v>23</v>
      </c>
      <c r="G827" s="6">
        <v>0</v>
      </c>
      <c r="H827" s="2">
        <v>0</v>
      </c>
      <c r="I827" s="3">
        <v>1</v>
      </c>
      <c r="J827" s="7">
        <v>3.6111111111111114E-3</v>
      </c>
      <c r="K827" s="3"/>
      <c r="L827" s="3"/>
      <c r="M827" s="3" t="s">
        <v>25</v>
      </c>
      <c r="N827" s="3" t="s">
        <v>78</v>
      </c>
      <c r="O827" s="3" t="s">
        <v>53</v>
      </c>
    </row>
    <row r="828" spans="1:15" ht="21" customHeight="1" x14ac:dyDescent="0.3">
      <c r="A828" s="18"/>
      <c r="B828" s="10" t="s">
        <v>14</v>
      </c>
      <c r="C828" s="11">
        <v>1</v>
      </c>
      <c r="D828" s="12" t="s">
        <v>59</v>
      </c>
      <c r="E828" s="10" t="s">
        <v>73</v>
      </c>
      <c r="F828" s="10" t="s">
        <v>42</v>
      </c>
      <c r="G828" s="13">
        <v>2</v>
      </c>
      <c r="H828" s="14">
        <v>12000000</v>
      </c>
      <c r="I828" s="10">
        <v>3</v>
      </c>
      <c r="J828" s="15">
        <v>3.6342592592592594E-3</v>
      </c>
      <c r="K828" s="10" t="s">
        <v>18</v>
      </c>
      <c r="L828" s="10" t="s">
        <v>19</v>
      </c>
      <c r="M828" s="10" t="s">
        <v>33</v>
      </c>
      <c r="N828" s="10" t="s">
        <v>76</v>
      </c>
      <c r="O828" s="10" t="s">
        <v>26</v>
      </c>
    </row>
    <row r="829" spans="1:15" ht="21" customHeight="1" x14ac:dyDescent="0.3">
      <c r="A829" s="18"/>
      <c r="B829" s="3" t="s">
        <v>14</v>
      </c>
      <c r="C829" s="4">
        <v>17</v>
      </c>
      <c r="D829" s="5" t="s">
        <v>22</v>
      </c>
      <c r="E829" s="3" t="s">
        <v>73</v>
      </c>
      <c r="F829" s="3" t="s">
        <v>42</v>
      </c>
      <c r="G829" s="6">
        <v>2</v>
      </c>
      <c r="H829" s="2">
        <v>12000000</v>
      </c>
      <c r="I829" s="3">
        <v>4</v>
      </c>
      <c r="J829" s="7">
        <v>3.6342592592592594E-3</v>
      </c>
      <c r="K829" s="3" t="s">
        <v>18</v>
      </c>
      <c r="L829" s="3" t="s">
        <v>29</v>
      </c>
      <c r="M829" s="3" t="s">
        <v>43</v>
      </c>
      <c r="N829" s="3" t="s">
        <v>77</v>
      </c>
      <c r="O829" s="3" t="s">
        <v>54</v>
      </c>
    </row>
    <row r="830" spans="1:15" ht="21" customHeight="1" x14ac:dyDescent="0.3">
      <c r="A830" s="18"/>
      <c r="B830" s="10" t="s">
        <v>14</v>
      </c>
      <c r="C830" s="11">
        <v>9</v>
      </c>
      <c r="D830" s="12" t="s">
        <v>27</v>
      </c>
      <c r="E830" s="10" t="s">
        <v>38</v>
      </c>
      <c r="F830" s="10" t="s">
        <v>42</v>
      </c>
      <c r="G830" s="13">
        <v>5</v>
      </c>
      <c r="H830" s="14">
        <v>25000000</v>
      </c>
      <c r="I830" s="10">
        <v>2</v>
      </c>
      <c r="J830" s="15">
        <v>3.6342592592592594E-3</v>
      </c>
      <c r="K830" s="10" t="s">
        <v>18</v>
      </c>
      <c r="L830" s="10" t="s">
        <v>35</v>
      </c>
      <c r="M830" s="10" t="s">
        <v>33</v>
      </c>
      <c r="N830" s="10" t="s">
        <v>78</v>
      </c>
      <c r="O830" s="10" t="s">
        <v>63</v>
      </c>
    </row>
    <row r="831" spans="1:15" ht="21" customHeight="1" x14ac:dyDescent="0.3">
      <c r="A831" s="18"/>
      <c r="B831" s="3" t="s">
        <v>14</v>
      </c>
      <c r="C831" s="4">
        <v>29</v>
      </c>
      <c r="D831" s="5" t="s">
        <v>27</v>
      </c>
      <c r="E831" s="3" t="s">
        <v>16</v>
      </c>
      <c r="F831" s="3" t="s">
        <v>45</v>
      </c>
      <c r="G831" s="6">
        <v>1</v>
      </c>
      <c r="H831" s="2">
        <v>7000000</v>
      </c>
      <c r="I831" s="3">
        <v>4</v>
      </c>
      <c r="J831" s="7">
        <v>3.6342592592592594E-3</v>
      </c>
      <c r="K831" s="3" t="s">
        <v>18</v>
      </c>
      <c r="L831" s="3" t="s">
        <v>29</v>
      </c>
      <c r="M831" s="3" t="s">
        <v>48</v>
      </c>
      <c r="N831" s="3" t="s">
        <v>77</v>
      </c>
      <c r="O831" s="3" t="s">
        <v>34</v>
      </c>
    </row>
    <row r="832" spans="1:15" ht="21" customHeight="1" x14ac:dyDescent="0.3">
      <c r="A832" s="18"/>
      <c r="B832" s="10" t="s">
        <v>14</v>
      </c>
      <c r="C832" s="11">
        <v>11</v>
      </c>
      <c r="D832" s="12" t="s">
        <v>37</v>
      </c>
      <c r="E832" s="10" t="s">
        <v>32</v>
      </c>
      <c r="F832" s="10" t="s">
        <v>42</v>
      </c>
      <c r="G832" s="13">
        <v>2</v>
      </c>
      <c r="H832" s="14">
        <v>38000000</v>
      </c>
      <c r="I832" s="10">
        <v>3</v>
      </c>
      <c r="J832" s="15">
        <v>3.6342592592592594E-3</v>
      </c>
      <c r="K832" s="10" t="s">
        <v>46</v>
      </c>
      <c r="L832" s="10" t="s">
        <v>39</v>
      </c>
      <c r="M832" s="10" t="s">
        <v>43</v>
      </c>
      <c r="N832" s="10" t="s">
        <v>78</v>
      </c>
      <c r="O832" s="10" t="s">
        <v>41</v>
      </c>
    </row>
    <row r="833" spans="1:15" ht="21" customHeight="1" x14ac:dyDescent="0.3">
      <c r="A833" s="18"/>
      <c r="B833" s="3" t="s">
        <v>14</v>
      </c>
      <c r="C833" s="4">
        <v>17</v>
      </c>
      <c r="D833" s="5" t="s">
        <v>37</v>
      </c>
      <c r="E833" s="3" t="s">
        <v>28</v>
      </c>
      <c r="F833" s="3" t="s">
        <v>17</v>
      </c>
      <c r="G833" s="6">
        <v>1</v>
      </c>
      <c r="H833" s="2">
        <v>19000000</v>
      </c>
      <c r="I833" s="3">
        <v>2</v>
      </c>
      <c r="J833" s="7">
        <v>3.6342592592592594E-3</v>
      </c>
      <c r="K833" s="3" t="s">
        <v>46</v>
      </c>
      <c r="L833" s="3" t="s">
        <v>24</v>
      </c>
      <c r="M833" s="3" t="s">
        <v>25</v>
      </c>
      <c r="N833" s="3" t="s">
        <v>76</v>
      </c>
      <c r="O833" s="3" t="s">
        <v>26</v>
      </c>
    </row>
    <row r="834" spans="1:15" ht="21" customHeight="1" x14ac:dyDescent="0.3">
      <c r="A834" s="18"/>
      <c r="B834" s="10" t="s">
        <v>14</v>
      </c>
      <c r="C834" s="11">
        <v>4</v>
      </c>
      <c r="D834" s="12" t="s">
        <v>37</v>
      </c>
      <c r="E834" s="10" t="s">
        <v>16</v>
      </c>
      <c r="F834" s="10" t="s">
        <v>42</v>
      </c>
      <c r="G834" s="13">
        <v>4</v>
      </c>
      <c r="H834" s="14">
        <v>15000000</v>
      </c>
      <c r="I834" s="10">
        <v>5</v>
      </c>
      <c r="J834" s="15">
        <v>3.6342592592592594E-3</v>
      </c>
      <c r="K834" s="10" t="s">
        <v>18</v>
      </c>
      <c r="L834" s="10" t="s">
        <v>29</v>
      </c>
      <c r="M834" s="10" t="s">
        <v>40</v>
      </c>
      <c r="N834" s="10" t="s">
        <v>78</v>
      </c>
      <c r="O834" s="10" t="s">
        <v>66</v>
      </c>
    </row>
    <row r="835" spans="1:15" ht="21" customHeight="1" x14ac:dyDescent="0.3">
      <c r="A835" s="18"/>
      <c r="B835" s="3" t="s">
        <v>14</v>
      </c>
      <c r="C835" s="4">
        <v>1</v>
      </c>
      <c r="D835" s="5" t="s">
        <v>37</v>
      </c>
      <c r="E835" s="3" t="s">
        <v>38</v>
      </c>
      <c r="F835" s="3" t="s">
        <v>17</v>
      </c>
      <c r="G835" s="6">
        <v>3</v>
      </c>
      <c r="H835" s="2">
        <v>15000000</v>
      </c>
      <c r="I835" s="3">
        <v>5</v>
      </c>
      <c r="J835" s="7">
        <v>3.6342592592592594E-3</v>
      </c>
      <c r="K835" s="3" t="s">
        <v>18</v>
      </c>
      <c r="L835" s="3" t="s">
        <v>29</v>
      </c>
      <c r="M835" s="3" t="s">
        <v>20</v>
      </c>
      <c r="N835" s="3" t="s">
        <v>78</v>
      </c>
      <c r="O835" s="3" t="s">
        <v>53</v>
      </c>
    </row>
    <row r="836" spans="1:15" ht="21" customHeight="1" x14ac:dyDescent="0.3">
      <c r="A836" s="18"/>
      <c r="B836" s="10" t="s">
        <v>14</v>
      </c>
      <c r="C836" s="11">
        <v>11</v>
      </c>
      <c r="D836" s="12" t="s">
        <v>44</v>
      </c>
      <c r="E836" s="10" t="s">
        <v>16</v>
      </c>
      <c r="F836" s="10" t="s">
        <v>42</v>
      </c>
      <c r="G836" s="13">
        <v>3</v>
      </c>
      <c r="H836" s="14">
        <v>11000000</v>
      </c>
      <c r="I836" s="10">
        <v>1</v>
      </c>
      <c r="J836" s="15">
        <v>3.6342592592592594E-3</v>
      </c>
      <c r="K836" s="10" t="s">
        <v>18</v>
      </c>
      <c r="L836" s="10" t="s">
        <v>19</v>
      </c>
      <c r="M836" s="10" t="s">
        <v>33</v>
      </c>
      <c r="N836" s="10" t="s">
        <v>76</v>
      </c>
      <c r="O836" s="10" t="s">
        <v>26</v>
      </c>
    </row>
    <row r="837" spans="1:15" ht="21" customHeight="1" x14ac:dyDescent="0.3">
      <c r="A837" s="18"/>
      <c r="B837" s="3" t="s">
        <v>14</v>
      </c>
      <c r="C837" s="4">
        <v>4</v>
      </c>
      <c r="D837" s="5" t="s">
        <v>44</v>
      </c>
      <c r="E837" s="3" t="s">
        <v>16</v>
      </c>
      <c r="F837" s="3" t="s">
        <v>23</v>
      </c>
      <c r="G837" s="6">
        <v>2</v>
      </c>
      <c r="H837" s="2">
        <v>12000000</v>
      </c>
      <c r="I837" s="3">
        <v>1</v>
      </c>
      <c r="J837" s="7">
        <v>3.6342592592592594E-3</v>
      </c>
      <c r="K837" s="3" t="s">
        <v>18</v>
      </c>
      <c r="L837" s="3" t="s">
        <v>24</v>
      </c>
      <c r="M837" s="3" t="s">
        <v>43</v>
      </c>
      <c r="N837" s="3" t="s">
        <v>66</v>
      </c>
      <c r="O837" s="3" t="s">
        <v>36</v>
      </c>
    </row>
    <row r="838" spans="1:15" ht="21" customHeight="1" x14ac:dyDescent="0.3">
      <c r="A838" s="18"/>
      <c r="B838" s="10" t="s">
        <v>14</v>
      </c>
      <c r="C838" s="11">
        <v>1</v>
      </c>
      <c r="D838" s="12" t="s">
        <v>59</v>
      </c>
      <c r="E838" s="10" t="s">
        <v>73</v>
      </c>
      <c r="F838" s="10" t="s">
        <v>42</v>
      </c>
      <c r="G838" s="13">
        <v>2</v>
      </c>
      <c r="H838" s="14">
        <v>12000000</v>
      </c>
      <c r="I838" s="10">
        <v>3</v>
      </c>
      <c r="J838" s="15">
        <v>3.6342592592592594E-3</v>
      </c>
      <c r="K838" s="10" t="s">
        <v>18</v>
      </c>
      <c r="L838" s="10" t="s">
        <v>19</v>
      </c>
      <c r="M838" s="10" t="s">
        <v>33</v>
      </c>
      <c r="N838" s="10" t="s">
        <v>76</v>
      </c>
      <c r="O838" s="10" t="s">
        <v>26</v>
      </c>
    </row>
    <row r="839" spans="1:15" ht="21" customHeight="1" x14ac:dyDescent="0.3">
      <c r="A839" s="18"/>
      <c r="B839" s="3" t="s">
        <v>14</v>
      </c>
      <c r="C839" s="4">
        <v>17</v>
      </c>
      <c r="D839" s="5" t="s">
        <v>22</v>
      </c>
      <c r="E839" s="3" t="s">
        <v>73</v>
      </c>
      <c r="F839" s="3" t="s">
        <v>42</v>
      </c>
      <c r="G839" s="6">
        <v>2</v>
      </c>
      <c r="H839" s="2">
        <v>12000000</v>
      </c>
      <c r="I839" s="3">
        <v>4</v>
      </c>
      <c r="J839" s="7">
        <v>3.6342592592592594E-3</v>
      </c>
      <c r="K839" s="3" t="s">
        <v>18</v>
      </c>
      <c r="L839" s="3" t="s">
        <v>29</v>
      </c>
      <c r="M839" s="3" t="s">
        <v>43</v>
      </c>
      <c r="N839" s="3" t="s">
        <v>77</v>
      </c>
      <c r="O839" s="3" t="s">
        <v>54</v>
      </c>
    </row>
    <row r="840" spans="1:15" ht="21" customHeight="1" x14ac:dyDescent="0.3">
      <c r="A840" s="18"/>
      <c r="B840" s="10" t="s">
        <v>70</v>
      </c>
      <c r="C840" s="11">
        <v>11</v>
      </c>
      <c r="D840" s="12" t="s">
        <v>22</v>
      </c>
      <c r="E840" s="10" t="s">
        <v>16</v>
      </c>
      <c r="F840" s="10" t="s">
        <v>17</v>
      </c>
      <c r="G840" s="13">
        <v>0</v>
      </c>
      <c r="H840" s="14">
        <v>0</v>
      </c>
      <c r="I840" s="10">
        <v>1</v>
      </c>
      <c r="J840" s="15">
        <v>3.6342592592592594E-3</v>
      </c>
      <c r="K840" s="10"/>
      <c r="L840" s="10"/>
      <c r="M840" s="10" t="s">
        <v>20</v>
      </c>
      <c r="N840" s="10" t="s">
        <v>76</v>
      </c>
      <c r="O840" s="10" t="s">
        <v>71</v>
      </c>
    </row>
    <row r="841" spans="1:15" ht="21" customHeight="1" x14ac:dyDescent="0.3">
      <c r="A841" s="18"/>
      <c r="B841" s="3" t="s">
        <v>70</v>
      </c>
      <c r="C841" s="4">
        <v>12</v>
      </c>
      <c r="D841" s="5" t="s">
        <v>22</v>
      </c>
      <c r="E841" s="3" t="s">
        <v>49</v>
      </c>
      <c r="F841" s="3" t="s">
        <v>42</v>
      </c>
      <c r="G841" s="6">
        <v>0</v>
      </c>
      <c r="H841" s="2">
        <v>0</v>
      </c>
      <c r="I841" s="3">
        <v>1</v>
      </c>
      <c r="J841" s="7">
        <v>3.6342592592592594E-3</v>
      </c>
      <c r="K841" s="3"/>
      <c r="L841" s="3"/>
      <c r="M841" s="3" t="s">
        <v>30</v>
      </c>
      <c r="N841" s="3" t="s">
        <v>76</v>
      </c>
      <c r="O841" s="3" t="s">
        <v>26</v>
      </c>
    </row>
    <row r="842" spans="1:15" ht="21" customHeight="1" x14ac:dyDescent="0.3">
      <c r="A842" s="18"/>
      <c r="B842" s="10" t="s">
        <v>70</v>
      </c>
      <c r="C842" s="11">
        <v>25</v>
      </c>
      <c r="D842" s="12" t="s">
        <v>37</v>
      </c>
      <c r="E842" s="10" t="s">
        <v>49</v>
      </c>
      <c r="F842" s="10" t="s">
        <v>23</v>
      </c>
      <c r="G842" s="13">
        <v>0</v>
      </c>
      <c r="H842" s="14">
        <v>0</v>
      </c>
      <c r="I842" s="10">
        <v>1</v>
      </c>
      <c r="J842" s="15">
        <v>3.6342592592592594E-3</v>
      </c>
      <c r="K842" s="10"/>
      <c r="L842" s="10"/>
      <c r="M842" s="10" t="s">
        <v>51</v>
      </c>
      <c r="N842" s="10" t="s">
        <v>78</v>
      </c>
      <c r="O842" s="10" t="s">
        <v>41</v>
      </c>
    </row>
    <row r="843" spans="1:15" ht="21" customHeight="1" x14ac:dyDescent="0.3">
      <c r="A843" s="18"/>
      <c r="B843" s="3" t="s">
        <v>14</v>
      </c>
      <c r="C843" s="4">
        <v>8</v>
      </c>
      <c r="D843" s="5" t="s">
        <v>55</v>
      </c>
      <c r="E843" s="3" t="s">
        <v>32</v>
      </c>
      <c r="F843" s="3" t="s">
        <v>17</v>
      </c>
      <c r="G843" s="6">
        <v>3</v>
      </c>
      <c r="H843" s="2">
        <v>15000000</v>
      </c>
      <c r="I843" s="3">
        <v>5</v>
      </c>
      <c r="J843" s="7">
        <v>3.645833333333333E-3</v>
      </c>
      <c r="K843" s="3" t="s">
        <v>18</v>
      </c>
      <c r="L843" s="3" t="s">
        <v>56</v>
      </c>
      <c r="M843" s="3" t="s">
        <v>25</v>
      </c>
      <c r="N843" s="3" t="s">
        <v>78</v>
      </c>
      <c r="O843" s="3" t="s">
        <v>53</v>
      </c>
    </row>
    <row r="844" spans="1:15" ht="21" customHeight="1" x14ac:dyDescent="0.3">
      <c r="A844" s="18"/>
      <c r="B844" s="10" t="s">
        <v>14</v>
      </c>
      <c r="C844" s="11">
        <v>12</v>
      </c>
      <c r="D844" s="12" t="s">
        <v>60</v>
      </c>
      <c r="E844" s="10" t="s">
        <v>32</v>
      </c>
      <c r="F844" s="10" t="s">
        <v>17</v>
      </c>
      <c r="G844" s="13">
        <v>5</v>
      </c>
      <c r="H844" s="14">
        <v>25000000</v>
      </c>
      <c r="I844" s="10">
        <v>1</v>
      </c>
      <c r="J844" s="15">
        <v>3.645833333333333E-3</v>
      </c>
      <c r="K844" s="10" t="s">
        <v>18</v>
      </c>
      <c r="L844" s="10" t="s">
        <v>64</v>
      </c>
      <c r="M844" s="10" t="s">
        <v>43</v>
      </c>
      <c r="N844" s="10" t="s">
        <v>76</v>
      </c>
      <c r="O844" s="10" t="s">
        <v>52</v>
      </c>
    </row>
    <row r="845" spans="1:15" ht="21" customHeight="1" x14ac:dyDescent="0.3">
      <c r="A845" s="18"/>
      <c r="B845" s="3" t="s">
        <v>14</v>
      </c>
      <c r="C845" s="4">
        <v>30</v>
      </c>
      <c r="D845" s="5" t="s">
        <v>27</v>
      </c>
      <c r="E845" s="3" t="s">
        <v>32</v>
      </c>
      <c r="F845" s="3" t="s">
        <v>42</v>
      </c>
      <c r="G845" s="6">
        <v>4</v>
      </c>
      <c r="H845" s="2">
        <v>20000000</v>
      </c>
      <c r="I845" s="3">
        <v>3</v>
      </c>
      <c r="J845" s="7">
        <v>3.645833333333333E-3</v>
      </c>
      <c r="K845" s="3" t="s">
        <v>18</v>
      </c>
      <c r="L845" s="3" t="s">
        <v>19</v>
      </c>
      <c r="M845" s="3" t="s">
        <v>40</v>
      </c>
      <c r="N845" s="3" t="s">
        <v>77</v>
      </c>
      <c r="O845" s="3" t="s">
        <v>34</v>
      </c>
    </row>
    <row r="846" spans="1:15" ht="21" customHeight="1" x14ac:dyDescent="0.3">
      <c r="A846" s="18"/>
      <c r="B846" s="10" t="s">
        <v>14</v>
      </c>
      <c r="C846" s="11">
        <v>18</v>
      </c>
      <c r="D846" s="12" t="s">
        <v>44</v>
      </c>
      <c r="E846" s="10" t="s">
        <v>49</v>
      </c>
      <c r="F846" s="10" t="s">
        <v>17</v>
      </c>
      <c r="G846" s="13">
        <v>4</v>
      </c>
      <c r="H846" s="14">
        <v>11000000</v>
      </c>
      <c r="I846" s="10">
        <v>1</v>
      </c>
      <c r="J846" s="15">
        <v>3.645833333333333E-3</v>
      </c>
      <c r="K846" s="10" t="s">
        <v>61</v>
      </c>
      <c r="L846" s="10" t="s">
        <v>39</v>
      </c>
      <c r="M846" s="10" t="s">
        <v>48</v>
      </c>
      <c r="N846" s="10" t="s">
        <v>76</v>
      </c>
      <c r="O846" s="10" t="s">
        <v>52</v>
      </c>
    </row>
    <row r="847" spans="1:15" ht="21" customHeight="1" x14ac:dyDescent="0.3">
      <c r="A847" s="18"/>
      <c r="B847" s="3" t="s">
        <v>14</v>
      </c>
      <c r="C847" s="4">
        <v>3</v>
      </c>
      <c r="D847" s="5" t="s">
        <v>44</v>
      </c>
      <c r="E847" s="3" t="s">
        <v>28</v>
      </c>
      <c r="F847" s="3" t="s">
        <v>42</v>
      </c>
      <c r="G847" s="6">
        <v>2</v>
      </c>
      <c r="H847" s="2">
        <v>12000000</v>
      </c>
      <c r="I847" s="3">
        <v>4</v>
      </c>
      <c r="J847" s="7">
        <v>3.645833333333333E-3</v>
      </c>
      <c r="K847" s="3" t="s">
        <v>18</v>
      </c>
      <c r="L847" s="3" t="s">
        <v>35</v>
      </c>
      <c r="M847" s="3" t="s">
        <v>40</v>
      </c>
      <c r="N847" s="3" t="s">
        <v>78</v>
      </c>
      <c r="O847" s="3" t="s">
        <v>62</v>
      </c>
    </row>
    <row r="848" spans="1:15" ht="21" customHeight="1" x14ac:dyDescent="0.3">
      <c r="A848" s="18"/>
      <c r="B848" s="10" t="s">
        <v>14</v>
      </c>
      <c r="C848" s="11">
        <v>7</v>
      </c>
      <c r="D848" s="12" t="s">
        <v>44</v>
      </c>
      <c r="E848" s="10" t="s">
        <v>28</v>
      </c>
      <c r="F848" s="10" t="s">
        <v>42</v>
      </c>
      <c r="G848" s="13">
        <v>3</v>
      </c>
      <c r="H848" s="14">
        <v>15000000</v>
      </c>
      <c r="I848" s="10">
        <v>5</v>
      </c>
      <c r="J848" s="15">
        <v>3.645833333333333E-3</v>
      </c>
      <c r="K848" s="10" t="s">
        <v>18</v>
      </c>
      <c r="L848" s="10" t="s">
        <v>56</v>
      </c>
      <c r="M848" s="10" t="s">
        <v>33</v>
      </c>
      <c r="N848" s="10" t="s">
        <v>76</v>
      </c>
      <c r="O848" s="10" t="s">
        <v>31</v>
      </c>
    </row>
    <row r="849" spans="1:15" ht="21" customHeight="1" x14ac:dyDescent="0.3">
      <c r="A849" s="18"/>
      <c r="B849" s="3" t="s">
        <v>14</v>
      </c>
      <c r="C849" s="4">
        <v>19</v>
      </c>
      <c r="D849" s="5" t="s">
        <v>44</v>
      </c>
      <c r="E849" s="3" t="s">
        <v>49</v>
      </c>
      <c r="F849" s="3" t="s">
        <v>23</v>
      </c>
      <c r="G849" s="6">
        <v>3</v>
      </c>
      <c r="H849" s="2">
        <v>15000000</v>
      </c>
      <c r="I849" s="3">
        <v>3</v>
      </c>
      <c r="J849" s="7">
        <v>3.645833333333333E-3</v>
      </c>
      <c r="K849" s="3" t="s">
        <v>18</v>
      </c>
      <c r="L849" s="3" t="s">
        <v>29</v>
      </c>
      <c r="M849" s="3" t="s">
        <v>30</v>
      </c>
      <c r="N849" s="3" t="s">
        <v>78</v>
      </c>
      <c r="O849" s="3" t="s">
        <v>41</v>
      </c>
    </row>
    <row r="850" spans="1:15" ht="21" customHeight="1" x14ac:dyDescent="0.3">
      <c r="A850" s="18"/>
      <c r="B850" s="10" t="s">
        <v>14</v>
      </c>
      <c r="C850" s="11">
        <v>13</v>
      </c>
      <c r="D850" s="12" t="s">
        <v>69</v>
      </c>
      <c r="E850" s="10" t="s">
        <v>16</v>
      </c>
      <c r="F850" s="10" t="s">
        <v>45</v>
      </c>
      <c r="G850" s="13">
        <v>2</v>
      </c>
      <c r="H850" s="14">
        <v>38000000</v>
      </c>
      <c r="I850" s="10">
        <v>2</v>
      </c>
      <c r="J850" s="15">
        <v>3.645833333333333E-3</v>
      </c>
      <c r="K850" s="10" t="s">
        <v>46</v>
      </c>
      <c r="L850" s="10" t="s">
        <v>39</v>
      </c>
      <c r="M850" s="10" t="s">
        <v>20</v>
      </c>
      <c r="N850" s="10" t="s">
        <v>66</v>
      </c>
      <c r="O850" s="10" t="s">
        <v>67</v>
      </c>
    </row>
    <row r="851" spans="1:15" ht="21" customHeight="1" x14ac:dyDescent="0.3">
      <c r="A851" s="18"/>
      <c r="B851" s="3" t="s">
        <v>14</v>
      </c>
      <c r="C851" s="4">
        <v>14</v>
      </c>
      <c r="D851" s="5" t="s">
        <v>69</v>
      </c>
      <c r="E851" s="3" t="s">
        <v>28</v>
      </c>
      <c r="F851" s="3" t="s">
        <v>17</v>
      </c>
      <c r="G851" s="6">
        <v>2</v>
      </c>
      <c r="H851" s="2">
        <v>12000000</v>
      </c>
      <c r="I851" s="3">
        <v>2</v>
      </c>
      <c r="J851" s="7">
        <v>3.645833333333333E-3</v>
      </c>
      <c r="K851" s="3" t="s">
        <v>18</v>
      </c>
      <c r="L851" s="3" t="s">
        <v>24</v>
      </c>
      <c r="M851" s="3" t="s">
        <v>43</v>
      </c>
      <c r="N851" s="3" t="s">
        <v>76</v>
      </c>
      <c r="O851" s="3" t="s">
        <v>31</v>
      </c>
    </row>
    <row r="852" spans="1:15" ht="21" customHeight="1" x14ac:dyDescent="0.3">
      <c r="A852" s="18"/>
      <c r="B852" s="10" t="s">
        <v>14</v>
      </c>
      <c r="C852" s="11">
        <v>8</v>
      </c>
      <c r="D852" s="12" t="s">
        <v>55</v>
      </c>
      <c r="E852" s="10" t="s">
        <v>32</v>
      </c>
      <c r="F852" s="10" t="s">
        <v>17</v>
      </c>
      <c r="G852" s="13">
        <v>3</v>
      </c>
      <c r="H852" s="14">
        <v>15000000</v>
      </c>
      <c r="I852" s="10">
        <v>5</v>
      </c>
      <c r="J852" s="15">
        <v>3.645833333333333E-3</v>
      </c>
      <c r="K852" s="10" t="s">
        <v>18</v>
      </c>
      <c r="L852" s="10" t="s">
        <v>56</v>
      </c>
      <c r="M852" s="10" t="s">
        <v>25</v>
      </c>
      <c r="N852" s="10" t="s">
        <v>78</v>
      </c>
      <c r="O852" s="10" t="s">
        <v>53</v>
      </c>
    </row>
    <row r="853" spans="1:15" ht="21" customHeight="1" x14ac:dyDescent="0.3">
      <c r="A853" s="18"/>
      <c r="B853" s="3" t="s">
        <v>14</v>
      </c>
      <c r="C853" s="4">
        <v>12</v>
      </c>
      <c r="D853" s="5" t="s">
        <v>60</v>
      </c>
      <c r="E853" s="3" t="s">
        <v>32</v>
      </c>
      <c r="F853" s="3" t="s">
        <v>17</v>
      </c>
      <c r="G853" s="6">
        <v>5</v>
      </c>
      <c r="H853" s="2">
        <v>25000000</v>
      </c>
      <c r="I853" s="3">
        <v>1</v>
      </c>
      <c r="J853" s="7">
        <v>3.645833333333333E-3</v>
      </c>
      <c r="K853" s="3" t="s">
        <v>18</v>
      </c>
      <c r="L853" s="3" t="s">
        <v>64</v>
      </c>
      <c r="M853" s="3" t="s">
        <v>43</v>
      </c>
      <c r="N853" s="3" t="s">
        <v>76</v>
      </c>
      <c r="O853" s="3" t="s">
        <v>52</v>
      </c>
    </row>
    <row r="854" spans="1:15" ht="21" customHeight="1" x14ac:dyDescent="0.3">
      <c r="A854" s="18"/>
      <c r="B854" s="10" t="s">
        <v>70</v>
      </c>
      <c r="C854" s="11">
        <v>29</v>
      </c>
      <c r="D854" s="12" t="s">
        <v>59</v>
      </c>
      <c r="E854" s="10" t="s">
        <v>28</v>
      </c>
      <c r="F854" s="10" t="s">
        <v>17</v>
      </c>
      <c r="G854" s="13">
        <v>0</v>
      </c>
      <c r="H854" s="14">
        <v>0</v>
      </c>
      <c r="I854" s="10">
        <v>2</v>
      </c>
      <c r="J854" s="15">
        <v>3.645833333333333E-3</v>
      </c>
      <c r="K854" s="10"/>
      <c r="L854" s="10"/>
      <c r="M854" s="10" t="s">
        <v>33</v>
      </c>
      <c r="N854" s="10" t="s">
        <v>77</v>
      </c>
      <c r="O854" s="10" t="s">
        <v>54</v>
      </c>
    </row>
    <row r="855" spans="1:15" ht="21" customHeight="1" x14ac:dyDescent="0.3">
      <c r="A855" s="18"/>
      <c r="B855" s="3" t="s">
        <v>70</v>
      </c>
      <c r="C855" s="4">
        <v>5</v>
      </c>
      <c r="D855" s="5" t="s">
        <v>37</v>
      </c>
      <c r="E855" s="3" t="s">
        <v>32</v>
      </c>
      <c r="F855" s="3" t="s">
        <v>17</v>
      </c>
      <c r="G855" s="6">
        <v>0</v>
      </c>
      <c r="H855" s="2">
        <v>0</v>
      </c>
      <c r="I855" s="3">
        <v>5</v>
      </c>
      <c r="J855" s="7">
        <v>3.645833333333333E-3</v>
      </c>
      <c r="K855" s="3"/>
      <c r="L855" s="3"/>
      <c r="M855" s="3" t="s">
        <v>48</v>
      </c>
      <c r="N855" s="3" t="s">
        <v>78</v>
      </c>
      <c r="O855" s="3" t="s">
        <v>41</v>
      </c>
    </row>
    <row r="856" spans="1:15" ht="21" customHeight="1" x14ac:dyDescent="0.3">
      <c r="A856" s="18"/>
      <c r="B856" s="10" t="s">
        <v>70</v>
      </c>
      <c r="C856" s="11">
        <v>10</v>
      </c>
      <c r="D856" s="12" t="s">
        <v>69</v>
      </c>
      <c r="E856" s="10" t="s">
        <v>16</v>
      </c>
      <c r="F856" s="10" t="s">
        <v>45</v>
      </c>
      <c r="G856" s="13">
        <v>0</v>
      </c>
      <c r="H856" s="14">
        <v>0</v>
      </c>
      <c r="I856" s="10">
        <v>3</v>
      </c>
      <c r="J856" s="15">
        <v>3.645833333333333E-3</v>
      </c>
      <c r="K856" s="10"/>
      <c r="L856" s="10"/>
      <c r="M856" s="10" t="s">
        <v>25</v>
      </c>
      <c r="N856" s="10" t="s">
        <v>78</v>
      </c>
      <c r="O856" s="10" t="s">
        <v>21</v>
      </c>
    </row>
    <row r="857" spans="1:15" ht="21" customHeight="1" x14ac:dyDescent="0.3">
      <c r="A857" s="18"/>
      <c r="B857" s="3" t="s">
        <v>70</v>
      </c>
      <c r="C857" s="4">
        <v>5</v>
      </c>
      <c r="D857" s="5" t="s">
        <v>69</v>
      </c>
      <c r="E857" s="3" t="s">
        <v>28</v>
      </c>
      <c r="F857" s="3" t="s">
        <v>42</v>
      </c>
      <c r="G857" s="6">
        <v>0</v>
      </c>
      <c r="H857" s="2">
        <v>0</v>
      </c>
      <c r="I857" s="3">
        <v>5</v>
      </c>
      <c r="J857" s="7">
        <v>3.645833333333333E-3</v>
      </c>
      <c r="K857" s="3"/>
      <c r="L857" s="3"/>
      <c r="M857" s="3" t="s">
        <v>51</v>
      </c>
      <c r="N857" s="3" t="s">
        <v>76</v>
      </c>
      <c r="O857" s="3" t="s">
        <v>75</v>
      </c>
    </row>
    <row r="858" spans="1:15" ht="21" customHeight="1" x14ac:dyDescent="0.3">
      <c r="A858" s="18"/>
      <c r="B858" s="10" t="s">
        <v>70</v>
      </c>
      <c r="C858" s="11">
        <v>29</v>
      </c>
      <c r="D858" s="12" t="s">
        <v>59</v>
      </c>
      <c r="E858" s="10" t="s">
        <v>28</v>
      </c>
      <c r="F858" s="10" t="s">
        <v>17</v>
      </c>
      <c r="G858" s="13">
        <v>0</v>
      </c>
      <c r="H858" s="14">
        <v>0</v>
      </c>
      <c r="I858" s="10">
        <v>2</v>
      </c>
      <c r="J858" s="15">
        <v>3.645833333333333E-3</v>
      </c>
      <c r="K858" s="10"/>
      <c r="L858" s="10"/>
      <c r="M858" s="10" t="s">
        <v>33</v>
      </c>
      <c r="N858" s="10" t="s">
        <v>77</v>
      </c>
      <c r="O858" s="10" t="s">
        <v>54</v>
      </c>
    </row>
    <row r="859" spans="1:15" ht="21" customHeight="1" x14ac:dyDescent="0.3">
      <c r="A859" s="18"/>
      <c r="B859" s="3" t="s">
        <v>14</v>
      </c>
      <c r="C859" s="4">
        <v>18</v>
      </c>
      <c r="D859" s="5" t="s">
        <v>60</v>
      </c>
      <c r="E859" s="3" t="s">
        <v>16</v>
      </c>
      <c r="F859" s="3" t="s">
        <v>17</v>
      </c>
      <c r="G859" s="6">
        <v>5</v>
      </c>
      <c r="H859" s="2">
        <v>25000000</v>
      </c>
      <c r="I859" s="3">
        <v>5</v>
      </c>
      <c r="J859" s="7">
        <v>4.340277777777778E-3</v>
      </c>
      <c r="K859" s="3" t="s">
        <v>18</v>
      </c>
      <c r="L859" s="3" t="s">
        <v>50</v>
      </c>
      <c r="M859" s="3" t="s">
        <v>33</v>
      </c>
      <c r="N859" s="3" t="s">
        <v>78</v>
      </c>
      <c r="O859" s="3" t="s">
        <v>63</v>
      </c>
    </row>
    <row r="860" spans="1:15" ht="21" customHeight="1" x14ac:dyDescent="0.3">
      <c r="A860" s="18"/>
      <c r="B860" s="10" t="s">
        <v>14</v>
      </c>
      <c r="C860" s="11">
        <v>12</v>
      </c>
      <c r="D860" s="12" t="s">
        <v>22</v>
      </c>
      <c r="E860" s="10" t="s">
        <v>38</v>
      </c>
      <c r="F860" s="10" t="s">
        <v>17</v>
      </c>
      <c r="G860" s="13">
        <v>3</v>
      </c>
      <c r="H860" s="14">
        <v>15000000</v>
      </c>
      <c r="I860" s="10">
        <v>4</v>
      </c>
      <c r="J860" s="15">
        <v>4.340277777777778E-3</v>
      </c>
      <c r="K860" s="10" t="s">
        <v>18</v>
      </c>
      <c r="L860" s="10" t="s">
        <v>47</v>
      </c>
      <c r="M860" s="10" t="s">
        <v>25</v>
      </c>
      <c r="N860" s="10" t="s">
        <v>77</v>
      </c>
      <c r="O860" s="10" t="s">
        <v>34</v>
      </c>
    </row>
    <row r="861" spans="1:15" ht="21" customHeight="1" x14ac:dyDescent="0.3">
      <c r="A861" s="18"/>
      <c r="B861" s="3" t="s">
        <v>14</v>
      </c>
      <c r="C861" s="4">
        <v>30</v>
      </c>
      <c r="D861" s="5" t="s">
        <v>27</v>
      </c>
      <c r="E861" s="3" t="s">
        <v>73</v>
      </c>
      <c r="F861" s="3" t="s">
        <v>42</v>
      </c>
      <c r="G861" s="6">
        <v>4</v>
      </c>
      <c r="H861" s="2">
        <v>20000000</v>
      </c>
      <c r="I861" s="3">
        <v>5</v>
      </c>
      <c r="J861" s="7">
        <v>4.340277777777778E-3</v>
      </c>
      <c r="K861" s="3" t="s">
        <v>61</v>
      </c>
      <c r="L861" s="3" t="s">
        <v>19</v>
      </c>
      <c r="M861" s="3" t="s">
        <v>48</v>
      </c>
      <c r="N861" s="3" t="s">
        <v>66</v>
      </c>
      <c r="O861" s="3" t="s">
        <v>36</v>
      </c>
    </row>
    <row r="862" spans="1:15" ht="21" customHeight="1" x14ac:dyDescent="0.3">
      <c r="A862" s="18"/>
      <c r="B862" s="10" t="s">
        <v>14</v>
      </c>
      <c r="C862" s="11">
        <v>16</v>
      </c>
      <c r="D862" s="12" t="s">
        <v>27</v>
      </c>
      <c r="E862" s="10" t="s">
        <v>73</v>
      </c>
      <c r="F862" s="10" t="s">
        <v>42</v>
      </c>
      <c r="G862" s="13">
        <v>3</v>
      </c>
      <c r="H862" s="14">
        <v>12000000</v>
      </c>
      <c r="I862" s="10">
        <v>2</v>
      </c>
      <c r="J862" s="15">
        <v>4.340277777777778E-3</v>
      </c>
      <c r="K862" s="10" t="s">
        <v>18</v>
      </c>
      <c r="L862" s="10" t="s">
        <v>29</v>
      </c>
      <c r="M862" s="10" t="s">
        <v>40</v>
      </c>
      <c r="N862" s="10" t="s">
        <v>66</v>
      </c>
      <c r="O862" s="10" t="s">
        <v>36</v>
      </c>
    </row>
    <row r="863" spans="1:15" ht="21" customHeight="1" x14ac:dyDescent="0.3">
      <c r="A863" s="18"/>
      <c r="B863" s="3" t="s">
        <v>14</v>
      </c>
      <c r="C863" s="4">
        <v>28</v>
      </c>
      <c r="D863" s="5" t="s">
        <v>27</v>
      </c>
      <c r="E863" s="3" t="s">
        <v>38</v>
      </c>
      <c r="F863" s="3" t="s">
        <v>17</v>
      </c>
      <c r="G863" s="6">
        <v>2</v>
      </c>
      <c r="H863" s="2">
        <v>12000000</v>
      </c>
      <c r="I863" s="3">
        <v>2</v>
      </c>
      <c r="J863" s="7">
        <v>4.340277777777778E-3</v>
      </c>
      <c r="K863" s="3" t="s">
        <v>18</v>
      </c>
      <c r="L863" s="3" t="s">
        <v>35</v>
      </c>
      <c r="M863" s="3" t="s">
        <v>33</v>
      </c>
      <c r="N863" s="3" t="s">
        <v>78</v>
      </c>
      <c r="O863" s="3" t="s">
        <v>53</v>
      </c>
    </row>
    <row r="864" spans="1:15" ht="21" customHeight="1" x14ac:dyDescent="0.3">
      <c r="A864" s="18"/>
      <c r="B864" s="10" t="s">
        <v>14</v>
      </c>
      <c r="C864" s="11">
        <v>7</v>
      </c>
      <c r="D864" s="12" t="s">
        <v>37</v>
      </c>
      <c r="E864" s="10" t="s">
        <v>16</v>
      </c>
      <c r="F864" s="10" t="s">
        <v>17</v>
      </c>
      <c r="G864" s="13">
        <v>2</v>
      </c>
      <c r="H864" s="14">
        <v>10000000</v>
      </c>
      <c r="I864" s="10">
        <v>1</v>
      </c>
      <c r="J864" s="15">
        <v>4.340277777777778E-3</v>
      </c>
      <c r="K864" s="10" t="s">
        <v>18</v>
      </c>
      <c r="L864" s="10" t="s">
        <v>19</v>
      </c>
      <c r="M864" s="10" t="s">
        <v>30</v>
      </c>
      <c r="N864" s="10" t="s">
        <v>77</v>
      </c>
      <c r="O864" s="10" t="s">
        <v>54</v>
      </c>
    </row>
    <row r="865" spans="1:15" ht="21" customHeight="1" x14ac:dyDescent="0.3">
      <c r="A865" s="18"/>
      <c r="B865" s="3" t="s">
        <v>14</v>
      </c>
      <c r="C865" s="4">
        <v>9</v>
      </c>
      <c r="D865" s="5" t="s">
        <v>37</v>
      </c>
      <c r="E865" s="3" t="s">
        <v>16</v>
      </c>
      <c r="F865" s="3" t="s">
        <v>17</v>
      </c>
      <c r="G865" s="6">
        <v>1</v>
      </c>
      <c r="H865" s="2">
        <v>7000000</v>
      </c>
      <c r="I865" s="3">
        <v>4</v>
      </c>
      <c r="J865" s="7">
        <v>4.340277777777778E-3</v>
      </c>
      <c r="K865" s="3" t="s">
        <v>18</v>
      </c>
      <c r="L865" s="3" t="s">
        <v>29</v>
      </c>
      <c r="M865" s="3" t="s">
        <v>40</v>
      </c>
      <c r="N865" s="3" t="s">
        <v>76</v>
      </c>
      <c r="O865" s="3" t="s">
        <v>31</v>
      </c>
    </row>
    <row r="866" spans="1:15" ht="21" customHeight="1" x14ac:dyDescent="0.3">
      <c r="A866" s="18"/>
      <c r="B866" s="10" t="s">
        <v>14</v>
      </c>
      <c r="C866" s="11">
        <v>18</v>
      </c>
      <c r="D866" s="12" t="s">
        <v>37</v>
      </c>
      <c r="E866" s="10" t="s">
        <v>38</v>
      </c>
      <c r="F866" s="10" t="s">
        <v>42</v>
      </c>
      <c r="G866" s="13">
        <v>3</v>
      </c>
      <c r="H866" s="14">
        <v>15000000</v>
      </c>
      <c r="I866" s="10">
        <v>1</v>
      </c>
      <c r="J866" s="15">
        <v>4.340277777777778E-3</v>
      </c>
      <c r="K866" s="10" t="s">
        <v>18</v>
      </c>
      <c r="L866" s="10" t="s">
        <v>56</v>
      </c>
      <c r="M866" s="10" t="s">
        <v>43</v>
      </c>
      <c r="N866" s="10" t="s">
        <v>76</v>
      </c>
      <c r="O866" s="10" t="s">
        <v>31</v>
      </c>
    </row>
    <row r="867" spans="1:15" ht="21" customHeight="1" x14ac:dyDescent="0.3">
      <c r="A867" s="18"/>
      <c r="B867" s="3" t="s">
        <v>14</v>
      </c>
      <c r="C867" s="4">
        <v>4</v>
      </c>
      <c r="D867" s="5" t="s">
        <v>44</v>
      </c>
      <c r="E867" s="3" t="s">
        <v>16</v>
      </c>
      <c r="F867" s="3" t="s">
        <v>42</v>
      </c>
      <c r="G867" s="6">
        <v>2</v>
      </c>
      <c r="H867" s="2">
        <v>38000000</v>
      </c>
      <c r="I867" s="3">
        <v>5</v>
      </c>
      <c r="J867" s="7">
        <v>4.340277777777778E-3</v>
      </c>
      <c r="K867" s="3" t="s">
        <v>46</v>
      </c>
      <c r="L867" s="3" t="s">
        <v>29</v>
      </c>
      <c r="M867" s="3" t="s">
        <v>20</v>
      </c>
      <c r="N867" s="3" t="s">
        <v>76</v>
      </c>
      <c r="O867" s="3" t="s">
        <v>31</v>
      </c>
    </row>
    <row r="868" spans="1:15" ht="21" customHeight="1" x14ac:dyDescent="0.3">
      <c r="A868" s="18"/>
      <c r="B868" s="10" t="s">
        <v>14</v>
      </c>
      <c r="C868" s="11">
        <v>23</v>
      </c>
      <c r="D868" s="12" t="s">
        <v>44</v>
      </c>
      <c r="E868" s="10" t="s">
        <v>16</v>
      </c>
      <c r="F868" s="10" t="s">
        <v>42</v>
      </c>
      <c r="G868" s="13">
        <v>2</v>
      </c>
      <c r="H868" s="14">
        <v>12000000</v>
      </c>
      <c r="I868" s="10">
        <v>2</v>
      </c>
      <c r="J868" s="15">
        <v>4.340277777777778E-3</v>
      </c>
      <c r="K868" s="10" t="s">
        <v>18</v>
      </c>
      <c r="L868" s="10" t="s">
        <v>39</v>
      </c>
      <c r="M868" s="10" t="s">
        <v>43</v>
      </c>
      <c r="N868" s="10" t="s">
        <v>76</v>
      </c>
      <c r="O868" s="10" t="s">
        <v>75</v>
      </c>
    </row>
    <row r="869" spans="1:15" ht="21" customHeight="1" x14ac:dyDescent="0.3">
      <c r="A869" s="18"/>
      <c r="B869" s="3" t="s">
        <v>14</v>
      </c>
      <c r="C869" s="4">
        <v>31</v>
      </c>
      <c r="D869" s="5" t="s">
        <v>69</v>
      </c>
      <c r="E869" s="3" t="s">
        <v>32</v>
      </c>
      <c r="F869" s="3" t="s">
        <v>23</v>
      </c>
      <c r="G869" s="6">
        <v>1</v>
      </c>
      <c r="H869" s="2">
        <v>19000000</v>
      </c>
      <c r="I869" s="3">
        <v>3</v>
      </c>
      <c r="J869" s="7">
        <v>4.340277777777778E-3</v>
      </c>
      <c r="K869" s="3" t="s">
        <v>46</v>
      </c>
      <c r="L869" s="3" t="s">
        <v>24</v>
      </c>
      <c r="M869" s="3" t="s">
        <v>30</v>
      </c>
      <c r="N869" s="3" t="s">
        <v>78</v>
      </c>
      <c r="O869" s="3" t="s">
        <v>53</v>
      </c>
    </row>
    <row r="870" spans="1:15" ht="21" customHeight="1" x14ac:dyDescent="0.3">
      <c r="A870" s="18"/>
      <c r="B870" s="10" t="s">
        <v>14</v>
      </c>
      <c r="C870" s="11">
        <v>18</v>
      </c>
      <c r="D870" s="12" t="s">
        <v>60</v>
      </c>
      <c r="E870" s="10" t="s">
        <v>16</v>
      </c>
      <c r="F870" s="10" t="s">
        <v>17</v>
      </c>
      <c r="G870" s="13">
        <v>5</v>
      </c>
      <c r="H870" s="14">
        <v>25000000</v>
      </c>
      <c r="I870" s="10">
        <v>5</v>
      </c>
      <c r="J870" s="15">
        <v>4.340277777777778E-3</v>
      </c>
      <c r="K870" s="10" t="s">
        <v>18</v>
      </c>
      <c r="L870" s="10" t="s">
        <v>50</v>
      </c>
      <c r="M870" s="10" t="s">
        <v>33</v>
      </c>
      <c r="N870" s="10" t="s">
        <v>78</v>
      </c>
      <c r="O870" s="10" t="s">
        <v>63</v>
      </c>
    </row>
    <row r="871" spans="1:15" ht="21" customHeight="1" x14ac:dyDescent="0.3">
      <c r="A871" s="18"/>
      <c r="B871" s="3" t="s">
        <v>70</v>
      </c>
      <c r="C871" s="4">
        <v>15</v>
      </c>
      <c r="D871" s="5" t="s">
        <v>27</v>
      </c>
      <c r="E871" s="3" t="s">
        <v>32</v>
      </c>
      <c r="F871" s="3" t="s">
        <v>42</v>
      </c>
      <c r="G871" s="6">
        <v>0</v>
      </c>
      <c r="H871" s="2">
        <v>0</v>
      </c>
      <c r="I871" s="3">
        <v>1</v>
      </c>
      <c r="J871" s="7">
        <v>4.340277777777778E-3</v>
      </c>
      <c r="K871" s="3"/>
      <c r="L871" s="3"/>
      <c r="M871" s="3" t="s">
        <v>43</v>
      </c>
      <c r="N871" s="3" t="s">
        <v>78</v>
      </c>
      <c r="O871" s="3" t="s">
        <v>53</v>
      </c>
    </row>
    <row r="872" spans="1:15" ht="21" customHeight="1" x14ac:dyDescent="0.3">
      <c r="A872" s="18"/>
      <c r="B872" s="10" t="s">
        <v>70</v>
      </c>
      <c r="C872" s="11">
        <v>15</v>
      </c>
      <c r="D872" s="12" t="s">
        <v>69</v>
      </c>
      <c r="E872" s="10" t="s">
        <v>28</v>
      </c>
      <c r="F872" s="10" t="s">
        <v>42</v>
      </c>
      <c r="G872" s="13">
        <v>0</v>
      </c>
      <c r="H872" s="14">
        <v>0</v>
      </c>
      <c r="I872" s="10">
        <v>1</v>
      </c>
      <c r="J872" s="15">
        <v>4.340277777777778E-3</v>
      </c>
      <c r="K872" s="10"/>
      <c r="L872" s="10"/>
      <c r="M872" s="10" t="s">
        <v>51</v>
      </c>
      <c r="N872" s="10" t="s">
        <v>78</v>
      </c>
      <c r="O872" s="10" t="s">
        <v>41</v>
      </c>
    </row>
    <row r="873" spans="1:15" ht="21" customHeight="1" x14ac:dyDescent="0.3">
      <c r="A873" s="18"/>
      <c r="B873" s="3" t="s">
        <v>14</v>
      </c>
      <c r="C873" s="4">
        <v>1</v>
      </c>
      <c r="D873" s="5" t="s">
        <v>59</v>
      </c>
      <c r="E873" s="3" t="s">
        <v>16</v>
      </c>
      <c r="F873" s="3" t="s">
        <v>42</v>
      </c>
      <c r="G873" s="6">
        <v>5</v>
      </c>
      <c r="H873" s="2">
        <v>25000000</v>
      </c>
      <c r="I873" s="3">
        <v>1</v>
      </c>
      <c r="J873" s="7">
        <v>4.3749999999999995E-3</v>
      </c>
      <c r="K873" s="3" t="s">
        <v>18</v>
      </c>
      <c r="L873" s="3" t="s">
        <v>19</v>
      </c>
      <c r="M873" s="3" t="s">
        <v>51</v>
      </c>
      <c r="N873" s="3" t="s">
        <v>78</v>
      </c>
      <c r="O873" s="3" t="s">
        <v>62</v>
      </c>
    </row>
    <row r="874" spans="1:15" ht="21" customHeight="1" x14ac:dyDescent="0.3">
      <c r="A874" s="18"/>
      <c r="B874" s="10" t="s">
        <v>14</v>
      </c>
      <c r="C874" s="11">
        <v>7</v>
      </c>
      <c r="D874" s="12" t="s">
        <v>72</v>
      </c>
      <c r="E874" s="10" t="s">
        <v>38</v>
      </c>
      <c r="F874" s="10" t="s">
        <v>42</v>
      </c>
      <c r="G874" s="13">
        <v>1</v>
      </c>
      <c r="H874" s="14">
        <v>19000000</v>
      </c>
      <c r="I874" s="10">
        <v>6</v>
      </c>
      <c r="J874" s="15">
        <v>4.3749999999999995E-3</v>
      </c>
      <c r="K874" s="10" t="s">
        <v>46</v>
      </c>
      <c r="L874" s="10" t="s">
        <v>29</v>
      </c>
      <c r="M874" s="10" t="s">
        <v>20</v>
      </c>
      <c r="N874" s="10" t="s">
        <v>78</v>
      </c>
      <c r="O874" s="10" t="s">
        <v>21</v>
      </c>
    </row>
    <row r="875" spans="1:15" ht="21" customHeight="1" x14ac:dyDescent="0.3">
      <c r="A875" s="18"/>
      <c r="B875" s="3" t="s">
        <v>14</v>
      </c>
      <c r="C875" s="4">
        <v>27</v>
      </c>
      <c r="D875" s="5" t="s">
        <v>27</v>
      </c>
      <c r="E875" s="3" t="s">
        <v>32</v>
      </c>
      <c r="F875" s="3" t="s">
        <v>23</v>
      </c>
      <c r="G875" s="6">
        <v>2</v>
      </c>
      <c r="H875" s="2">
        <v>38000000</v>
      </c>
      <c r="I875" s="3">
        <v>3</v>
      </c>
      <c r="J875" s="7">
        <v>4.3749999999999995E-3</v>
      </c>
      <c r="K875" s="3" t="s">
        <v>46</v>
      </c>
      <c r="L875" s="3" t="s">
        <v>56</v>
      </c>
      <c r="M875" s="3" t="s">
        <v>33</v>
      </c>
      <c r="N875" s="3" t="s">
        <v>76</v>
      </c>
      <c r="O875" s="3" t="s">
        <v>31</v>
      </c>
    </row>
    <row r="876" spans="1:15" ht="21" customHeight="1" x14ac:dyDescent="0.3">
      <c r="A876" s="18"/>
      <c r="B876" s="10" t="s">
        <v>14</v>
      </c>
      <c r="C876" s="11">
        <v>12</v>
      </c>
      <c r="D876" s="12" t="s">
        <v>27</v>
      </c>
      <c r="E876" s="10" t="s">
        <v>16</v>
      </c>
      <c r="F876" s="10" t="s">
        <v>23</v>
      </c>
      <c r="G876" s="13">
        <v>1</v>
      </c>
      <c r="H876" s="14">
        <v>7000000</v>
      </c>
      <c r="I876" s="10">
        <v>1</v>
      </c>
      <c r="J876" s="15">
        <v>4.3749999999999995E-3</v>
      </c>
      <c r="K876" s="10" t="s">
        <v>18</v>
      </c>
      <c r="L876" s="10" t="s">
        <v>56</v>
      </c>
      <c r="M876" s="10" t="s">
        <v>51</v>
      </c>
      <c r="N876" s="10" t="s">
        <v>76</v>
      </c>
      <c r="O876" s="10" t="s">
        <v>75</v>
      </c>
    </row>
    <row r="877" spans="1:15" ht="21" customHeight="1" x14ac:dyDescent="0.3">
      <c r="A877" s="18"/>
      <c r="B877" s="3" t="s">
        <v>14</v>
      </c>
      <c r="C877" s="4">
        <v>11</v>
      </c>
      <c r="D877" s="5" t="s">
        <v>37</v>
      </c>
      <c r="E877" s="3" t="s">
        <v>16</v>
      </c>
      <c r="F877" s="3" t="s">
        <v>23</v>
      </c>
      <c r="G877" s="6">
        <v>2</v>
      </c>
      <c r="H877" s="2">
        <v>12000000</v>
      </c>
      <c r="I877" s="3">
        <v>3</v>
      </c>
      <c r="J877" s="7">
        <v>4.3749999999999995E-3</v>
      </c>
      <c r="K877" s="3" t="s">
        <v>18</v>
      </c>
      <c r="L877" s="3" t="s">
        <v>50</v>
      </c>
      <c r="M877" s="3" t="s">
        <v>33</v>
      </c>
      <c r="N877" s="3" t="s">
        <v>66</v>
      </c>
      <c r="O877" s="3" t="s">
        <v>36</v>
      </c>
    </row>
    <row r="878" spans="1:15" ht="21" customHeight="1" x14ac:dyDescent="0.3">
      <c r="A878" s="18"/>
      <c r="B878" s="10" t="s">
        <v>14</v>
      </c>
      <c r="C878" s="11">
        <v>29</v>
      </c>
      <c r="D878" s="12" t="s">
        <v>37</v>
      </c>
      <c r="E878" s="10" t="s">
        <v>16</v>
      </c>
      <c r="F878" s="10" t="s">
        <v>42</v>
      </c>
      <c r="G878" s="13">
        <v>3</v>
      </c>
      <c r="H878" s="14">
        <v>12000000</v>
      </c>
      <c r="I878" s="10">
        <v>5</v>
      </c>
      <c r="J878" s="15">
        <v>4.3749999999999995E-3</v>
      </c>
      <c r="K878" s="10" t="s">
        <v>18</v>
      </c>
      <c r="L878" s="10" t="s">
        <v>64</v>
      </c>
      <c r="M878" s="10" t="s">
        <v>33</v>
      </c>
      <c r="N878" s="10" t="s">
        <v>66</v>
      </c>
      <c r="O878" s="10" t="s">
        <v>36</v>
      </c>
    </row>
    <row r="879" spans="1:15" ht="21" customHeight="1" x14ac:dyDescent="0.3">
      <c r="A879" s="18"/>
      <c r="B879" s="3" t="s">
        <v>14</v>
      </c>
      <c r="C879" s="4">
        <v>31</v>
      </c>
      <c r="D879" s="5" t="s">
        <v>37</v>
      </c>
      <c r="E879" s="3" t="s">
        <v>38</v>
      </c>
      <c r="F879" s="3" t="s">
        <v>42</v>
      </c>
      <c r="G879" s="6">
        <v>3</v>
      </c>
      <c r="H879" s="2">
        <v>15000000</v>
      </c>
      <c r="I879" s="3">
        <v>1</v>
      </c>
      <c r="J879" s="7">
        <v>4.3749999999999995E-3</v>
      </c>
      <c r="K879" s="3" t="s">
        <v>18</v>
      </c>
      <c r="L879" s="3" t="s">
        <v>35</v>
      </c>
      <c r="M879" s="3" t="s">
        <v>51</v>
      </c>
      <c r="N879" s="3" t="s">
        <v>76</v>
      </c>
      <c r="O879" s="3" t="s">
        <v>31</v>
      </c>
    </row>
    <row r="880" spans="1:15" ht="21" customHeight="1" x14ac:dyDescent="0.3">
      <c r="A880" s="18"/>
      <c r="B880" s="10" t="s">
        <v>14</v>
      </c>
      <c r="C880" s="11">
        <v>22</v>
      </c>
      <c r="D880" s="12" t="s">
        <v>44</v>
      </c>
      <c r="E880" s="10" t="s">
        <v>32</v>
      </c>
      <c r="F880" s="10" t="s">
        <v>23</v>
      </c>
      <c r="G880" s="13">
        <v>2</v>
      </c>
      <c r="H880" s="14">
        <v>12000000</v>
      </c>
      <c r="I880" s="10">
        <v>6</v>
      </c>
      <c r="J880" s="15">
        <v>4.3749999999999995E-3</v>
      </c>
      <c r="K880" s="10" t="s">
        <v>18</v>
      </c>
      <c r="L880" s="10" t="s">
        <v>19</v>
      </c>
      <c r="M880" s="10" t="s">
        <v>33</v>
      </c>
      <c r="N880" s="10" t="s">
        <v>77</v>
      </c>
      <c r="O880" s="10" t="s">
        <v>65</v>
      </c>
    </row>
    <row r="881" spans="1:15" ht="21" customHeight="1" x14ac:dyDescent="0.3">
      <c r="A881" s="18"/>
      <c r="B881" s="3" t="s">
        <v>14</v>
      </c>
      <c r="C881" s="4">
        <v>1</v>
      </c>
      <c r="D881" s="5" t="s">
        <v>44</v>
      </c>
      <c r="E881" s="3" t="s">
        <v>49</v>
      </c>
      <c r="F881" s="3" t="s">
        <v>42</v>
      </c>
      <c r="G881" s="6">
        <v>3</v>
      </c>
      <c r="H881" s="2">
        <v>15000000</v>
      </c>
      <c r="I881" s="3">
        <v>3</v>
      </c>
      <c r="J881" s="7">
        <v>4.3749999999999995E-3</v>
      </c>
      <c r="K881" s="3" t="s">
        <v>18</v>
      </c>
      <c r="L881" s="3" t="s">
        <v>29</v>
      </c>
      <c r="M881" s="3" t="s">
        <v>43</v>
      </c>
      <c r="N881" s="3" t="s">
        <v>76</v>
      </c>
      <c r="O881" s="3" t="s">
        <v>52</v>
      </c>
    </row>
    <row r="882" spans="1:15" ht="21" customHeight="1" x14ac:dyDescent="0.3">
      <c r="A882" s="18"/>
      <c r="B882" s="10" t="s">
        <v>14</v>
      </c>
      <c r="C882" s="11">
        <v>25</v>
      </c>
      <c r="D882" s="12" t="s">
        <v>69</v>
      </c>
      <c r="E882" s="10" t="s">
        <v>32</v>
      </c>
      <c r="F882" s="10" t="s">
        <v>23</v>
      </c>
      <c r="G882" s="13">
        <v>4</v>
      </c>
      <c r="H882" s="14">
        <v>20000000</v>
      </c>
      <c r="I882" s="10">
        <v>4</v>
      </c>
      <c r="J882" s="15">
        <v>4.3749999999999995E-3</v>
      </c>
      <c r="K882" s="10" t="s">
        <v>61</v>
      </c>
      <c r="L882" s="10" t="s">
        <v>56</v>
      </c>
      <c r="M882" s="10" t="s">
        <v>30</v>
      </c>
      <c r="N882" s="10" t="s">
        <v>78</v>
      </c>
      <c r="O882" s="10" t="s">
        <v>53</v>
      </c>
    </row>
    <row r="883" spans="1:15" ht="21" customHeight="1" x14ac:dyDescent="0.3">
      <c r="A883" s="18"/>
      <c r="B883" s="3" t="s">
        <v>14</v>
      </c>
      <c r="C883" s="4">
        <v>1</v>
      </c>
      <c r="D883" s="5" t="s">
        <v>59</v>
      </c>
      <c r="E883" s="3" t="s">
        <v>16</v>
      </c>
      <c r="F883" s="3" t="s">
        <v>42</v>
      </c>
      <c r="G883" s="6">
        <v>5</v>
      </c>
      <c r="H883" s="2">
        <v>25000000</v>
      </c>
      <c r="I883" s="3">
        <v>1</v>
      </c>
      <c r="J883" s="7">
        <v>4.3749999999999995E-3</v>
      </c>
      <c r="K883" s="3" t="s">
        <v>18</v>
      </c>
      <c r="L883" s="3" t="s">
        <v>19</v>
      </c>
      <c r="M883" s="3" t="s">
        <v>51</v>
      </c>
      <c r="N883" s="3" t="s">
        <v>78</v>
      </c>
      <c r="O883" s="3" t="s">
        <v>62</v>
      </c>
    </row>
    <row r="884" spans="1:15" ht="21" customHeight="1" x14ac:dyDescent="0.3">
      <c r="A884" s="18"/>
      <c r="B884" s="10" t="s">
        <v>14</v>
      </c>
      <c r="C884" s="11">
        <v>7</v>
      </c>
      <c r="D884" s="12" t="s">
        <v>72</v>
      </c>
      <c r="E884" s="10" t="s">
        <v>38</v>
      </c>
      <c r="F884" s="10" t="s">
        <v>42</v>
      </c>
      <c r="G884" s="13">
        <v>1</v>
      </c>
      <c r="H884" s="14">
        <v>19000000</v>
      </c>
      <c r="I884" s="10">
        <v>6</v>
      </c>
      <c r="J884" s="15">
        <v>4.3749999999999995E-3</v>
      </c>
      <c r="K884" s="10" t="s">
        <v>46</v>
      </c>
      <c r="L884" s="10" t="s">
        <v>29</v>
      </c>
      <c r="M884" s="10" t="s">
        <v>20</v>
      </c>
      <c r="N884" s="10" t="s">
        <v>78</v>
      </c>
      <c r="O884" s="10" t="s">
        <v>21</v>
      </c>
    </row>
    <row r="885" spans="1:15" ht="21" customHeight="1" x14ac:dyDescent="0.3">
      <c r="A885" s="18"/>
      <c r="B885" s="3" t="s">
        <v>70</v>
      </c>
      <c r="C885" s="4">
        <v>7</v>
      </c>
      <c r="D885" s="5" t="s">
        <v>37</v>
      </c>
      <c r="E885" s="3" t="s">
        <v>32</v>
      </c>
      <c r="F885" s="3" t="s">
        <v>23</v>
      </c>
      <c r="G885" s="6">
        <v>0</v>
      </c>
      <c r="H885" s="2">
        <v>0</v>
      </c>
      <c r="I885" s="3">
        <v>1</v>
      </c>
      <c r="J885" s="7">
        <v>4.3749999999999995E-3</v>
      </c>
      <c r="K885" s="3"/>
      <c r="L885" s="3"/>
      <c r="M885" s="3" t="s">
        <v>30</v>
      </c>
      <c r="N885" s="3" t="s">
        <v>78</v>
      </c>
      <c r="O885" s="3" t="s">
        <v>63</v>
      </c>
    </row>
    <row r="886" spans="1:15" ht="21" customHeight="1" x14ac:dyDescent="0.3">
      <c r="A886" s="18"/>
      <c r="B886" s="10" t="s">
        <v>70</v>
      </c>
      <c r="C886" s="11">
        <v>16</v>
      </c>
      <c r="D886" s="12" t="s">
        <v>44</v>
      </c>
      <c r="E886" s="10" t="s">
        <v>16</v>
      </c>
      <c r="F886" s="10" t="s">
        <v>17</v>
      </c>
      <c r="G886" s="13">
        <v>0</v>
      </c>
      <c r="H886" s="14">
        <v>0</v>
      </c>
      <c r="I886" s="10">
        <v>1</v>
      </c>
      <c r="J886" s="15">
        <v>4.3749999999999995E-3</v>
      </c>
      <c r="K886" s="10"/>
      <c r="L886" s="10"/>
      <c r="M886" s="10" t="s">
        <v>48</v>
      </c>
      <c r="N886" s="10" t="s">
        <v>77</v>
      </c>
      <c r="O886" s="10" t="s">
        <v>54</v>
      </c>
    </row>
    <row r="887" spans="1:15" ht="21" customHeight="1" x14ac:dyDescent="0.3">
      <c r="A887" s="18"/>
      <c r="B887" s="3" t="s">
        <v>70</v>
      </c>
      <c r="C887" s="4">
        <v>11</v>
      </c>
      <c r="D887" s="5" t="s">
        <v>69</v>
      </c>
      <c r="E887" s="3" t="s">
        <v>32</v>
      </c>
      <c r="F887" s="3" t="s">
        <v>23</v>
      </c>
      <c r="G887" s="6">
        <v>0</v>
      </c>
      <c r="H887" s="2">
        <v>0</v>
      </c>
      <c r="I887" s="3">
        <v>2</v>
      </c>
      <c r="J887" s="7">
        <v>4.3749999999999995E-3</v>
      </c>
      <c r="K887" s="3"/>
      <c r="L887" s="3"/>
      <c r="M887" s="3" t="s">
        <v>40</v>
      </c>
      <c r="N887" s="3" t="s">
        <v>76</v>
      </c>
      <c r="O887" s="3" t="s">
        <v>26</v>
      </c>
    </row>
    <row r="888" spans="1:15" ht="21" customHeight="1" x14ac:dyDescent="0.3">
      <c r="A888" s="18"/>
      <c r="B888" s="10" t="s">
        <v>14</v>
      </c>
      <c r="C888" s="11">
        <v>17</v>
      </c>
      <c r="D888" s="12" t="s">
        <v>57</v>
      </c>
      <c r="E888" s="10" t="s">
        <v>38</v>
      </c>
      <c r="F888" s="10" t="s">
        <v>42</v>
      </c>
      <c r="G888" s="13">
        <v>4</v>
      </c>
      <c r="H888" s="14">
        <v>15000000</v>
      </c>
      <c r="I888" s="10">
        <v>2</v>
      </c>
      <c r="J888" s="15">
        <v>4.3981481481481484E-3</v>
      </c>
      <c r="K888" s="10" t="s">
        <v>18</v>
      </c>
      <c r="L888" s="10" t="s">
        <v>64</v>
      </c>
      <c r="M888" s="10" t="s">
        <v>30</v>
      </c>
      <c r="N888" s="10" t="s">
        <v>77</v>
      </c>
      <c r="O888" s="10" t="s">
        <v>65</v>
      </c>
    </row>
    <row r="889" spans="1:15" ht="21" customHeight="1" x14ac:dyDescent="0.3">
      <c r="A889" s="18"/>
      <c r="B889" s="3" t="s">
        <v>14</v>
      </c>
      <c r="C889" s="4">
        <v>27</v>
      </c>
      <c r="D889" s="5" t="s">
        <v>37</v>
      </c>
      <c r="E889" s="3" t="s">
        <v>32</v>
      </c>
      <c r="F889" s="3" t="s">
        <v>42</v>
      </c>
      <c r="G889" s="6">
        <v>1</v>
      </c>
      <c r="H889" s="2">
        <v>19000000</v>
      </c>
      <c r="I889" s="3">
        <v>2</v>
      </c>
      <c r="J889" s="7">
        <v>4.3981481481481484E-3</v>
      </c>
      <c r="K889" s="3" t="s">
        <v>46</v>
      </c>
      <c r="L889" s="3" t="s">
        <v>19</v>
      </c>
      <c r="M889" s="3" t="s">
        <v>33</v>
      </c>
      <c r="N889" s="3" t="s">
        <v>76</v>
      </c>
      <c r="O889" s="3" t="s">
        <v>26</v>
      </c>
    </row>
    <row r="890" spans="1:15" ht="21" customHeight="1" x14ac:dyDescent="0.3">
      <c r="A890" s="18"/>
      <c r="B890" s="10" t="s">
        <v>14</v>
      </c>
      <c r="C890" s="11">
        <v>22</v>
      </c>
      <c r="D890" s="12" t="s">
        <v>37</v>
      </c>
      <c r="E890" s="10" t="s">
        <v>16</v>
      </c>
      <c r="F890" s="10" t="s">
        <v>23</v>
      </c>
      <c r="G890" s="13">
        <v>2</v>
      </c>
      <c r="H890" s="14">
        <v>38000000</v>
      </c>
      <c r="I890" s="10">
        <v>1</v>
      </c>
      <c r="J890" s="15">
        <v>4.3981481481481484E-3</v>
      </c>
      <c r="K890" s="10" t="s">
        <v>46</v>
      </c>
      <c r="L890" s="10" t="s">
        <v>56</v>
      </c>
      <c r="M890" s="10" t="s">
        <v>51</v>
      </c>
      <c r="N890" s="10" t="s">
        <v>66</v>
      </c>
      <c r="O890" s="10" t="s">
        <v>67</v>
      </c>
    </row>
    <row r="891" spans="1:15" ht="21" customHeight="1" x14ac:dyDescent="0.3">
      <c r="A891" s="18"/>
      <c r="B891" s="3" t="s">
        <v>14</v>
      </c>
      <c r="C891" s="4">
        <v>31</v>
      </c>
      <c r="D891" s="5" t="s">
        <v>37</v>
      </c>
      <c r="E891" s="3" t="s">
        <v>32</v>
      </c>
      <c r="F891" s="3" t="s">
        <v>23</v>
      </c>
      <c r="G891" s="6">
        <v>4</v>
      </c>
      <c r="H891" s="2">
        <v>20000000</v>
      </c>
      <c r="I891" s="3">
        <v>1</v>
      </c>
      <c r="J891" s="7">
        <v>4.3981481481481484E-3</v>
      </c>
      <c r="K891" s="3" t="s">
        <v>61</v>
      </c>
      <c r="L891" s="3" t="s">
        <v>50</v>
      </c>
      <c r="M891" s="3" t="s">
        <v>43</v>
      </c>
      <c r="N891" s="3" t="s">
        <v>78</v>
      </c>
      <c r="O891" s="3" t="s">
        <v>62</v>
      </c>
    </row>
    <row r="892" spans="1:15" ht="21" customHeight="1" x14ac:dyDescent="0.3">
      <c r="A892" s="18"/>
      <c r="B892" s="10" t="s">
        <v>14</v>
      </c>
      <c r="C892" s="11">
        <v>10</v>
      </c>
      <c r="D892" s="12" t="s">
        <v>37</v>
      </c>
      <c r="E892" s="10" t="s">
        <v>16</v>
      </c>
      <c r="F892" s="10" t="s">
        <v>23</v>
      </c>
      <c r="G892" s="13">
        <v>5</v>
      </c>
      <c r="H892" s="14">
        <v>25000000</v>
      </c>
      <c r="I892" s="10">
        <v>3</v>
      </c>
      <c r="J892" s="15">
        <v>4.3981481481481484E-3</v>
      </c>
      <c r="K892" s="10" t="s">
        <v>18</v>
      </c>
      <c r="L892" s="10" t="s">
        <v>29</v>
      </c>
      <c r="M892" s="10" t="s">
        <v>30</v>
      </c>
      <c r="N892" s="10" t="s">
        <v>76</v>
      </c>
      <c r="O892" s="10" t="s">
        <v>26</v>
      </c>
    </row>
    <row r="893" spans="1:15" ht="21" customHeight="1" x14ac:dyDescent="0.3">
      <c r="A893" s="18"/>
      <c r="B893" s="3" t="s">
        <v>14</v>
      </c>
      <c r="C893" s="4">
        <v>29</v>
      </c>
      <c r="D893" s="5" t="s">
        <v>37</v>
      </c>
      <c r="E893" s="3" t="s">
        <v>16</v>
      </c>
      <c r="F893" s="3" t="s">
        <v>23</v>
      </c>
      <c r="G893" s="6">
        <v>2</v>
      </c>
      <c r="H893" s="2">
        <v>10000000</v>
      </c>
      <c r="I893" s="3">
        <v>1</v>
      </c>
      <c r="J893" s="7">
        <v>4.3981481481481484E-3</v>
      </c>
      <c r="K893" s="3" t="s">
        <v>18</v>
      </c>
      <c r="L893" s="3" t="s">
        <v>29</v>
      </c>
      <c r="M893" s="3" t="s">
        <v>51</v>
      </c>
      <c r="N893" s="3" t="s">
        <v>76</v>
      </c>
      <c r="O893" s="3" t="s">
        <v>26</v>
      </c>
    </row>
    <row r="894" spans="1:15" ht="21" customHeight="1" x14ac:dyDescent="0.3">
      <c r="A894" s="18"/>
      <c r="B894" s="10" t="s">
        <v>14</v>
      </c>
      <c r="C894" s="11">
        <v>22</v>
      </c>
      <c r="D894" s="12" t="s">
        <v>44</v>
      </c>
      <c r="E894" s="10" t="s">
        <v>32</v>
      </c>
      <c r="F894" s="10" t="s">
        <v>23</v>
      </c>
      <c r="G894" s="13">
        <v>3</v>
      </c>
      <c r="H894" s="14">
        <v>15000000</v>
      </c>
      <c r="I894" s="10">
        <v>5</v>
      </c>
      <c r="J894" s="15">
        <v>4.3981481481481484E-3</v>
      </c>
      <c r="K894" s="10" t="s">
        <v>18</v>
      </c>
      <c r="L894" s="10" t="s">
        <v>19</v>
      </c>
      <c r="M894" s="10" t="s">
        <v>48</v>
      </c>
      <c r="N894" s="10" t="s">
        <v>78</v>
      </c>
      <c r="O894" s="10" t="s">
        <v>21</v>
      </c>
    </row>
    <row r="895" spans="1:15" ht="21" customHeight="1" x14ac:dyDescent="0.3">
      <c r="A895" s="18"/>
      <c r="B895" s="3" t="s">
        <v>14</v>
      </c>
      <c r="C895" s="4">
        <v>17</v>
      </c>
      <c r="D895" s="5" t="s">
        <v>69</v>
      </c>
      <c r="E895" s="3" t="s">
        <v>73</v>
      </c>
      <c r="F895" s="3" t="s">
        <v>45</v>
      </c>
      <c r="G895" s="6">
        <v>3</v>
      </c>
      <c r="H895" s="2">
        <v>12000000</v>
      </c>
      <c r="I895" s="3">
        <v>1</v>
      </c>
      <c r="J895" s="7">
        <v>4.3981481481481484E-3</v>
      </c>
      <c r="K895" s="3" t="s">
        <v>18</v>
      </c>
      <c r="L895" s="3" t="s">
        <v>56</v>
      </c>
      <c r="M895" s="3" t="s">
        <v>48</v>
      </c>
      <c r="N895" s="3" t="s">
        <v>78</v>
      </c>
      <c r="O895" s="3" t="s">
        <v>63</v>
      </c>
    </row>
    <row r="896" spans="1:15" ht="21" customHeight="1" x14ac:dyDescent="0.3">
      <c r="A896" s="18"/>
      <c r="B896" s="10" t="s">
        <v>14</v>
      </c>
      <c r="C896" s="11">
        <v>17</v>
      </c>
      <c r="D896" s="12" t="s">
        <v>57</v>
      </c>
      <c r="E896" s="10" t="s">
        <v>38</v>
      </c>
      <c r="F896" s="10" t="s">
        <v>42</v>
      </c>
      <c r="G896" s="13">
        <v>4</v>
      </c>
      <c r="H896" s="14">
        <v>15000000</v>
      </c>
      <c r="I896" s="10">
        <v>2</v>
      </c>
      <c r="J896" s="15">
        <v>4.3981481481481484E-3</v>
      </c>
      <c r="K896" s="10" t="s">
        <v>18</v>
      </c>
      <c r="L896" s="10" t="s">
        <v>64</v>
      </c>
      <c r="M896" s="10" t="s">
        <v>30</v>
      </c>
      <c r="N896" s="10" t="s">
        <v>77</v>
      </c>
      <c r="O896" s="10" t="s">
        <v>65</v>
      </c>
    </row>
    <row r="897" spans="1:15" ht="21" customHeight="1" x14ac:dyDescent="0.3">
      <c r="A897" s="18"/>
      <c r="B897" s="3" t="s">
        <v>70</v>
      </c>
      <c r="C897" s="4">
        <v>13</v>
      </c>
      <c r="D897" s="5" t="s">
        <v>27</v>
      </c>
      <c r="E897" s="3" t="s">
        <v>32</v>
      </c>
      <c r="F897" s="3" t="s">
        <v>23</v>
      </c>
      <c r="G897" s="6">
        <v>0</v>
      </c>
      <c r="H897" s="2">
        <v>0</v>
      </c>
      <c r="I897" s="3">
        <v>1</v>
      </c>
      <c r="J897" s="7">
        <v>4.3981481481481484E-3</v>
      </c>
      <c r="K897" s="3"/>
      <c r="L897" s="3"/>
      <c r="M897" s="3" t="s">
        <v>20</v>
      </c>
      <c r="N897" s="3" t="s">
        <v>66</v>
      </c>
      <c r="O897" s="3" t="s">
        <v>36</v>
      </c>
    </row>
    <row r="898" spans="1:15" ht="21" customHeight="1" x14ac:dyDescent="0.3">
      <c r="A898" s="18"/>
      <c r="B898" s="10" t="s">
        <v>70</v>
      </c>
      <c r="C898" s="11">
        <v>5</v>
      </c>
      <c r="D898" s="12" t="s">
        <v>37</v>
      </c>
      <c r="E898" s="10" t="s">
        <v>49</v>
      </c>
      <c r="F898" s="10" t="s">
        <v>42</v>
      </c>
      <c r="G898" s="13">
        <v>0</v>
      </c>
      <c r="H898" s="14">
        <v>0</v>
      </c>
      <c r="I898" s="10">
        <v>5</v>
      </c>
      <c r="J898" s="15">
        <v>4.3981481481481484E-3</v>
      </c>
      <c r="K898" s="10"/>
      <c r="L898" s="10"/>
      <c r="M898" s="10" t="s">
        <v>40</v>
      </c>
      <c r="N898" s="10" t="s">
        <v>76</v>
      </c>
      <c r="O898" s="10" t="s">
        <v>26</v>
      </c>
    </row>
    <row r="899" spans="1:15" ht="21" customHeight="1" x14ac:dyDescent="0.3">
      <c r="A899" s="18"/>
      <c r="B899" s="3" t="s">
        <v>70</v>
      </c>
      <c r="C899" s="4">
        <v>19</v>
      </c>
      <c r="D899" s="5" t="s">
        <v>44</v>
      </c>
      <c r="E899" s="3" t="s">
        <v>32</v>
      </c>
      <c r="F899" s="3" t="s">
        <v>17</v>
      </c>
      <c r="G899" s="6">
        <v>0</v>
      </c>
      <c r="H899" s="2">
        <v>0</v>
      </c>
      <c r="I899" s="3">
        <v>2</v>
      </c>
      <c r="J899" s="7">
        <v>4.3981481481481484E-3</v>
      </c>
      <c r="K899" s="3"/>
      <c r="L899" s="3"/>
      <c r="M899" s="3" t="s">
        <v>30</v>
      </c>
      <c r="N899" s="3" t="s">
        <v>76</v>
      </c>
      <c r="O899" s="3" t="s">
        <v>26</v>
      </c>
    </row>
    <row r="900" spans="1:15" ht="21" customHeight="1" x14ac:dyDescent="0.3">
      <c r="A900" s="18"/>
      <c r="B900" s="10" t="s">
        <v>70</v>
      </c>
      <c r="C900" s="11">
        <v>28</v>
      </c>
      <c r="D900" s="12" t="s">
        <v>44</v>
      </c>
      <c r="E900" s="10" t="s">
        <v>32</v>
      </c>
      <c r="F900" s="10" t="s">
        <v>23</v>
      </c>
      <c r="G900" s="13">
        <v>0</v>
      </c>
      <c r="H900" s="14">
        <v>0</v>
      </c>
      <c r="I900" s="10">
        <v>4</v>
      </c>
      <c r="J900" s="15">
        <v>4.3981481481481484E-3</v>
      </c>
      <c r="K900" s="10"/>
      <c r="L900" s="10"/>
      <c r="M900" s="10" t="s">
        <v>43</v>
      </c>
      <c r="N900" s="10" t="s">
        <v>66</v>
      </c>
      <c r="O900" s="10" t="s">
        <v>36</v>
      </c>
    </row>
    <row r="901" spans="1:15" ht="21" customHeight="1" x14ac:dyDescent="0.3">
      <c r="A901" s="18"/>
      <c r="B901" s="3" t="s">
        <v>70</v>
      </c>
      <c r="C901" s="4">
        <v>10</v>
      </c>
      <c r="D901" s="5" t="s">
        <v>69</v>
      </c>
      <c r="E901" s="3" t="s">
        <v>49</v>
      </c>
      <c r="F901" s="3" t="s">
        <v>42</v>
      </c>
      <c r="G901" s="6">
        <v>0</v>
      </c>
      <c r="H901" s="2">
        <v>0</v>
      </c>
      <c r="I901" s="3">
        <v>5</v>
      </c>
      <c r="J901" s="7">
        <v>4.3981481481481484E-3</v>
      </c>
      <c r="K901" s="3"/>
      <c r="L901" s="3"/>
      <c r="M901" s="3" t="s">
        <v>48</v>
      </c>
      <c r="N901" s="3" t="s">
        <v>78</v>
      </c>
      <c r="O901" s="3" t="s">
        <v>62</v>
      </c>
    </row>
    <row r="902" spans="1:15" ht="21" customHeight="1" x14ac:dyDescent="0.3">
      <c r="A902" s="18"/>
      <c r="B902" s="10" t="s">
        <v>14</v>
      </c>
      <c r="C902" s="11">
        <v>1</v>
      </c>
      <c r="D902" s="12" t="s">
        <v>15</v>
      </c>
      <c r="E902" s="10" t="s">
        <v>38</v>
      </c>
      <c r="F902" s="10" t="s">
        <v>68</v>
      </c>
      <c r="G902" s="13">
        <v>2</v>
      </c>
      <c r="H902" s="14">
        <v>12000000</v>
      </c>
      <c r="I902" s="10">
        <v>1</v>
      </c>
      <c r="J902" s="15">
        <v>4.5138888888888893E-3</v>
      </c>
      <c r="K902" s="10" t="s">
        <v>18</v>
      </c>
      <c r="L902" s="10" t="s">
        <v>47</v>
      </c>
      <c r="M902" s="10" t="s">
        <v>25</v>
      </c>
      <c r="N902" s="10" t="s">
        <v>66</v>
      </c>
      <c r="O902" s="10" t="s">
        <v>36</v>
      </c>
    </row>
    <row r="903" spans="1:15" ht="21" customHeight="1" x14ac:dyDescent="0.3">
      <c r="A903" s="18"/>
      <c r="B903" s="3" t="s">
        <v>14</v>
      </c>
      <c r="C903" s="4">
        <v>1</v>
      </c>
      <c r="D903" s="5" t="s">
        <v>15</v>
      </c>
      <c r="E903" s="3" t="s">
        <v>28</v>
      </c>
      <c r="F903" s="3" t="s">
        <v>23</v>
      </c>
      <c r="G903" s="6">
        <v>2</v>
      </c>
      <c r="H903" s="2">
        <v>12000000</v>
      </c>
      <c r="I903" s="3">
        <v>1</v>
      </c>
      <c r="J903" s="7">
        <v>4.5138888888888893E-3</v>
      </c>
      <c r="K903" s="3" t="s">
        <v>18</v>
      </c>
      <c r="L903" s="3" t="s">
        <v>39</v>
      </c>
      <c r="M903" s="3" t="s">
        <v>48</v>
      </c>
      <c r="N903" s="3" t="s">
        <v>76</v>
      </c>
      <c r="O903" s="3" t="s">
        <v>26</v>
      </c>
    </row>
    <row r="904" spans="1:15" ht="21" customHeight="1" x14ac:dyDescent="0.3">
      <c r="A904" s="18"/>
      <c r="B904" s="10" t="s">
        <v>14</v>
      </c>
      <c r="C904" s="11">
        <v>1</v>
      </c>
      <c r="D904" s="12" t="s">
        <v>15</v>
      </c>
      <c r="E904" s="10" t="s">
        <v>32</v>
      </c>
      <c r="F904" s="10" t="s">
        <v>42</v>
      </c>
      <c r="G904" s="13">
        <v>5</v>
      </c>
      <c r="H904" s="14">
        <v>25000000</v>
      </c>
      <c r="I904" s="10">
        <v>2</v>
      </c>
      <c r="J904" s="15">
        <v>4.5138888888888893E-3</v>
      </c>
      <c r="K904" s="10" t="s">
        <v>18</v>
      </c>
      <c r="L904" s="10" t="s">
        <v>47</v>
      </c>
      <c r="M904" s="10" t="s">
        <v>48</v>
      </c>
      <c r="N904" s="10" t="s">
        <v>78</v>
      </c>
      <c r="O904" s="10" t="s">
        <v>53</v>
      </c>
    </row>
    <row r="905" spans="1:15" ht="21" customHeight="1" x14ac:dyDescent="0.3">
      <c r="A905" s="18"/>
      <c r="B905" s="3" t="s">
        <v>14</v>
      </c>
      <c r="C905" s="4">
        <v>12</v>
      </c>
      <c r="D905" s="5" t="s">
        <v>60</v>
      </c>
      <c r="E905" s="3" t="s">
        <v>73</v>
      </c>
      <c r="F905" s="3" t="s">
        <v>42</v>
      </c>
      <c r="G905" s="6">
        <v>4</v>
      </c>
      <c r="H905" s="2">
        <v>11000000</v>
      </c>
      <c r="I905" s="3">
        <v>1</v>
      </c>
      <c r="J905" s="7">
        <v>4.5138888888888893E-3</v>
      </c>
      <c r="K905" s="3" t="s">
        <v>61</v>
      </c>
      <c r="L905" s="3" t="s">
        <v>24</v>
      </c>
      <c r="M905" s="3" t="s">
        <v>30</v>
      </c>
      <c r="N905" s="3" t="s">
        <v>76</v>
      </c>
      <c r="O905" s="3" t="s">
        <v>26</v>
      </c>
    </row>
    <row r="906" spans="1:15" ht="21" customHeight="1" x14ac:dyDescent="0.3">
      <c r="A906" s="18"/>
      <c r="B906" s="10" t="s">
        <v>14</v>
      </c>
      <c r="C906" s="11">
        <v>27</v>
      </c>
      <c r="D906" s="12" t="s">
        <v>22</v>
      </c>
      <c r="E906" s="10" t="s">
        <v>38</v>
      </c>
      <c r="F906" s="10" t="s">
        <v>23</v>
      </c>
      <c r="G906" s="13">
        <v>3</v>
      </c>
      <c r="H906" s="14">
        <v>15000000</v>
      </c>
      <c r="I906" s="10">
        <v>4</v>
      </c>
      <c r="J906" s="15">
        <v>4.5138888888888893E-3</v>
      </c>
      <c r="K906" s="10" t="s">
        <v>18</v>
      </c>
      <c r="L906" s="10" t="s">
        <v>39</v>
      </c>
      <c r="M906" s="10" t="s">
        <v>43</v>
      </c>
      <c r="N906" s="10" t="s">
        <v>78</v>
      </c>
      <c r="O906" s="10" t="s">
        <v>63</v>
      </c>
    </row>
    <row r="907" spans="1:15" ht="21" customHeight="1" x14ac:dyDescent="0.3">
      <c r="A907" s="18"/>
      <c r="B907" s="3" t="s">
        <v>14</v>
      </c>
      <c r="C907" s="4">
        <v>16</v>
      </c>
      <c r="D907" s="5" t="s">
        <v>22</v>
      </c>
      <c r="E907" s="3" t="s">
        <v>73</v>
      </c>
      <c r="F907" s="3" t="s">
        <v>23</v>
      </c>
      <c r="G907" s="6">
        <v>5</v>
      </c>
      <c r="H907" s="2">
        <v>20000000</v>
      </c>
      <c r="I907" s="3">
        <v>3</v>
      </c>
      <c r="J907" s="7">
        <v>4.5138888888888893E-3</v>
      </c>
      <c r="K907" s="3" t="s">
        <v>18</v>
      </c>
      <c r="L907" s="3" t="s">
        <v>50</v>
      </c>
      <c r="M907" s="3" t="s">
        <v>51</v>
      </c>
      <c r="N907" s="3" t="s">
        <v>78</v>
      </c>
      <c r="O907" s="3" t="s">
        <v>41</v>
      </c>
    </row>
    <row r="908" spans="1:15" ht="21" customHeight="1" x14ac:dyDescent="0.3">
      <c r="A908" s="18"/>
      <c r="B908" s="10" t="s">
        <v>14</v>
      </c>
      <c r="C908" s="11">
        <v>24</v>
      </c>
      <c r="D908" s="12" t="s">
        <v>27</v>
      </c>
      <c r="E908" s="10" t="s">
        <v>16</v>
      </c>
      <c r="F908" s="10" t="s">
        <v>17</v>
      </c>
      <c r="G908" s="13">
        <v>3</v>
      </c>
      <c r="H908" s="14">
        <v>15000000</v>
      </c>
      <c r="I908" s="10">
        <v>5</v>
      </c>
      <c r="J908" s="15">
        <v>4.5138888888888893E-3</v>
      </c>
      <c r="K908" s="10" t="s">
        <v>18</v>
      </c>
      <c r="L908" s="10" t="s">
        <v>19</v>
      </c>
      <c r="M908" s="10" t="s">
        <v>30</v>
      </c>
      <c r="N908" s="10" t="s">
        <v>76</v>
      </c>
      <c r="O908" s="10" t="s">
        <v>52</v>
      </c>
    </row>
    <row r="909" spans="1:15" ht="21" customHeight="1" x14ac:dyDescent="0.3">
      <c r="A909" s="18"/>
      <c r="B909" s="3" t="s">
        <v>14</v>
      </c>
      <c r="C909" s="4">
        <v>30</v>
      </c>
      <c r="D909" s="5" t="s">
        <v>27</v>
      </c>
      <c r="E909" s="3" t="s">
        <v>49</v>
      </c>
      <c r="F909" s="3" t="s">
        <v>42</v>
      </c>
      <c r="G909" s="6">
        <v>2</v>
      </c>
      <c r="H909" s="2">
        <v>12000000</v>
      </c>
      <c r="I909" s="3">
        <v>4</v>
      </c>
      <c r="J909" s="7">
        <v>4.5138888888888893E-3</v>
      </c>
      <c r="K909" s="3" t="s">
        <v>18</v>
      </c>
      <c r="L909" s="3" t="s">
        <v>29</v>
      </c>
      <c r="M909" s="3" t="s">
        <v>30</v>
      </c>
      <c r="N909" s="3" t="s">
        <v>78</v>
      </c>
      <c r="O909" s="3" t="s">
        <v>41</v>
      </c>
    </row>
    <row r="910" spans="1:15" ht="21" customHeight="1" x14ac:dyDescent="0.3">
      <c r="A910" s="18"/>
      <c r="B910" s="10" t="s">
        <v>14</v>
      </c>
      <c r="C910" s="11">
        <v>11</v>
      </c>
      <c r="D910" s="12" t="s">
        <v>27</v>
      </c>
      <c r="E910" s="10" t="s">
        <v>16</v>
      </c>
      <c r="F910" s="10" t="s">
        <v>23</v>
      </c>
      <c r="G910" s="13">
        <v>5</v>
      </c>
      <c r="H910" s="14">
        <v>21000000</v>
      </c>
      <c r="I910" s="10">
        <v>1</v>
      </c>
      <c r="J910" s="15">
        <v>4.5138888888888893E-3</v>
      </c>
      <c r="K910" s="10" t="s">
        <v>18</v>
      </c>
      <c r="L910" s="10" t="s">
        <v>29</v>
      </c>
      <c r="M910" s="10" t="s">
        <v>51</v>
      </c>
      <c r="N910" s="10" t="s">
        <v>77</v>
      </c>
      <c r="O910" s="10" t="s">
        <v>65</v>
      </c>
    </row>
    <row r="911" spans="1:15" ht="21" customHeight="1" x14ac:dyDescent="0.3">
      <c r="A911" s="18"/>
      <c r="B911" s="3" t="s">
        <v>14</v>
      </c>
      <c r="C911" s="4">
        <v>8</v>
      </c>
      <c r="D911" s="5" t="s">
        <v>37</v>
      </c>
      <c r="E911" s="3" t="s">
        <v>28</v>
      </c>
      <c r="F911" s="3" t="s">
        <v>23</v>
      </c>
      <c r="G911" s="6">
        <v>1</v>
      </c>
      <c r="H911" s="2">
        <v>19000000</v>
      </c>
      <c r="I911" s="3">
        <v>3</v>
      </c>
      <c r="J911" s="7">
        <v>4.5138888888888893E-3</v>
      </c>
      <c r="K911" s="3" t="s">
        <v>46</v>
      </c>
      <c r="L911" s="3" t="s">
        <v>29</v>
      </c>
      <c r="M911" s="3" t="s">
        <v>33</v>
      </c>
      <c r="N911" s="3" t="s">
        <v>76</v>
      </c>
      <c r="O911" s="3" t="s">
        <v>31</v>
      </c>
    </row>
    <row r="912" spans="1:15" ht="21" customHeight="1" x14ac:dyDescent="0.3">
      <c r="A912" s="18"/>
      <c r="B912" s="10" t="s">
        <v>14</v>
      </c>
      <c r="C912" s="11">
        <v>26</v>
      </c>
      <c r="D912" s="12" t="s">
        <v>37</v>
      </c>
      <c r="E912" s="10" t="s">
        <v>16</v>
      </c>
      <c r="F912" s="10" t="s">
        <v>17</v>
      </c>
      <c r="G912" s="13">
        <v>2</v>
      </c>
      <c r="H912" s="14">
        <v>38000000</v>
      </c>
      <c r="I912" s="10">
        <v>4</v>
      </c>
      <c r="J912" s="15">
        <v>4.5138888888888893E-3</v>
      </c>
      <c r="K912" s="10" t="s">
        <v>46</v>
      </c>
      <c r="L912" s="10" t="s">
        <v>19</v>
      </c>
      <c r="M912" s="10" t="s">
        <v>33</v>
      </c>
      <c r="N912" s="10" t="s">
        <v>66</v>
      </c>
      <c r="O912" s="10" t="s">
        <v>67</v>
      </c>
    </row>
    <row r="913" spans="1:15" ht="21" customHeight="1" x14ac:dyDescent="0.3">
      <c r="A913" s="18"/>
      <c r="B913" s="3" t="s">
        <v>14</v>
      </c>
      <c r="C913" s="4">
        <v>10</v>
      </c>
      <c r="D913" s="5" t="s">
        <v>37</v>
      </c>
      <c r="E913" s="3" t="s">
        <v>16</v>
      </c>
      <c r="F913" s="3" t="s">
        <v>23</v>
      </c>
      <c r="G913" s="6">
        <v>4</v>
      </c>
      <c r="H913" s="2">
        <v>11000000</v>
      </c>
      <c r="I913" s="3">
        <v>5</v>
      </c>
      <c r="J913" s="7">
        <v>4.5138888888888893E-3</v>
      </c>
      <c r="K913" s="3" t="s">
        <v>61</v>
      </c>
      <c r="L913" s="3" t="s">
        <v>35</v>
      </c>
      <c r="M913" s="3" t="s">
        <v>43</v>
      </c>
      <c r="N913" s="3" t="s">
        <v>66</v>
      </c>
      <c r="O913" s="3" t="s">
        <v>36</v>
      </c>
    </row>
    <row r="914" spans="1:15" ht="21" customHeight="1" x14ac:dyDescent="0.3">
      <c r="A914" s="18"/>
      <c r="B914" s="10" t="s">
        <v>14</v>
      </c>
      <c r="C914" s="11">
        <v>31</v>
      </c>
      <c r="D914" s="12" t="s">
        <v>37</v>
      </c>
      <c r="E914" s="10" t="s">
        <v>38</v>
      </c>
      <c r="F914" s="10" t="s">
        <v>42</v>
      </c>
      <c r="G914" s="13">
        <v>5</v>
      </c>
      <c r="H914" s="14">
        <v>21000000</v>
      </c>
      <c r="I914" s="10">
        <v>5</v>
      </c>
      <c r="J914" s="15">
        <v>4.5138888888888893E-3</v>
      </c>
      <c r="K914" s="10" t="s">
        <v>18</v>
      </c>
      <c r="L914" s="10" t="s">
        <v>39</v>
      </c>
      <c r="M914" s="10" t="s">
        <v>20</v>
      </c>
      <c r="N914" s="10" t="s">
        <v>76</v>
      </c>
      <c r="O914" s="10" t="s">
        <v>26</v>
      </c>
    </row>
    <row r="915" spans="1:15" ht="21" customHeight="1" x14ac:dyDescent="0.3">
      <c r="A915" s="18"/>
      <c r="B915" s="3" t="s">
        <v>14</v>
      </c>
      <c r="C915" s="4">
        <v>11</v>
      </c>
      <c r="D915" s="5" t="s">
        <v>37</v>
      </c>
      <c r="E915" s="3" t="s">
        <v>32</v>
      </c>
      <c r="F915" s="3" t="s">
        <v>17</v>
      </c>
      <c r="G915" s="6">
        <v>5</v>
      </c>
      <c r="H915" s="2">
        <v>25000000</v>
      </c>
      <c r="I915" s="3">
        <v>2</v>
      </c>
      <c r="J915" s="7">
        <v>4.5138888888888893E-3</v>
      </c>
      <c r="K915" s="3" t="s">
        <v>18</v>
      </c>
      <c r="L915" s="3" t="s">
        <v>39</v>
      </c>
      <c r="M915" s="3" t="s">
        <v>33</v>
      </c>
      <c r="N915" s="3" t="s">
        <v>78</v>
      </c>
      <c r="O915" s="3" t="s">
        <v>53</v>
      </c>
    </row>
    <row r="916" spans="1:15" ht="21" customHeight="1" x14ac:dyDescent="0.3">
      <c r="A916" s="18"/>
      <c r="B916" s="10" t="s">
        <v>14</v>
      </c>
      <c r="C916" s="11">
        <v>5</v>
      </c>
      <c r="D916" s="12" t="s">
        <v>37</v>
      </c>
      <c r="E916" s="10" t="s">
        <v>28</v>
      </c>
      <c r="F916" s="10" t="s">
        <v>23</v>
      </c>
      <c r="G916" s="13">
        <v>4</v>
      </c>
      <c r="H916" s="14">
        <v>20000000</v>
      </c>
      <c r="I916" s="10">
        <v>4</v>
      </c>
      <c r="J916" s="15">
        <v>4.5138888888888893E-3</v>
      </c>
      <c r="K916" s="10" t="s">
        <v>18</v>
      </c>
      <c r="L916" s="10" t="s">
        <v>64</v>
      </c>
      <c r="M916" s="10" t="s">
        <v>20</v>
      </c>
      <c r="N916" s="10" t="s">
        <v>78</v>
      </c>
      <c r="O916" s="10" t="s">
        <v>63</v>
      </c>
    </row>
    <row r="917" spans="1:15" ht="21" customHeight="1" x14ac:dyDescent="0.3">
      <c r="A917" s="18"/>
      <c r="B917" s="3" t="s">
        <v>14</v>
      </c>
      <c r="C917" s="4">
        <v>28</v>
      </c>
      <c r="D917" s="5" t="s">
        <v>37</v>
      </c>
      <c r="E917" s="3" t="s">
        <v>49</v>
      </c>
      <c r="F917" s="3" t="s">
        <v>17</v>
      </c>
      <c r="G917" s="6">
        <v>1</v>
      </c>
      <c r="H917" s="2">
        <v>7000000</v>
      </c>
      <c r="I917" s="3">
        <v>5</v>
      </c>
      <c r="J917" s="7">
        <v>4.5138888888888893E-3</v>
      </c>
      <c r="K917" s="3" t="s">
        <v>18</v>
      </c>
      <c r="L917" s="3" t="s">
        <v>19</v>
      </c>
      <c r="M917" s="3" t="s">
        <v>43</v>
      </c>
      <c r="N917" s="3" t="s">
        <v>77</v>
      </c>
      <c r="O917" s="3" t="s">
        <v>54</v>
      </c>
    </row>
    <row r="918" spans="1:15" ht="21" customHeight="1" x14ac:dyDescent="0.3">
      <c r="A918" s="18"/>
      <c r="B918" s="10" t="s">
        <v>14</v>
      </c>
      <c r="C918" s="11">
        <v>4</v>
      </c>
      <c r="D918" s="12" t="s">
        <v>44</v>
      </c>
      <c r="E918" s="10" t="s">
        <v>28</v>
      </c>
      <c r="F918" s="10" t="s">
        <v>23</v>
      </c>
      <c r="G918" s="13">
        <v>2</v>
      </c>
      <c r="H918" s="14">
        <v>38000000</v>
      </c>
      <c r="I918" s="10">
        <v>4</v>
      </c>
      <c r="J918" s="15">
        <v>4.5138888888888893E-3</v>
      </c>
      <c r="K918" s="10" t="s">
        <v>46</v>
      </c>
      <c r="L918" s="10" t="s">
        <v>64</v>
      </c>
      <c r="M918" s="10" t="s">
        <v>20</v>
      </c>
      <c r="N918" s="10" t="s">
        <v>76</v>
      </c>
      <c r="O918" s="10" t="s">
        <v>31</v>
      </c>
    </row>
    <row r="919" spans="1:15" ht="21" customHeight="1" x14ac:dyDescent="0.3">
      <c r="A919" s="18"/>
      <c r="B919" s="3" t="s">
        <v>14</v>
      </c>
      <c r="C919" s="4">
        <v>15</v>
      </c>
      <c r="D919" s="5" t="s">
        <v>44</v>
      </c>
      <c r="E919" s="3" t="s">
        <v>28</v>
      </c>
      <c r="F919" s="3" t="s">
        <v>45</v>
      </c>
      <c r="G919" s="6">
        <v>1</v>
      </c>
      <c r="H919" s="2">
        <v>19000000</v>
      </c>
      <c r="I919" s="3">
        <v>7</v>
      </c>
      <c r="J919" s="7">
        <v>4.5138888888888893E-3</v>
      </c>
      <c r="K919" s="3" t="s">
        <v>46</v>
      </c>
      <c r="L919" s="3" t="s">
        <v>47</v>
      </c>
      <c r="M919" s="3" t="s">
        <v>51</v>
      </c>
      <c r="N919" s="3" t="s">
        <v>77</v>
      </c>
      <c r="O919" s="3" t="s">
        <v>54</v>
      </c>
    </row>
    <row r="920" spans="1:15" ht="21" customHeight="1" x14ac:dyDescent="0.3">
      <c r="A920" s="18"/>
      <c r="B920" s="10" t="s">
        <v>14</v>
      </c>
      <c r="C920" s="11">
        <v>22</v>
      </c>
      <c r="D920" s="12" t="s">
        <v>44</v>
      </c>
      <c r="E920" s="10" t="s">
        <v>49</v>
      </c>
      <c r="F920" s="10" t="s">
        <v>42</v>
      </c>
      <c r="G920" s="13">
        <v>4</v>
      </c>
      <c r="H920" s="14">
        <v>20000000</v>
      </c>
      <c r="I920" s="10">
        <v>3</v>
      </c>
      <c r="J920" s="15">
        <v>4.5138888888888893E-3</v>
      </c>
      <c r="K920" s="10" t="s">
        <v>61</v>
      </c>
      <c r="L920" s="10" t="s">
        <v>56</v>
      </c>
      <c r="M920" s="10" t="s">
        <v>48</v>
      </c>
      <c r="N920" s="10" t="s">
        <v>76</v>
      </c>
      <c r="O920" s="10" t="s">
        <v>52</v>
      </c>
    </row>
    <row r="921" spans="1:15" ht="21" customHeight="1" x14ac:dyDescent="0.3">
      <c r="A921" s="18"/>
      <c r="B921" s="3" t="s">
        <v>14</v>
      </c>
      <c r="C921" s="4">
        <v>3</v>
      </c>
      <c r="D921" s="5" t="s">
        <v>44</v>
      </c>
      <c r="E921" s="3" t="s">
        <v>28</v>
      </c>
      <c r="F921" s="3" t="s">
        <v>42</v>
      </c>
      <c r="G921" s="6">
        <v>2</v>
      </c>
      <c r="H921" s="2">
        <v>12000000</v>
      </c>
      <c r="I921" s="3">
        <v>2</v>
      </c>
      <c r="J921" s="7">
        <v>4.5138888888888893E-3</v>
      </c>
      <c r="K921" s="3" t="s">
        <v>18</v>
      </c>
      <c r="L921" s="3" t="s">
        <v>19</v>
      </c>
      <c r="M921" s="3" t="s">
        <v>25</v>
      </c>
      <c r="N921" s="3" t="s">
        <v>78</v>
      </c>
      <c r="O921" s="3" t="s">
        <v>63</v>
      </c>
    </row>
    <row r="922" spans="1:15" ht="21" customHeight="1" x14ac:dyDescent="0.3">
      <c r="A922" s="18"/>
      <c r="B922" s="10" t="s">
        <v>14</v>
      </c>
      <c r="C922" s="11">
        <v>15</v>
      </c>
      <c r="D922" s="12" t="s">
        <v>44</v>
      </c>
      <c r="E922" s="10" t="s">
        <v>16</v>
      </c>
      <c r="F922" s="10" t="s">
        <v>23</v>
      </c>
      <c r="G922" s="13">
        <v>2</v>
      </c>
      <c r="H922" s="14">
        <v>12000000</v>
      </c>
      <c r="I922" s="10">
        <v>3</v>
      </c>
      <c r="J922" s="15">
        <v>4.5138888888888893E-3</v>
      </c>
      <c r="K922" s="10" t="s">
        <v>18</v>
      </c>
      <c r="L922" s="10" t="s">
        <v>35</v>
      </c>
      <c r="M922" s="10" t="s">
        <v>30</v>
      </c>
      <c r="N922" s="10" t="s">
        <v>78</v>
      </c>
      <c r="O922" s="10" t="s">
        <v>53</v>
      </c>
    </row>
    <row r="923" spans="1:15" ht="21" customHeight="1" x14ac:dyDescent="0.3">
      <c r="A923" s="18"/>
      <c r="B923" s="3" t="s">
        <v>14</v>
      </c>
      <c r="C923" s="4">
        <v>3</v>
      </c>
      <c r="D923" s="5" t="s">
        <v>44</v>
      </c>
      <c r="E923" s="3" t="s">
        <v>16</v>
      </c>
      <c r="F923" s="3" t="s">
        <v>17</v>
      </c>
      <c r="G923" s="6">
        <v>2</v>
      </c>
      <c r="H923" s="2">
        <v>12000000</v>
      </c>
      <c r="I923" s="3">
        <v>3</v>
      </c>
      <c r="J923" s="7">
        <v>4.5138888888888893E-3</v>
      </c>
      <c r="K923" s="3" t="s">
        <v>18</v>
      </c>
      <c r="L923" s="3" t="s">
        <v>29</v>
      </c>
      <c r="M923" s="3" t="s">
        <v>33</v>
      </c>
      <c r="N923" s="3" t="s">
        <v>76</v>
      </c>
      <c r="O923" s="3" t="s">
        <v>31</v>
      </c>
    </row>
    <row r="924" spans="1:15" ht="21" customHeight="1" x14ac:dyDescent="0.3">
      <c r="A924" s="18"/>
      <c r="B924" s="10" t="s">
        <v>14</v>
      </c>
      <c r="C924" s="11">
        <v>11</v>
      </c>
      <c r="D924" s="12" t="s">
        <v>44</v>
      </c>
      <c r="E924" s="10" t="s">
        <v>49</v>
      </c>
      <c r="F924" s="10" t="s">
        <v>45</v>
      </c>
      <c r="G924" s="13">
        <v>3</v>
      </c>
      <c r="H924" s="14">
        <v>15000000</v>
      </c>
      <c r="I924" s="10">
        <v>3</v>
      </c>
      <c r="J924" s="15">
        <v>4.5138888888888893E-3</v>
      </c>
      <c r="K924" s="10" t="s">
        <v>18</v>
      </c>
      <c r="L924" s="10" t="s">
        <v>64</v>
      </c>
      <c r="M924" s="10" t="s">
        <v>33</v>
      </c>
      <c r="N924" s="10" t="s">
        <v>77</v>
      </c>
      <c r="O924" s="10" t="s">
        <v>54</v>
      </c>
    </row>
    <row r="925" spans="1:15" ht="21" customHeight="1" x14ac:dyDescent="0.3">
      <c r="A925" s="18"/>
      <c r="B925" s="3" t="s">
        <v>14</v>
      </c>
      <c r="C925" s="4">
        <v>22</v>
      </c>
      <c r="D925" s="5" t="s">
        <v>44</v>
      </c>
      <c r="E925" s="3" t="s">
        <v>73</v>
      </c>
      <c r="F925" s="3" t="s">
        <v>42</v>
      </c>
      <c r="G925" s="6">
        <v>3</v>
      </c>
      <c r="H925" s="2">
        <v>15000000</v>
      </c>
      <c r="I925" s="3">
        <v>4</v>
      </c>
      <c r="J925" s="7">
        <v>4.5138888888888893E-3</v>
      </c>
      <c r="K925" s="3" t="s">
        <v>18</v>
      </c>
      <c r="L925" s="3" t="s">
        <v>19</v>
      </c>
      <c r="M925" s="3" t="s">
        <v>33</v>
      </c>
      <c r="N925" s="3" t="s">
        <v>78</v>
      </c>
      <c r="O925" s="3" t="s">
        <v>62</v>
      </c>
    </row>
    <row r="926" spans="1:15" ht="21" customHeight="1" x14ac:dyDescent="0.3">
      <c r="A926" s="18"/>
      <c r="B926" s="10" t="s">
        <v>14</v>
      </c>
      <c r="C926" s="11">
        <v>20</v>
      </c>
      <c r="D926" s="12" t="s">
        <v>44</v>
      </c>
      <c r="E926" s="10" t="s">
        <v>16</v>
      </c>
      <c r="F926" s="10" t="s">
        <v>42</v>
      </c>
      <c r="G926" s="13">
        <v>3</v>
      </c>
      <c r="H926" s="14">
        <v>15000000</v>
      </c>
      <c r="I926" s="10">
        <v>6</v>
      </c>
      <c r="J926" s="15">
        <v>4.5138888888888893E-3</v>
      </c>
      <c r="K926" s="10" t="s">
        <v>18</v>
      </c>
      <c r="L926" s="10" t="s">
        <v>35</v>
      </c>
      <c r="M926" s="10" t="s">
        <v>20</v>
      </c>
      <c r="N926" s="10" t="s">
        <v>66</v>
      </c>
      <c r="O926" s="10" t="s">
        <v>67</v>
      </c>
    </row>
    <row r="927" spans="1:15" ht="21" customHeight="1" x14ac:dyDescent="0.3">
      <c r="A927" s="18"/>
      <c r="B927" s="3" t="s">
        <v>14</v>
      </c>
      <c r="C927" s="4">
        <v>30</v>
      </c>
      <c r="D927" s="5" t="s">
        <v>44</v>
      </c>
      <c r="E927" s="3" t="s">
        <v>73</v>
      </c>
      <c r="F927" s="3" t="s">
        <v>42</v>
      </c>
      <c r="G927" s="6">
        <v>1</v>
      </c>
      <c r="H927" s="2">
        <v>7000000</v>
      </c>
      <c r="I927" s="3">
        <v>3</v>
      </c>
      <c r="J927" s="7">
        <v>4.5138888888888893E-3</v>
      </c>
      <c r="K927" s="3" t="s">
        <v>18</v>
      </c>
      <c r="L927" s="3" t="s">
        <v>19</v>
      </c>
      <c r="M927" s="3" t="s">
        <v>48</v>
      </c>
      <c r="N927" s="3" t="s">
        <v>76</v>
      </c>
      <c r="O927" s="3" t="s">
        <v>31</v>
      </c>
    </row>
    <row r="928" spans="1:15" ht="21" customHeight="1" x14ac:dyDescent="0.3">
      <c r="A928" s="18"/>
      <c r="B928" s="10" t="s">
        <v>14</v>
      </c>
      <c r="C928" s="11">
        <v>2</v>
      </c>
      <c r="D928" s="12" t="s">
        <v>69</v>
      </c>
      <c r="E928" s="10" t="s">
        <v>28</v>
      </c>
      <c r="F928" s="10" t="s">
        <v>42</v>
      </c>
      <c r="G928" s="13">
        <v>3</v>
      </c>
      <c r="H928" s="14">
        <v>12000000</v>
      </c>
      <c r="I928" s="10">
        <v>3</v>
      </c>
      <c r="J928" s="15">
        <v>4.5138888888888893E-3</v>
      </c>
      <c r="K928" s="10" t="s">
        <v>18</v>
      </c>
      <c r="L928" s="10" t="s">
        <v>39</v>
      </c>
      <c r="M928" s="10" t="s">
        <v>30</v>
      </c>
      <c r="N928" s="10" t="s">
        <v>76</v>
      </c>
      <c r="O928" s="10" t="s">
        <v>31</v>
      </c>
    </row>
    <row r="929" spans="1:15" ht="21" customHeight="1" x14ac:dyDescent="0.3">
      <c r="A929" s="18"/>
      <c r="B929" s="3" t="s">
        <v>14</v>
      </c>
      <c r="C929" s="4">
        <v>17</v>
      </c>
      <c r="D929" s="5" t="s">
        <v>69</v>
      </c>
      <c r="E929" s="3" t="s">
        <v>16</v>
      </c>
      <c r="F929" s="3" t="s">
        <v>42</v>
      </c>
      <c r="G929" s="6">
        <v>3</v>
      </c>
      <c r="H929" s="2">
        <v>11000000</v>
      </c>
      <c r="I929" s="3">
        <v>4</v>
      </c>
      <c r="J929" s="7">
        <v>4.5138888888888893E-3</v>
      </c>
      <c r="K929" s="3" t="s">
        <v>18</v>
      </c>
      <c r="L929" s="3" t="s">
        <v>47</v>
      </c>
      <c r="M929" s="3" t="s">
        <v>43</v>
      </c>
      <c r="N929" s="3" t="s">
        <v>78</v>
      </c>
      <c r="O929" s="3" t="s">
        <v>41</v>
      </c>
    </row>
    <row r="930" spans="1:15" ht="21" customHeight="1" x14ac:dyDescent="0.3">
      <c r="A930" s="18"/>
      <c r="B930" s="10" t="s">
        <v>14</v>
      </c>
      <c r="C930" s="11">
        <v>24</v>
      </c>
      <c r="D930" s="12" t="s">
        <v>69</v>
      </c>
      <c r="E930" s="10" t="s">
        <v>32</v>
      </c>
      <c r="F930" s="10" t="s">
        <v>17</v>
      </c>
      <c r="G930" s="13">
        <v>5</v>
      </c>
      <c r="H930" s="14">
        <v>25000000</v>
      </c>
      <c r="I930" s="10">
        <v>6</v>
      </c>
      <c r="J930" s="15">
        <v>4.5138888888888893E-3</v>
      </c>
      <c r="K930" s="10" t="s">
        <v>18</v>
      </c>
      <c r="L930" s="10" t="s">
        <v>35</v>
      </c>
      <c r="M930" s="10" t="s">
        <v>51</v>
      </c>
      <c r="N930" s="10" t="s">
        <v>78</v>
      </c>
      <c r="O930" s="10" t="s">
        <v>62</v>
      </c>
    </row>
    <row r="931" spans="1:15" ht="21" customHeight="1" x14ac:dyDescent="0.3">
      <c r="A931" s="18"/>
      <c r="B931" s="3" t="s">
        <v>14</v>
      </c>
      <c r="C931" s="4">
        <v>28</v>
      </c>
      <c r="D931" s="5" t="s">
        <v>69</v>
      </c>
      <c r="E931" s="3" t="s">
        <v>73</v>
      </c>
      <c r="F931" s="3" t="s">
        <v>42</v>
      </c>
      <c r="G931" s="6">
        <v>4</v>
      </c>
      <c r="H931" s="2">
        <v>20000000</v>
      </c>
      <c r="I931" s="3">
        <v>2</v>
      </c>
      <c r="J931" s="7">
        <v>4.5138888888888893E-3</v>
      </c>
      <c r="K931" s="3" t="s">
        <v>18</v>
      </c>
      <c r="L931" s="3" t="s">
        <v>39</v>
      </c>
      <c r="M931" s="3" t="s">
        <v>51</v>
      </c>
      <c r="N931" s="3" t="s">
        <v>76</v>
      </c>
      <c r="O931" s="3" t="s">
        <v>31</v>
      </c>
    </row>
    <row r="932" spans="1:15" ht="21" customHeight="1" x14ac:dyDescent="0.3">
      <c r="A932" s="18"/>
      <c r="B932" s="10" t="s">
        <v>14</v>
      </c>
      <c r="C932" s="11">
        <v>1</v>
      </c>
      <c r="D932" s="12" t="s">
        <v>15</v>
      </c>
      <c r="E932" s="10" t="s">
        <v>38</v>
      </c>
      <c r="F932" s="10" t="s">
        <v>68</v>
      </c>
      <c r="G932" s="13">
        <v>2</v>
      </c>
      <c r="H932" s="14">
        <v>12000000</v>
      </c>
      <c r="I932" s="10">
        <v>1</v>
      </c>
      <c r="J932" s="15">
        <v>4.5138888888888893E-3</v>
      </c>
      <c r="K932" s="10" t="s">
        <v>18</v>
      </c>
      <c r="L932" s="10" t="s">
        <v>47</v>
      </c>
      <c r="M932" s="10" t="s">
        <v>25</v>
      </c>
      <c r="N932" s="10" t="s">
        <v>66</v>
      </c>
      <c r="O932" s="10" t="s">
        <v>36</v>
      </c>
    </row>
    <row r="933" spans="1:15" ht="21" customHeight="1" x14ac:dyDescent="0.3">
      <c r="A933" s="18"/>
      <c r="B933" s="3" t="s">
        <v>14</v>
      </c>
      <c r="C933" s="4">
        <v>1</v>
      </c>
      <c r="D933" s="5" t="s">
        <v>15</v>
      </c>
      <c r="E933" s="3" t="s">
        <v>28</v>
      </c>
      <c r="F933" s="3" t="s">
        <v>23</v>
      </c>
      <c r="G933" s="6">
        <v>2</v>
      </c>
      <c r="H933" s="2">
        <v>12000000</v>
      </c>
      <c r="I933" s="3">
        <v>1</v>
      </c>
      <c r="J933" s="7">
        <v>4.5138888888888893E-3</v>
      </c>
      <c r="K933" s="3" t="s">
        <v>18</v>
      </c>
      <c r="L933" s="3" t="s">
        <v>39</v>
      </c>
      <c r="M933" s="3" t="s">
        <v>48</v>
      </c>
      <c r="N933" s="3" t="s">
        <v>76</v>
      </c>
      <c r="O933" s="3" t="s">
        <v>26</v>
      </c>
    </row>
    <row r="934" spans="1:15" ht="21" customHeight="1" x14ac:dyDescent="0.3">
      <c r="A934" s="18"/>
      <c r="B934" s="10" t="s">
        <v>14</v>
      </c>
      <c r="C934" s="11">
        <v>1</v>
      </c>
      <c r="D934" s="12" t="s">
        <v>15</v>
      </c>
      <c r="E934" s="10" t="s">
        <v>32</v>
      </c>
      <c r="F934" s="10" t="s">
        <v>42</v>
      </c>
      <c r="G934" s="13">
        <v>5</v>
      </c>
      <c r="H934" s="14">
        <v>25000000</v>
      </c>
      <c r="I934" s="10">
        <v>2</v>
      </c>
      <c r="J934" s="15">
        <v>4.5138888888888893E-3</v>
      </c>
      <c r="K934" s="10" t="s">
        <v>18</v>
      </c>
      <c r="L934" s="10" t="s">
        <v>47</v>
      </c>
      <c r="M934" s="10" t="s">
        <v>48</v>
      </c>
      <c r="N934" s="10" t="s">
        <v>78</v>
      </c>
      <c r="O934" s="10" t="s">
        <v>53</v>
      </c>
    </row>
    <row r="935" spans="1:15" ht="21" customHeight="1" x14ac:dyDescent="0.3">
      <c r="A935" s="18"/>
      <c r="B935" s="3" t="s">
        <v>14</v>
      </c>
      <c r="C935" s="4">
        <v>12</v>
      </c>
      <c r="D935" s="5" t="s">
        <v>60</v>
      </c>
      <c r="E935" s="3" t="s">
        <v>73</v>
      </c>
      <c r="F935" s="3" t="s">
        <v>42</v>
      </c>
      <c r="G935" s="6">
        <v>4</v>
      </c>
      <c r="H935" s="2">
        <v>11000000</v>
      </c>
      <c r="I935" s="3">
        <v>1</v>
      </c>
      <c r="J935" s="7">
        <v>4.5138888888888893E-3</v>
      </c>
      <c r="K935" s="3" t="s">
        <v>61</v>
      </c>
      <c r="L935" s="3" t="s">
        <v>24</v>
      </c>
      <c r="M935" s="3" t="s">
        <v>30</v>
      </c>
      <c r="N935" s="3" t="s">
        <v>76</v>
      </c>
      <c r="O935" s="3" t="s">
        <v>26</v>
      </c>
    </row>
    <row r="936" spans="1:15" ht="21" customHeight="1" x14ac:dyDescent="0.3">
      <c r="A936" s="18"/>
      <c r="B936" s="10" t="s">
        <v>70</v>
      </c>
      <c r="C936" s="11">
        <v>19</v>
      </c>
      <c r="D936" s="12" t="s">
        <v>58</v>
      </c>
      <c r="E936" s="10" t="s">
        <v>16</v>
      </c>
      <c r="F936" s="10" t="s">
        <v>23</v>
      </c>
      <c r="G936" s="13">
        <v>0</v>
      </c>
      <c r="H936" s="14">
        <v>0</v>
      </c>
      <c r="I936" s="10">
        <v>3</v>
      </c>
      <c r="J936" s="15">
        <v>4.5138888888888893E-3</v>
      </c>
      <c r="K936" s="10"/>
      <c r="L936" s="10"/>
      <c r="M936" s="10" t="s">
        <v>25</v>
      </c>
      <c r="N936" s="10" t="s">
        <v>66</v>
      </c>
      <c r="O936" s="10" t="s">
        <v>36</v>
      </c>
    </row>
    <row r="937" spans="1:15" ht="21" customHeight="1" x14ac:dyDescent="0.3">
      <c r="A937" s="18"/>
      <c r="B937" s="3" t="s">
        <v>70</v>
      </c>
      <c r="C937" s="4">
        <v>3</v>
      </c>
      <c r="D937" s="5" t="s">
        <v>72</v>
      </c>
      <c r="E937" s="3" t="s">
        <v>16</v>
      </c>
      <c r="F937" s="3" t="s">
        <v>23</v>
      </c>
      <c r="G937" s="6">
        <v>0</v>
      </c>
      <c r="H937" s="2">
        <v>0</v>
      </c>
      <c r="I937" s="3">
        <v>1</v>
      </c>
      <c r="J937" s="7">
        <v>4.5138888888888893E-3</v>
      </c>
      <c r="K937" s="3"/>
      <c r="L937" s="3"/>
      <c r="M937" s="3" t="s">
        <v>48</v>
      </c>
      <c r="N937" s="3" t="s">
        <v>76</v>
      </c>
      <c r="O937" s="3" t="s">
        <v>31</v>
      </c>
    </row>
    <row r="938" spans="1:15" ht="21" customHeight="1" x14ac:dyDescent="0.3">
      <c r="A938" s="18"/>
      <c r="B938" s="10" t="s">
        <v>70</v>
      </c>
      <c r="C938" s="11">
        <v>23</v>
      </c>
      <c r="D938" s="12" t="s">
        <v>27</v>
      </c>
      <c r="E938" s="10" t="s">
        <v>38</v>
      </c>
      <c r="F938" s="10" t="s">
        <v>23</v>
      </c>
      <c r="G938" s="13">
        <v>0</v>
      </c>
      <c r="H938" s="14">
        <v>0</v>
      </c>
      <c r="I938" s="10">
        <v>3</v>
      </c>
      <c r="J938" s="15">
        <v>4.5138888888888893E-3</v>
      </c>
      <c r="K938" s="10"/>
      <c r="L938" s="10"/>
      <c r="M938" s="10" t="s">
        <v>51</v>
      </c>
      <c r="N938" s="10" t="s">
        <v>78</v>
      </c>
      <c r="O938" s="10" t="s">
        <v>41</v>
      </c>
    </row>
    <row r="939" spans="1:15" ht="21" customHeight="1" x14ac:dyDescent="0.3">
      <c r="A939" s="18"/>
      <c r="B939" s="3" t="s">
        <v>70</v>
      </c>
      <c r="C939" s="4">
        <v>5</v>
      </c>
      <c r="D939" s="5" t="s">
        <v>37</v>
      </c>
      <c r="E939" s="3" t="s">
        <v>16</v>
      </c>
      <c r="F939" s="3" t="s">
        <v>17</v>
      </c>
      <c r="G939" s="6">
        <v>0</v>
      </c>
      <c r="H939" s="2">
        <v>0</v>
      </c>
      <c r="I939" s="3">
        <v>1</v>
      </c>
      <c r="J939" s="7">
        <v>4.5138888888888893E-3</v>
      </c>
      <c r="K939" s="3"/>
      <c r="L939" s="3"/>
      <c r="M939" s="3" t="s">
        <v>30</v>
      </c>
      <c r="N939" s="3" t="s">
        <v>78</v>
      </c>
      <c r="O939" s="3" t="s">
        <v>62</v>
      </c>
    </row>
    <row r="940" spans="1:15" ht="21" customHeight="1" x14ac:dyDescent="0.3">
      <c r="A940" s="18"/>
      <c r="B940" s="10" t="s">
        <v>70</v>
      </c>
      <c r="C940" s="11">
        <v>10</v>
      </c>
      <c r="D940" s="12" t="s">
        <v>37</v>
      </c>
      <c r="E940" s="10" t="s">
        <v>49</v>
      </c>
      <c r="F940" s="10" t="s">
        <v>23</v>
      </c>
      <c r="G940" s="13">
        <v>0</v>
      </c>
      <c r="H940" s="14">
        <v>0</v>
      </c>
      <c r="I940" s="10">
        <v>6</v>
      </c>
      <c r="J940" s="15">
        <v>4.5138888888888893E-3</v>
      </c>
      <c r="K940" s="10"/>
      <c r="L940" s="10"/>
      <c r="M940" s="10" t="s">
        <v>43</v>
      </c>
      <c r="N940" s="10" t="s">
        <v>77</v>
      </c>
      <c r="O940" s="10" t="s">
        <v>65</v>
      </c>
    </row>
    <row r="941" spans="1:15" ht="21" customHeight="1" x14ac:dyDescent="0.3">
      <c r="A941" s="18"/>
      <c r="B941" s="3" t="s">
        <v>70</v>
      </c>
      <c r="C941" s="4">
        <v>24</v>
      </c>
      <c r="D941" s="5" t="s">
        <v>37</v>
      </c>
      <c r="E941" s="3" t="s">
        <v>49</v>
      </c>
      <c r="F941" s="3" t="s">
        <v>42</v>
      </c>
      <c r="G941" s="6">
        <v>0</v>
      </c>
      <c r="H941" s="2">
        <v>0</v>
      </c>
      <c r="I941" s="3">
        <v>3</v>
      </c>
      <c r="J941" s="7">
        <v>4.5138888888888893E-3</v>
      </c>
      <c r="K941" s="3"/>
      <c r="L941" s="3"/>
      <c r="M941" s="3" t="s">
        <v>25</v>
      </c>
      <c r="N941" s="3" t="s">
        <v>66</v>
      </c>
      <c r="O941" s="3" t="s">
        <v>67</v>
      </c>
    </row>
    <row r="942" spans="1:15" ht="21" customHeight="1" x14ac:dyDescent="0.3">
      <c r="A942" s="18"/>
      <c r="B942" s="10" t="s">
        <v>70</v>
      </c>
      <c r="C942" s="11">
        <v>29</v>
      </c>
      <c r="D942" s="12" t="s">
        <v>69</v>
      </c>
      <c r="E942" s="10" t="s">
        <v>38</v>
      </c>
      <c r="F942" s="10" t="s">
        <v>42</v>
      </c>
      <c r="G942" s="13">
        <v>0</v>
      </c>
      <c r="H942" s="14">
        <v>0</v>
      </c>
      <c r="I942" s="10">
        <v>3</v>
      </c>
      <c r="J942" s="15">
        <v>4.5138888888888893E-3</v>
      </c>
      <c r="K942" s="10"/>
      <c r="L942" s="10"/>
      <c r="M942" s="10" t="s">
        <v>43</v>
      </c>
      <c r="N942" s="10" t="s">
        <v>76</v>
      </c>
      <c r="O942" s="10" t="s">
        <v>26</v>
      </c>
    </row>
    <row r="943" spans="1:15" ht="21" customHeight="1" x14ac:dyDescent="0.3">
      <c r="A943" s="18"/>
      <c r="B943" s="3" t="s">
        <v>70</v>
      </c>
      <c r="C943" s="4">
        <v>30</v>
      </c>
      <c r="D943" s="5" t="s">
        <v>69</v>
      </c>
      <c r="E943" s="3" t="s">
        <v>28</v>
      </c>
      <c r="F943" s="3" t="s">
        <v>68</v>
      </c>
      <c r="G943" s="6">
        <v>0</v>
      </c>
      <c r="H943" s="2">
        <v>0</v>
      </c>
      <c r="I943" s="3">
        <v>1</v>
      </c>
      <c r="J943" s="7">
        <v>4.5138888888888893E-3</v>
      </c>
      <c r="K943" s="3"/>
      <c r="L943" s="3"/>
      <c r="M943" s="3" t="s">
        <v>25</v>
      </c>
      <c r="N943" s="3" t="s">
        <v>78</v>
      </c>
      <c r="O943" s="3" t="s">
        <v>21</v>
      </c>
    </row>
    <row r="944" spans="1:15" ht="21" customHeight="1" x14ac:dyDescent="0.3">
      <c r="A944" s="18"/>
      <c r="B944" s="10" t="s">
        <v>70</v>
      </c>
      <c r="C944" s="11">
        <v>21</v>
      </c>
      <c r="D944" s="12" t="s">
        <v>69</v>
      </c>
      <c r="E944" s="10" t="s">
        <v>16</v>
      </c>
      <c r="F944" s="10" t="s">
        <v>23</v>
      </c>
      <c r="G944" s="13">
        <v>0</v>
      </c>
      <c r="H944" s="14">
        <v>0</v>
      </c>
      <c r="I944" s="10">
        <v>2</v>
      </c>
      <c r="J944" s="15">
        <v>4.5138888888888893E-3</v>
      </c>
      <c r="K944" s="10"/>
      <c r="L944" s="10"/>
      <c r="M944" s="10" t="s">
        <v>48</v>
      </c>
      <c r="N944" s="10" t="s">
        <v>76</v>
      </c>
      <c r="O944" s="10" t="s">
        <v>26</v>
      </c>
    </row>
    <row r="945" spans="1:15" ht="21" customHeight="1" x14ac:dyDescent="0.3">
      <c r="A945" s="18"/>
      <c r="B945" s="3" t="s">
        <v>70</v>
      </c>
      <c r="C945" s="4">
        <v>19</v>
      </c>
      <c r="D945" s="5" t="s">
        <v>58</v>
      </c>
      <c r="E945" s="3" t="s">
        <v>16</v>
      </c>
      <c r="F945" s="3" t="s">
        <v>23</v>
      </c>
      <c r="G945" s="6">
        <v>0</v>
      </c>
      <c r="H945" s="2">
        <v>0</v>
      </c>
      <c r="I945" s="3">
        <v>3</v>
      </c>
      <c r="J945" s="7">
        <v>4.5138888888888893E-3</v>
      </c>
      <c r="K945" s="3"/>
      <c r="L945" s="3"/>
      <c r="M945" s="3" t="s">
        <v>25</v>
      </c>
      <c r="N945" s="3" t="s">
        <v>66</v>
      </c>
      <c r="O945" s="3" t="s">
        <v>36</v>
      </c>
    </row>
    <row r="946" spans="1:15" ht="21" customHeight="1" x14ac:dyDescent="0.3">
      <c r="A946" s="18"/>
      <c r="B946" s="10" t="s">
        <v>70</v>
      </c>
      <c r="C946" s="11">
        <v>3</v>
      </c>
      <c r="D946" s="12" t="s">
        <v>72</v>
      </c>
      <c r="E946" s="10" t="s">
        <v>16</v>
      </c>
      <c r="F946" s="10" t="s">
        <v>23</v>
      </c>
      <c r="G946" s="13">
        <v>0</v>
      </c>
      <c r="H946" s="14">
        <v>0</v>
      </c>
      <c r="I946" s="10">
        <v>1</v>
      </c>
      <c r="J946" s="15">
        <v>4.5138888888888893E-3</v>
      </c>
      <c r="K946" s="10"/>
      <c r="L946" s="10"/>
      <c r="M946" s="10" t="s">
        <v>48</v>
      </c>
      <c r="N946" s="10" t="s">
        <v>76</v>
      </c>
      <c r="O946" s="10" t="s">
        <v>31</v>
      </c>
    </row>
    <row r="947" spans="1:15" ht="21" customHeight="1" x14ac:dyDescent="0.3">
      <c r="A947" s="18"/>
      <c r="B947" s="3" t="s">
        <v>14</v>
      </c>
      <c r="C947" s="4">
        <v>19</v>
      </c>
      <c r="D947" s="5" t="s">
        <v>57</v>
      </c>
      <c r="E947" s="3" t="s">
        <v>28</v>
      </c>
      <c r="F947" s="3" t="s">
        <v>45</v>
      </c>
      <c r="G947" s="6">
        <v>2</v>
      </c>
      <c r="H947" s="2">
        <v>12000000</v>
      </c>
      <c r="I947" s="3">
        <v>3</v>
      </c>
      <c r="J947" s="7">
        <v>4.9768518518518521E-3</v>
      </c>
      <c r="K947" s="3" t="s">
        <v>18</v>
      </c>
      <c r="L947" s="3" t="s">
        <v>24</v>
      </c>
      <c r="M947" s="3" t="s">
        <v>48</v>
      </c>
      <c r="N947" s="3" t="s">
        <v>76</v>
      </c>
      <c r="O947" s="3" t="s">
        <v>52</v>
      </c>
    </row>
    <row r="948" spans="1:15" ht="21" customHeight="1" x14ac:dyDescent="0.3">
      <c r="A948" s="18"/>
      <c r="B948" s="10" t="s">
        <v>14</v>
      </c>
      <c r="C948" s="11">
        <v>22</v>
      </c>
      <c r="D948" s="12" t="s">
        <v>27</v>
      </c>
      <c r="E948" s="10" t="s">
        <v>73</v>
      </c>
      <c r="F948" s="10" t="s">
        <v>17</v>
      </c>
      <c r="G948" s="13">
        <v>4</v>
      </c>
      <c r="H948" s="14">
        <v>15000000</v>
      </c>
      <c r="I948" s="10">
        <v>2</v>
      </c>
      <c r="J948" s="15">
        <v>4.9768518518518521E-3</v>
      </c>
      <c r="K948" s="10" t="s">
        <v>18</v>
      </c>
      <c r="L948" s="10" t="s">
        <v>35</v>
      </c>
      <c r="M948" s="10" t="s">
        <v>43</v>
      </c>
      <c r="N948" s="10" t="s">
        <v>77</v>
      </c>
      <c r="O948" s="10" t="s">
        <v>54</v>
      </c>
    </row>
    <row r="949" spans="1:15" ht="21" customHeight="1" x14ac:dyDescent="0.3">
      <c r="A949" s="18"/>
      <c r="B949" s="3" t="s">
        <v>14</v>
      </c>
      <c r="C949" s="4">
        <v>25</v>
      </c>
      <c r="D949" s="5" t="s">
        <v>37</v>
      </c>
      <c r="E949" s="3" t="s">
        <v>16</v>
      </c>
      <c r="F949" s="3" t="s">
        <v>42</v>
      </c>
      <c r="G949" s="6">
        <v>1</v>
      </c>
      <c r="H949" s="2">
        <v>19000000</v>
      </c>
      <c r="I949" s="3">
        <v>4</v>
      </c>
      <c r="J949" s="7">
        <v>4.9768518518518521E-3</v>
      </c>
      <c r="K949" s="3" t="s">
        <v>46</v>
      </c>
      <c r="L949" s="3" t="s">
        <v>64</v>
      </c>
      <c r="M949" s="3" t="s">
        <v>30</v>
      </c>
      <c r="N949" s="3" t="s">
        <v>66</v>
      </c>
      <c r="O949" s="3" t="s">
        <v>36</v>
      </c>
    </row>
    <row r="950" spans="1:15" ht="21" customHeight="1" x14ac:dyDescent="0.3">
      <c r="A950" s="18"/>
      <c r="B950" s="10" t="s">
        <v>14</v>
      </c>
      <c r="C950" s="11">
        <v>31</v>
      </c>
      <c r="D950" s="12" t="s">
        <v>37</v>
      </c>
      <c r="E950" s="10" t="s">
        <v>16</v>
      </c>
      <c r="F950" s="10" t="s">
        <v>17</v>
      </c>
      <c r="G950" s="13">
        <v>3</v>
      </c>
      <c r="H950" s="14">
        <v>11000000</v>
      </c>
      <c r="I950" s="10">
        <v>1</v>
      </c>
      <c r="J950" s="15">
        <v>4.9768518518518521E-3</v>
      </c>
      <c r="K950" s="10" t="s">
        <v>18</v>
      </c>
      <c r="L950" s="10" t="s">
        <v>39</v>
      </c>
      <c r="M950" s="10" t="s">
        <v>33</v>
      </c>
      <c r="N950" s="10" t="s">
        <v>76</v>
      </c>
      <c r="O950" s="10" t="s">
        <v>26</v>
      </c>
    </row>
    <row r="951" spans="1:15" ht="21" customHeight="1" x14ac:dyDescent="0.3">
      <c r="A951" s="18"/>
      <c r="B951" s="3" t="s">
        <v>14</v>
      </c>
      <c r="C951" s="4">
        <v>29</v>
      </c>
      <c r="D951" s="5" t="s">
        <v>37</v>
      </c>
      <c r="E951" s="3" t="s">
        <v>49</v>
      </c>
      <c r="F951" s="3" t="s">
        <v>23</v>
      </c>
      <c r="G951" s="6">
        <v>2</v>
      </c>
      <c r="H951" s="2">
        <v>12000000</v>
      </c>
      <c r="I951" s="3">
        <v>3</v>
      </c>
      <c r="J951" s="7">
        <v>4.9768518518518521E-3</v>
      </c>
      <c r="K951" s="3" t="s">
        <v>18</v>
      </c>
      <c r="L951" s="3" t="s">
        <v>39</v>
      </c>
      <c r="M951" s="3" t="s">
        <v>40</v>
      </c>
      <c r="N951" s="3" t="s">
        <v>76</v>
      </c>
      <c r="O951" s="3" t="s">
        <v>26</v>
      </c>
    </row>
    <row r="952" spans="1:15" ht="21" customHeight="1" x14ac:dyDescent="0.3">
      <c r="A952" s="18"/>
      <c r="B952" s="10" t="s">
        <v>14</v>
      </c>
      <c r="C952" s="11">
        <v>2</v>
      </c>
      <c r="D952" s="12" t="s">
        <v>44</v>
      </c>
      <c r="E952" s="10" t="s">
        <v>49</v>
      </c>
      <c r="F952" s="10" t="s">
        <v>68</v>
      </c>
      <c r="G952" s="13">
        <v>2</v>
      </c>
      <c r="H952" s="14">
        <v>38000000</v>
      </c>
      <c r="I952" s="10">
        <v>1</v>
      </c>
      <c r="J952" s="15">
        <v>4.9768518518518521E-3</v>
      </c>
      <c r="K952" s="10" t="s">
        <v>46</v>
      </c>
      <c r="L952" s="10" t="s">
        <v>19</v>
      </c>
      <c r="M952" s="10" t="s">
        <v>30</v>
      </c>
      <c r="N952" s="10" t="s">
        <v>77</v>
      </c>
      <c r="O952" s="10" t="s">
        <v>54</v>
      </c>
    </row>
    <row r="953" spans="1:15" ht="21" customHeight="1" x14ac:dyDescent="0.3">
      <c r="A953" s="18"/>
      <c r="B953" s="3" t="s">
        <v>14</v>
      </c>
      <c r="C953" s="4">
        <v>22</v>
      </c>
      <c r="D953" s="5" t="s">
        <v>44</v>
      </c>
      <c r="E953" s="3" t="s">
        <v>73</v>
      </c>
      <c r="F953" s="3" t="s">
        <v>23</v>
      </c>
      <c r="G953" s="6">
        <v>5</v>
      </c>
      <c r="H953" s="2">
        <v>25000000</v>
      </c>
      <c r="I953" s="3">
        <v>3</v>
      </c>
      <c r="J953" s="7">
        <v>4.9768518518518521E-3</v>
      </c>
      <c r="K953" s="3" t="s">
        <v>18</v>
      </c>
      <c r="L953" s="3" t="s">
        <v>56</v>
      </c>
      <c r="M953" s="3" t="s">
        <v>48</v>
      </c>
      <c r="N953" s="3" t="s">
        <v>76</v>
      </c>
      <c r="O953" s="3" t="s">
        <v>52</v>
      </c>
    </row>
    <row r="954" spans="1:15" ht="21" customHeight="1" x14ac:dyDescent="0.3">
      <c r="A954" s="18"/>
      <c r="B954" s="10" t="s">
        <v>14</v>
      </c>
      <c r="C954" s="11">
        <v>29</v>
      </c>
      <c r="D954" s="12" t="s">
        <v>69</v>
      </c>
      <c r="E954" s="10" t="s">
        <v>16</v>
      </c>
      <c r="F954" s="10" t="s">
        <v>23</v>
      </c>
      <c r="G954" s="13">
        <v>1</v>
      </c>
      <c r="H954" s="14">
        <v>7000000</v>
      </c>
      <c r="I954" s="10">
        <v>1</v>
      </c>
      <c r="J954" s="15">
        <v>4.9768518518518521E-3</v>
      </c>
      <c r="K954" s="10" t="s">
        <v>18</v>
      </c>
      <c r="L954" s="10" t="s">
        <v>35</v>
      </c>
      <c r="M954" s="10" t="s">
        <v>30</v>
      </c>
      <c r="N954" s="10" t="s">
        <v>78</v>
      </c>
      <c r="O954" s="10" t="s">
        <v>62</v>
      </c>
    </row>
    <row r="955" spans="1:15" ht="21" customHeight="1" x14ac:dyDescent="0.3">
      <c r="A955" s="18"/>
      <c r="B955" s="3" t="s">
        <v>14</v>
      </c>
      <c r="C955" s="4">
        <v>19</v>
      </c>
      <c r="D955" s="5" t="s">
        <v>57</v>
      </c>
      <c r="E955" s="3" t="s">
        <v>28</v>
      </c>
      <c r="F955" s="3" t="s">
        <v>45</v>
      </c>
      <c r="G955" s="6">
        <v>2</v>
      </c>
      <c r="H955" s="2">
        <v>12000000</v>
      </c>
      <c r="I955" s="3">
        <v>3</v>
      </c>
      <c r="J955" s="7">
        <v>4.9768518518518521E-3</v>
      </c>
      <c r="K955" s="3" t="s">
        <v>18</v>
      </c>
      <c r="L955" s="3" t="s">
        <v>24</v>
      </c>
      <c r="M955" s="3" t="s">
        <v>48</v>
      </c>
      <c r="N955" s="3" t="s">
        <v>76</v>
      </c>
      <c r="O955" s="3" t="s">
        <v>52</v>
      </c>
    </row>
    <row r="956" spans="1:15" ht="21" customHeight="1" x14ac:dyDescent="0.3">
      <c r="A956" s="18"/>
      <c r="B956" s="10" t="s">
        <v>70</v>
      </c>
      <c r="C956" s="11">
        <v>28</v>
      </c>
      <c r="D956" s="12" t="s">
        <v>27</v>
      </c>
      <c r="E956" s="10" t="s">
        <v>38</v>
      </c>
      <c r="F956" s="10" t="s">
        <v>42</v>
      </c>
      <c r="G956" s="13">
        <v>0</v>
      </c>
      <c r="H956" s="14">
        <v>0</v>
      </c>
      <c r="I956" s="10">
        <v>1</v>
      </c>
      <c r="J956" s="15">
        <v>4.9768518518518521E-3</v>
      </c>
      <c r="K956" s="10"/>
      <c r="L956" s="10"/>
      <c r="M956" s="10" t="s">
        <v>51</v>
      </c>
      <c r="N956" s="10" t="s">
        <v>78</v>
      </c>
      <c r="O956" s="10" t="s">
        <v>66</v>
      </c>
    </row>
    <row r="957" spans="1:15" ht="21" customHeight="1" x14ac:dyDescent="0.3">
      <c r="A957" s="18"/>
      <c r="B957" s="3" t="s">
        <v>70</v>
      </c>
      <c r="C957" s="4">
        <v>5</v>
      </c>
      <c r="D957" s="5" t="s">
        <v>37</v>
      </c>
      <c r="E957" s="3" t="s">
        <v>38</v>
      </c>
      <c r="F957" s="3" t="s">
        <v>42</v>
      </c>
      <c r="G957" s="6">
        <v>0</v>
      </c>
      <c r="H957" s="2">
        <v>0</v>
      </c>
      <c r="I957" s="3">
        <v>2</v>
      </c>
      <c r="J957" s="7">
        <v>4.9768518518518521E-3</v>
      </c>
      <c r="K957" s="3"/>
      <c r="L957" s="3"/>
      <c r="M957" s="3" t="s">
        <v>20</v>
      </c>
      <c r="N957" s="3" t="s">
        <v>78</v>
      </c>
      <c r="O957" s="3" t="s">
        <v>53</v>
      </c>
    </row>
    <row r="958" spans="1:15" ht="21" customHeight="1" x14ac:dyDescent="0.3">
      <c r="A958" s="18"/>
      <c r="B958" s="10" t="s">
        <v>70</v>
      </c>
      <c r="C958" s="11">
        <v>29</v>
      </c>
      <c r="D958" s="12" t="s">
        <v>37</v>
      </c>
      <c r="E958" s="10" t="s">
        <v>32</v>
      </c>
      <c r="F958" s="10" t="s">
        <v>45</v>
      </c>
      <c r="G958" s="13">
        <v>0</v>
      </c>
      <c r="H958" s="14">
        <v>0</v>
      </c>
      <c r="I958" s="10">
        <v>5</v>
      </c>
      <c r="J958" s="15">
        <v>4.9768518518518521E-3</v>
      </c>
      <c r="K958" s="10"/>
      <c r="L958" s="10"/>
      <c r="M958" s="10" t="s">
        <v>25</v>
      </c>
      <c r="N958" s="10" t="s">
        <v>66</v>
      </c>
      <c r="O958" s="10" t="s">
        <v>36</v>
      </c>
    </row>
    <row r="959" spans="1:15" ht="21" customHeight="1" x14ac:dyDescent="0.3">
      <c r="A959" s="18"/>
      <c r="B959" s="3" t="s">
        <v>70</v>
      </c>
      <c r="C959" s="4">
        <v>30</v>
      </c>
      <c r="D959" s="5" t="s">
        <v>44</v>
      </c>
      <c r="E959" s="3" t="s">
        <v>32</v>
      </c>
      <c r="F959" s="3" t="s">
        <v>42</v>
      </c>
      <c r="G959" s="6">
        <v>0</v>
      </c>
      <c r="H959" s="2">
        <v>0</v>
      </c>
      <c r="I959" s="3">
        <v>1</v>
      </c>
      <c r="J959" s="7">
        <v>4.9768518518518521E-3</v>
      </c>
      <c r="K959" s="3"/>
      <c r="L959" s="3"/>
      <c r="M959" s="3" t="s">
        <v>33</v>
      </c>
      <c r="N959" s="3" t="s">
        <v>78</v>
      </c>
      <c r="O959" s="3" t="s">
        <v>66</v>
      </c>
    </row>
    <row r="960" spans="1:15" ht="21" customHeight="1" x14ac:dyDescent="0.3">
      <c r="A960" s="18"/>
      <c r="B960" s="10" t="s">
        <v>70</v>
      </c>
      <c r="C960" s="11">
        <v>15</v>
      </c>
      <c r="D960" s="12" t="s">
        <v>44</v>
      </c>
      <c r="E960" s="10" t="s">
        <v>49</v>
      </c>
      <c r="F960" s="10" t="s">
        <v>42</v>
      </c>
      <c r="G960" s="13">
        <v>0</v>
      </c>
      <c r="H960" s="14">
        <v>0</v>
      </c>
      <c r="I960" s="10">
        <v>4</v>
      </c>
      <c r="J960" s="15">
        <v>4.9768518518518521E-3</v>
      </c>
      <c r="K960" s="10"/>
      <c r="L960" s="10"/>
      <c r="M960" s="10" t="s">
        <v>51</v>
      </c>
      <c r="N960" s="10" t="s">
        <v>78</v>
      </c>
      <c r="O960" s="10" t="s">
        <v>66</v>
      </c>
    </row>
    <row r="961" spans="1:15" ht="21" customHeight="1" x14ac:dyDescent="0.3">
      <c r="A961" s="18"/>
      <c r="B961" s="3" t="s">
        <v>14</v>
      </c>
      <c r="C961" s="4">
        <v>14</v>
      </c>
      <c r="D961" s="5" t="s">
        <v>55</v>
      </c>
      <c r="E961" s="3" t="s">
        <v>32</v>
      </c>
      <c r="F961" s="3" t="s">
        <v>17</v>
      </c>
      <c r="G961" s="6">
        <v>5</v>
      </c>
      <c r="H961" s="2">
        <v>20000000</v>
      </c>
      <c r="I961" s="3">
        <v>6</v>
      </c>
      <c r="J961" s="7">
        <v>5.0231481481481481E-3</v>
      </c>
      <c r="K961" s="3" t="s">
        <v>18</v>
      </c>
      <c r="L961" s="3" t="s">
        <v>47</v>
      </c>
      <c r="M961" s="3" t="s">
        <v>33</v>
      </c>
      <c r="N961" s="3" t="s">
        <v>78</v>
      </c>
      <c r="O961" s="3" t="s">
        <v>53</v>
      </c>
    </row>
    <row r="962" spans="1:15" ht="21" customHeight="1" x14ac:dyDescent="0.3">
      <c r="A962" s="18"/>
      <c r="B962" s="10" t="s">
        <v>14</v>
      </c>
      <c r="C962" s="11">
        <v>11</v>
      </c>
      <c r="D962" s="12" t="s">
        <v>57</v>
      </c>
      <c r="E962" s="10" t="s">
        <v>16</v>
      </c>
      <c r="F962" s="10" t="s">
        <v>23</v>
      </c>
      <c r="G962" s="13">
        <v>1</v>
      </c>
      <c r="H962" s="14">
        <v>19000000</v>
      </c>
      <c r="I962" s="10">
        <v>3</v>
      </c>
      <c r="J962" s="15">
        <v>5.0231481481481481E-3</v>
      </c>
      <c r="K962" s="10" t="s">
        <v>46</v>
      </c>
      <c r="L962" s="10" t="s">
        <v>39</v>
      </c>
      <c r="M962" s="10" t="s">
        <v>48</v>
      </c>
      <c r="N962" s="10" t="s">
        <v>76</v>
      </c>
      <c r="O962" s="10" t="s">
        <v>26</v>
      </c>
    </row>
    <row r="963" spans="1:15" ht="21" customHeight="1" x14ac:dyDescent="0.3">
      <c r="A963" s="18"/>
      <c r="B963" s="3" t="s">
        <v>14</v>
      </c>
      <c r="C963" s="4">
        <v>13</v>
      </c>
      <c r="D963" s="5" t="s">
        <v>59</v>
      </c>
      <c r="E963" s="3" t="s">
        <v>32</v>
      </c>
      <c r="F963" s="3" t="s">
        <v>42</v>
      </c>
      <c r="G963" s="6">
        <v>2</v>
      </c>
      <c r="H963" s="2">
        <v>12000000</v>
      </c>
      <c r="I963" s="3">
        <v>1</v>
      </c>
      <c r="J963" s="7">
        <v>5.0231481481481481E-3</v>
      </c>
      <c r="K963" s="3" t="s">
        <v>18</v>
      </c>
      <c r="L963" s="3" t="s">
        <v>39</v>
      </c>
      <c r="M963" s="3" t="s">
        <v>51</v>
      </c>
      <c r="N963" s="3" t="s">
        <v>76</v>
      </c>
      <c r="O963" s="3" t="s">
        <v>26</v>
      </c>
    </row>
    <row r="964" spans="1:15" ht="21" customHeight="1" x14ac:dyDescent="0.3">
      <c r="A964" s="18"/>
      <c r="B964" s="10" t="s">
        <v>14</v>
      </c>
      <c r="C964" s="11">
        <v>28</v>
      </c>
      <c r="D964" s="12" t="s">
        <v>22</v>
      </c>
      <c r="E964" s="10" t="s">
        <v>32</v>
      </c>
      <c r="F964" s="10" t="s">
        <v>42</v>
      </c>
      <c r="G964" s="13">
        <v>2</v>
      </c>
      <c r="H964" s="14">
        <v>38000000</v>
      </c>
      <c r="I964" s="10">
        <v>5</v>
      </c>
      <c r="J964" s="15">
        <v>5.0231481481481481E-3</v>
      </c>
      <c r="K964" s="10" t="s">
        <v>46</v>
      </c>
      <c r="L964" s="10" t="s">
        <v>56</v>
      </c>
      <c r="M964" s="10" t="s">
        <v>51</v>
      </c>
      <c r="N964" s="10" t="s">
        <v>78</v>
      </c>
      <c r="O964" s="10" t="s">
        <v>41</v>
      </c>
    </row>
    <row r="965" spans="1:15" ht="21" customHeight="1" x14ac:dyDescent="0.3">
      <c r="A965" s="18"/>
      <c r="B965" s="3" t="s">
        <v>14</v>
      </c>
      <c r="C965" s="4">
        <v>30</v>
      </c>
      <c r="D965" s="5" t="s">
        <v>27</v>
      </c>
      <c r="E965" s="3" t="s">
        <v>32</v>
      </c>
      <c r="F965" s="3" t="s">
        <v>17</v>
      </c>
      <c r="G965" s="6">
        <v>1</v>
      </c>
      <c r="H965" s="2">
        <v>7000000</v>
      </c>
      <c r="I965" s="3">
        <v>1</v>
      </c>
      <c r="J965" s="7">
        <v>5.0231481481481481E-3</v>
      </c>
      <c r="K965" s="3" t="s">
        <v>18</v>
      </c>
      <c r="L965" s="3" t="s">
        <v>35</v>
      </c>
      <c r="M965" s="3" t="s">
        <v>30</v>
      </c>
      <c r="N965" s="3" t="s">
        <v>77</v>
      </c>
      <c r="O965" s="3" t="s">
        <v>54</v>
      </c>
    </row>
    <row r="966" spans="1:15" ht="21" customHeight="1" x14ac:dyDescent="0.3">
      <c r="A966" s="18"/>
      <c r="B966" s="10" t="s">
        <v>14</v>
      </c>
      <c r="C966" s="11">
        <v>20</v>
      </c>
      <c r="D966" s="12" t="s">
        <v>27</v>
      </c>
      <c r="E966" s="10" t="s">
        <v>32</v>
      </c>
      <c r="F966" s="10" t="s">
        <v>17</v>
      </c>
      <c r="G966" s="13">
        <v>2</v>
      </c>
      <c r="H966" s="14">
        <v>12000000</v>
      </c>
      <c r="I966" s="10">
        <v>2</v>
      </c>
      <c r="J966" s="15">
        <v>5.0231481481481481E-3</v>
      </c>
      <c r="K966" s="10" t="s">
        <v>18</v>
      </c>
      <c r="L966" s="10" t="s">
        <v>19</v>
      </c>
      <c r="M966" s="10" t="s">
        <v>43</v>
      </c>
      <c r="N966" s="10" t="s">
        <v>78</v>
      </c>
      <c r="O966" s="10" t="s">
        <v>41</v>
      </c>
    </row>
    <row r="967" spans="1:15" ht="21" customHeight="1" x14ac:dyDescent="0.3">
      <c r="A967" s="18"/>
      <c r="B967" s="3" t="s">
        <v>14</v>
      </c>
      <c r="C967" s="4">
        <v>22</v>
      </c>
      <c r="D967" s="5" t="s">
        <v>37</v>
      </c>
      <c r="E967" s="3" t="s">
        <v>16</v>
      </c>
      <c r="F967" s="3" t="s">
        <v>17</v>
      </c>
      <c r="G967" s="6">
        <v>2</v>
      </c>
      <c r="H967" s="2">
        <v>12000000</v>
      </c>
      <c r="I967" s="3">
        <v>2</v>
      </c>
      <c r="J967" s="7">
        <v>5.0231481481481481E-3</v>
      </c>
      <c r="K967" s="3" t="s">
        <v>18</v>
      </c>
      <c r="L967" s="3" t="s">
        <v>29</v>
      </c>
      <c r="M967" s="3" t="s">
        <v>25</v>
      </c>
      <c r="N967" s="3" t="s">
        <v>76</v>
      </c>
      <c r="O967" s="3" t="s">
        <v>52</v>
      </c>
    </row>
    <row r="968" spans="1:15" ht="21" customHeight="1" x14ac:dyDescent="0.3">
      <c r="A968" s="18"/>
      <c r="B968" s="10" t="s">
        <v>14</v>
      </c>
      <c r="C968" s="11">
        <v>17</v>
      </c>
      <c r="D968" s="12" t="s">
        <v>44</v>
      </c>
      <c r="E968" s="10" t="s">
        <v>38</v>
      </c>
      <c r="F968" s="10" t="s">
        <v>45</v>
      </c>
      <c r="G968" s="13">
        <v>3</v>
      </c>
      <c r="H968" s="14">
        <v>15000000</v>
      </c>
      <c r="I968" s="10">
        <v>2</v>
      </c>
      <c r="J968" s="15">
        <v>5.0231481481481481E-3</v>
      </c>
      <c r="K968" s="10" t="s">
        <v>18</v>
      </c>
      <c r="L968" s="10" t="s">
        <v>24</v>
      </c>
      <c r="M968" s="10" t="s">
        <v>25</v>
      </c>
      <c r="N968" s="10" t="s">
        <v>78</v>
      </c>
      <c r="O968" s="10" t="s">
        <v>66</v>
      </c>
    </row>
    <row r="969" spans="1:15" ht="21" customHeight="1" x14ac:dyDescent="0.3">
      <c r="A969" s="18"/>
      <c r="B969" s="3" t="s">
        <v>14</v>
      </c>
      <c r="C969" s="4">
        <v>20</v>
      </c>
      <c r="D969" s="5" t="s">
        <v>44</v>
      </c>
      <c r="E969" s="3" t="s">
        <v>38</v>
      </c>
      <c r="F969" s="3" t="s">
        <v>42</v>
      </c>
      <c r="G969" s="6">
        <v>3</v>
      </c>
      <c r="H969" s="2">
        <v>11000000</v>
      </c>
      <c r="I969" s="3">
        <v>2</v>
      </c>
      <c r="J969" s="7">
        <v>5.0231481481481481E-3</v>
      </c>
      <c r="K969" s="3" t="s">
        <v>18</v>
      </c>
      <c r="L969" s="3" t="s">
        <v>39</v>
      </c>
      <c r="M969" s="3" t="s">
        <v>30</v>
      </c>
      <c r="N969" s="3" t="s">
        <v>76</v>
      </c>
      <c r="O969" s="3" t="s">
        <v>26</v>
      </c>
    </row>
    <row r="970" spans="1:15" ht="21" customHeight="1" x14ac:dyDescent="0.3">
      <c r="A970" s="18"/>
      <c r="B970" s="10" t="s">
        <v>14</v>
      </c>
      <c r="C970" s="11">
        <v>22</v>
      </c>
      <c r="D970" s="12" t="s">
        <v>44</v>
      </c>
      <c r="E970" s="10" t="s">
        <v>16</v>
      </c>
      <c r="F970" s="10" t="s">
        <v>68</v>
      </c>
      <c r="G970" s="13">
        <v>5</v>
      </c>
      <c r="H970" s="14">
        <v>25000000</v>
      </c>
      <c r="I970" s="10">
        <v>4</v>
      </c>
      <c r="J970" s="15">
        <v>5.0231481481481481E-3</v>
      </c>
      <c r="K970" s="10" t="s">
        <v>18</v>
      </c>
      <c r="L970" s="10" t="s">
        <v>24</v>
      </c>
      <c r="M970" s="10" t="s">
        <v>20</v>
      </c>
      <c r="N970" s="10" t="s">
        <v>76</v>
      </c>
      <c r="O970" s="10" t="s">
        <v>52</v>
      </c>
    </row>
    <row r="971" spans="1:15" ht="21" customHeight="1" x14ac:dyDescent="0.3">
      <c r="A971" s="18"/>
      <c r="B971" s="3" t="s">
        <v>14</v>
      </c>
      <c r="C971" s="4">
        <v>3</v>
      </c>
      <c r="D971" s="5" t="s">
        <v>44</v>
      </c>
      <c r="E971" s="3" t="s">
        <v>32</v>
      </c>
      <c r="F971" s="3" t="s">
        <v>17</v>
      </c>
      <c r="G971" s="6">
        <v>4</v>
      </c>
      <c r="H971" s="2">
        <v>15000000</v>
      </c>
      <c r="I971" s="3">
        <v>3</v>
      </c>
      <c r="J971" s="7">
        <v>5.0231481481481481E-3</v>
      </c>
      <c r="K971" s="3" t="s">
        <v>18</v>
      </c>
      <c r="L971" s="3" t="s">
        <v>64</v>
      </c>
      <c r="M971" s="3" t="s">
        <v>51</v>
      </c>
      <c r="N971" s="3" t="s">
        <v>78</v>
      </c>
      <c r="O971" s="3" t="s">
        <v>41</v>
      </c>
    </row>
    <row r="972" spans="1:15" ht="21" customHeight="1" x14ac:dyDescent="0.3">
      <c r="A972" s="18"/>
      <c r="B972" s="10" t="s">
        <v>14</v>
      </c>
      <c r="C972" s="11">
        <v>14</v>
      </c>
      <c r="D972" s="12" t="s">
        <v>55</v>
      </c>
      <c r="E972" s="10" t="s">
        <v>32</v>
      </c>
      <c r="F972" s="10" t="s">
        <v>17</v>
      </c>
      <c r="G972" s="13">
        <v>5</v>
      </c>
      <c r="H972" s="14">
        <v>20000000</v>
      </c>
      <c r="I972" s="10">
        <v>6</v>
      </c>
      <c r="J972" s="15">
        <v>5.0231481481481481E-3</v>
      </c>
      <c r="K972" s="10" t="s">
        <v>18</v>
      </c>
      <c r="L972" s="10" t="s">
        <v>47</v>
      </c>
      <c r="M972" s="10" t="s">
        <v>33</v>
      </c>
      <c r="N972" s="10" t="s">
        <v>78</v>
      </c>
      <c r="O972" s="10" t="s">
        <v>53</v>
      </c>
    </row>
    <row r="973" spans="1:15" ht="21" customHeight="1" x14ac:dyDescent="0.3">
      <c r="A973" s="18"/>
      <c r="B973" s="3" t="s">
        <v>14</v>
      </c>
      <c r="C973" s="4">
        <v>11</v>
      </c>
      <c r="D973" s="5" t="s">
        <v>57</v>
      </c>
      <c r="E973" s="3" t="s">
        <v>16</v>
      </c>
      <c r="F973" s="3" t="s">
        <v>23</v>
      </c>
      <c r="G973" s="6">
        <v>1</v>
      </c>
      <c r="H973" s="2">
        <v>19000000</v>
      </c>
      <c r="I973" s="3">
        <v>3</v>
      </c>
      <c r="J973" s="7">
        <v>5.0231481481481481E-3</v>
      </c>
      <c r="K973" s="3" t="s">
        <v>46</v>
      </c>
      <c r="L973" s="3" t="s">
        <v>39</v>
      </c>
      <c r="M973" s="3" t="s">
        <v>48</v>
      </c>
      <c r="N973" s="3" t="s">
        <v>76</v>
      </c>
      <c r="O973" s="3" t="s">
        <v>26</v>
      </c>
    </row>
    <row r="974" spans="1:15" ht="21" customHeight="1" x14ac:dyDescent="0.3">
      <c r="A974" s="18"/>
      <c r="B974" s="10" t="s">
        <v>14</v>
      </c>
      <c r="C974" s="11">
        <v>13</v>
      </c>
      <c r="D974" s="12" t="s">
        <v>59</v>
      </c>
      <c r="E974" s="10" t="s">
        <v>32</v>
      </c>
      <c r="F974" s="10" t="s">
        <v>42</v>
      </c>
      <c r="G974" s="13">
        <v>2</v>
      </c>
      <c r="H974" s="14">
        <v>12000000</v>
      </c>
      <c r="I974" s="10">
        <v>1</v>
      </c>
      <c r="J974" s="15">
        <v>5.0231481481481481E-3</v>
      </c>
      <c r="K974" s="10" t="s">
        <v>18</v>
      </c>
      <c r="L974" s="10" t="s">
        <v>39</v>
      </c>
      <c r="M974" s="10" t="s">
        <v>51</v>
      </c>
      <c r="N974" s="10" t="s">
        <v>76</v>
      </c>
      <c r="O974" s="10" t="s">
        <v>26</v>
      </c>
    </row>
    <row r="975" spans="1:15" ht="21" customHeight="1" x14ac:dyDescent="0.3">
      <c r="A975" s="18"/>
      <c r="B975" s="3" t="s">
        <v>14</v>
      </c>
      <c r="C975" s="4">
        <v>28</v>
      </c>
      <c r="D975" s="5" t="s">
        <v>22</v>
      </c>
      <c r="E975" s="3" t="s">
        <v>32</v>
      </c>
      <c r="F975" s="3" t="s">
        <v>42</v>
      </c>
      <c r="G975" s="6">
        <v>2</v>
      </c>
      <c r="H975" s="2">
        <v>38000000</v>
      </c>
      <c r="I975" s="3">
        <v>5</v>
      </c>
      <c r="J975" s="7">
        <v>5.0231481481481481E-3</v>
      </c>
      <c r="K975" s="3" t="s">
        <v>46</v>
      </c>
      <c r="L975" s="3" t="s">
        <v>56</v>
      </c>
      <c r="M975" s="3" t="s">
        <v>51</v>
      </c>
      <c r="N975" s="3" t="s">
        <v>78</v>
      </c>
      <c r="O975" s="3" t="s">
        <v>41</v>
      </c>
    </row>
    <row r="976" spans="1:15" ht="21" customHeight="1" x14ac:dyDescent="0.3">
      <c r="A976" s="18"/>
      <c r="B976" s="10" t="s">
        <v>70</v>
      </c>
      <c r="C976" s="11">
        <v>13</v>
      </c>
      <c r="D976" s="12" t="s">
        <v>58</v>
      </c>
      <c r="E976" s="10" t="s">
        <v>49</v>
      </c>
      <c r="F976" s="10" t="s">
        <v>42</v>
      </c>
      <c r="G976" s="13">
        <v>0</v>
      </c>
      <c r="H976" s="14">
        <v>0</v>
      </c>
      <c r="I976" s="10">
        <v>2</v>
      </c>
      <c r="J976" s="15">
        <v>5.0231481481481481E-3</v>
      </c>
      <c r="K976" s="10"/>
      <c r="L976" s="10"/>
      <c r="M976" s="10" t="s">
        <v>48</v>
      </c>
      <c r="N976" s="10" t="s">
        <v>77</v>
      </c>
      <c r="O976" s="10" t="s">
        <v>65</v>
      </c>
    </row>
    <row r="977" spans="1:15" ht="21" customHeight="1" x14ac:dyDescent="0.3">
      <c r="A977" s="18"/>
      <c r="B977" s="3" t="s">
        <v>70</v>
      </c>
      <c r="C977" s="4">
        <v>11</v>
      </c>
      <c r="D977" s="5" t="s">
        <v>44</v>
      </c>
      <c r="E977" s="3" t="s">
        <v>32</v>
      </c>
      <c r="F977" s="3" t="s">
        <v>23</v>
      </c>
      <c r="G977" s="6">
        <v>0</v>
      </c>
      <c r="H977" s="2">
        <v>0</v>
      </c>
      <c r="I977" s="3">
        <v>2</v>
      </c>
      <c r="J977" s="7">
        <v>5.0231481481481481E-3</v>
      </c>
      <c r="K977" s="3"/>
      <c r="L977" s="3"/>
      <c r="M977" s="3" t="s">
        <v>33</v>
      </c>
      <c r="N977" s="3" t="s">
        <v>66</v>
      </c>
      <c r="O977" s="3" t="s">
        <v>36</v>
      </c>
    </row>
    <row r="978" spans="1:15" ht="21" customHeight="1" x14ac:dyDescent="0.3">
      <c r="A978" s="18"/>
      <c r="B978" s="10" t="s">
        <v>70</v>
      </c>
      <c r="C978" s="11">
        <v>13</v>
      </c>
      <c r="D978" s="12" t="s">
        <v>58</v>
      </c>
      <c r="E978" s="10" t="s">
        <v>49</v>
      </c>
      <c r="F978" s="10" t="s">
        <v>42</v>
      </c>
      <c r="G978" s="13">
        <v>0</v>
      </c>
      <c r="H978" s="14">
        <v>0</v>
      </c>
      <c r="I978" s="10">
        <v>2</v>
      </c>
      <c r="J978" s="15">
        <v>5.0231481481481481E-3</v>
      </c>
      <c r="K978" s="10"/>
      <c r="L978" s="10"/>
      <c r="M978" s="10" t="s">
        <v>48</v>
      </c>
      <c r="N978" s="10" t="s">
        <v>77</v>
      </c>
      <c r="O978" s="10" t="s">
        <v>65</v>
      </c>
    </row>
    <row r="979" spans="1:15" ht="21" customHeight="1" x14ac:dyDescent="0.3">
      <c r="A979" s="18"/>
      <c r="B979" s="3" t="s">
        <v>14</v>
      </c>
      <c r="C979" s="4">
        <v>11</v>
      </c>
      <c r="D979" s="5" t="s">
        <v>55</v>
      </c>
      <c r="E979" s="3" t="s">
        <v>16</v>
      </c>
      <c r="F979" s="3" t="s">
        <v>42</v>
      </c>
      <c r="G979" s="6">
        <v>2</v>
      </c>
      <c r="H979" s="2">
        <v>38000000</v>
      </c>
      <c r="I979" s="3">
        <v>4</v>
      </c>
      <c r="J979" s="7">
        <v>5.208333333333333E-3</v>
      </c>
      <c r="K979" s="3" t="s">
        <v>46</v>
      </c>
      <c r="L979" s="3" t="s">
        <v>47</v>
      </c>
      <c r="M979" s="3" t="s">
        <v>51</v>
      </c>
      <c r="N979" s="3" t="s">
        <v>66</v>
      </c>
      <c r="O979" s="3" t="s">
        <v>67</v>
      </c>
    </row>
    <row r="980" spans="1:15" ht="21" customHeight="1" x14ac:dyDescent="0.3">
      <c r="A980" s="18"/>
      <c r="B980" s="10" t="s">
        <v>14</v>
      </c>
      <c r="C980" s="11">
        <v>6</v>
      </c>
      <c r="D980" s="12" t="s">
        <v>55</v>
      </c>
      <c r="E980" s="10" t="s">
        <v>32</v>
      </c>
      <c r="F980" s="10" t="s">
        <v>42</v>
      </c>
      <c r="G980" s="13">
        <v>5</v>
      </c>
      <c r="H980" s="14">
        <v>20000000</v>
      </c>
      <c r="I980" s="10">
        <v>3</v>
      </c>
      <c r="J980" s="15">
        <v>5.208333333333333E-3</v>
      </c>
      <c r="K980" s="10" t="s">
        <v>18</v>
      </c>
      <c r="L980" s="10" t="s">
        <v>29</v>
      </c>
      <c r="M980" s="10" t="s">
        <v>25</v>
      </c>
      <c r="N980" s="10" t="s">
        <v>76</v>
      </c>
      <c r="O980" s="10" t="s">
        <v>26</v>
      </c>
    </row>
    <row r="981" spans="1:15" ht="21" customHeight="1" x14ac:dyDescent="0.3">
      <c r="A981" s="18"/>
      <c r="B981" s="3" t="s">
        <v>14</v>
      </c>
      <c r="C981" s="4">
        <v>1</v>
      </c>
      <c r="D981" s="5" t="s">
        <v>15</v>
      </c>
      <c r="E981" s="3" t="s">
        <v>16</v>
      </c>
      <c r="F981" s="3" t="s">
        <v>45</v>
      </c>
      <c r="G981" s="6">
        <v>2</v>
      </c>
      <c r="H981" s="2">
        <v>12000000</v>
      </c>
      <c r="I981" s="3">
        <v>1</v>
      </c>
      <c r="J981" s="7">
        <v>5.208333333333333E-3</v>
      </c>
      <c r="K981" s="3" t="s">
        <v>18</v>
      </c>
      <c r="L981" s="3" t="s">
        <v>19</v>
      </c>
      <c r="M981" s="3" t="s">
        <v>25</v>
      </c>
      <c r="N981" s="3" t="s">
        <v>77</v>
      </c>
      <c r="O981" s="3" t="s">
        <v>65</v>
      </c>
    </row>
    <row r="982" spans="1:15" ht="21" customHeight="1" x14ac:dyDescent="0.3">
      <c r="A982" s="18"/>
      <c r="B982" s="10" t="s">
        <v>14</v>
      </c>
      <c r="C982" s="11">
        <v>10</v>
      </c>
      <c r="D982" s="12" t="s">
        <v>59</v>
      </c>
      <c r="E982" s="10" t="s">
        <v>38</v>
      </c>
      <c r="F982" s="10" t="s">
        <v>17</v>
      </c>
      <c r="G982" s="13">
        <v>2</v>
      </c>
      <c r="H982" s="14">
        <v>38000000</v>
      </c>
      <c r="I982" s="10">
        <v>2</v>
      </c>
      <c r="J982" s="15">
        <v>5.208333333333333E-3</v>
      </c>
      <c r="K982" s="10" t="s">
        <v>74</v>
      </c>
      <c r="L982" s="10" t="s">
        <v>47</v>
      </c>
      <c r="M982" s="10" t="s">
        <v>43</v>
      </c>
      <c r="N982" s="10" t="s">
        <v>76</v>
      </c>
      <c r="O982" s="10" t="s">
        <v>52</v>
      </c>
    </row>
    <row r="983" spans="1:15" ht="21" customHeight="1" x14ac:dyDescent="0.3">
      <c r="A983" s="18"/>
      <c r="B983" s="3" t="s">
        <v>14</v>
      </c>
      <c r="C983" s="4">
        <v>1</v>
      </c>
      <c r="D983" s="5" t="s">
        <v>59</v>
      </c>
      <c r="E983" s="3" t="s">
        <v>73</v>
      </c>
      <c r="F983" s="3" t="s">
        <v>42</v>
      </c>
      <c r="G983" s="6">
        <v>3</v>
      </c>
      <c r="H983" s="2">
        <v>15000000</v>
      </c>
      <c r="I983" s="3">
        <v>1</v>
      </c>
      <c r="J983" s="7">
        <v>5.208333333333333E-3</v>
      </c>
      <c r="K983" s="3" t="s">
        <v>18</v>
      </c>
      <c r="L983" s="3" t="s">
        <v>56</v>
      </c>
      <c r="M983" s="3" t="s">
        <v>43</v>
      </c>
      <c r="N983" s="3" t="s">
        <v>78</v>
      </c>
      <c r="O983" s="3" t="s">
        <v>62</v>
      </c>
    </row>
    <row r="984" spans="1:15" ht="21" customHeight="1" x14ac:dyDescent="0.3">
      <c r="A984" s="18"/>
      <c r="B984" s="10" t="s">
        <v>14</v>
      </c>
      <c r="C984" s="11">
        <v>30</v>
      </c>
      <c r="D984" s="12" t="s">
        <v>27</v>
      </c>
      <c r="E984" s="10" t="s">
        <v>32</v>
      </c>
      <c r="F984" s="10" t="s">
        <v>42</v>
      </c>
      <c r="G984" s="13">
        <v>1</v>
      </c>
      <c r="H984" s="14">
        <v>7000000</v>
      </c>
      <c r="I984" s="10">
        <v>2</v>
      </c>
      <c r="J984" s="15">
        <v>5.208333333333333E-3</v>
      </c>
      <c r="K984" s="10" t="s">
        <v>18</v>
      </c>
      <c r="L984" s="10" t="s">
        <v>29</v>
      </c>
      <c r="M984" s="10" t="s">
        <v>43</v>
      </c>
      <c r="N984" s="10" t="s">
        <v>78</v>
      </c>
      <c r="O984" s="10" t="s">
        <v>63</v>
      </c>
    </row>
    <row r="985" spans="1:15" ht="21" customHeight="1" x14ac:dyDescent="0.3">
      <c r="A985" s="18"/>
      <c r="B985" s="3" t="s">
        <v>14</v>
      </c>
      <c r="C985" s="4">
        <v>27</v>
      </c>
      <c r="D985" s="5" t="s">
        <v>27</v>
      </c>
      <c r="E985" s="3" t="s">
        <v>16</v>
      </c>
      <c r="F985" s="3" t="s">
        <v>23</v>
      </c>
      <c r="G985" s="6">
        <v>1</v>
      </c>
      <c r="H985" s="2">
        <v>7000000</v>
      </c>
      <c r="I985" s="3">
        <v>1</v>
      </c>
      <c r="J985" s="7">
        <v>5.208333333333333E-3</v>
      </c>
      <c r="K985" s="3" t="s">
        <v>18</v>
      </c>
      <c r="L985" s="3" t="s">
        <v>50</v>
      </c>
      <c r="M985" s="3" t="s">
        <v>51</v>
      </c>
      <c r="N985" s="3" t="s">
        <v>66</v>
      </c>
      <c r="O985" s="3" t="s">
        <v>67</v>
      </c>
    </row>
    <row r="986" spans="1:15" ht="21" customHeight="1" x14ac:dyDescent="0.3">
      <c r="A986" s="18"/>
      <c r="B986" s="10" t="s">
        <v>14</v>
      </c>
      <c r="C986" s="11">
        <v>15</v>
      </c>
      <c r="D986" s="12" t="s">
        <v>37</v>
      </c>
      <c r="E986" s="10" t="s">
        <v>32</v>
      </c>
      <c r="F986" s="10" t="s">
        <v>17</v>
      </c>
      <c r="G986" s="13">
        <v>1</v>
      </c>
      <c r="H986" s="14">
        <v>19000000</v>
      </c>
      <c r="I986" s="10">
        <v>2</v>
      </c>
      <c r="J986" s="15">
        <v>5.208333333333333E-3</v>
      </c>
      <c r="K986" s="10" t="s">
        <v>46</v>
      </c>
      <c r="L986" s="10" t="s">
        <v>19</v>
      </c>
      <c r="M986" s="10" t="s">
        <v>30</v>
      </c>
      <c r="N986" s="10" t="s">
        <v>77</v>
      </c>
      <c r="O986" s="10" t="s">
        <v>65</v>
      </c>
    </row>
    <row r="987" spans="1:15" ht="21" customHeight="1" x14ac:dyDescent="0.3">
      <c r="A987" s="18"/>
      <c r="B987" s="3" t="s">
        <v>14</v>
      </c>
      <c r="C987" s="4">
        <v>5</v>
      </c>
      <c r="D987" s="5" t="s">
        <v>37</v>
      </c>
      <c r="E987" s="3" t="s">
        <v>16</v>
      </c>
      <c r="F987" s="3" t="s">
        <v>42</v>
      </c>
      <c r="G987" s="6">
        <v>4</v>
      </c>
      <c r="H987" s="2">
        <v>15000000</v>
      </c>
      <c r="I987" s="3">
        <v>6</v>
      </c>
      <c r="J987" s="7">
        <v>5.208333333333333E-3</v>
      </c>
      <c r="K987" s="3" t="s">
        <v>18</v>
      </c>
      <c r="L987" s="3" t="s">
        <v>50</v>
      </c>
      <c r="M987" s="3" t="s">
        <v>30</v>
      </c>
      <c r="N987" s="3" t="s">
        <v>66</v>
      </c>
      <c r="O987" s="3" t="s">
        <v>36</v>
      </c>
    </row>
    <row r="988" spans="1:15" ht="21" customHeight="1" x14ac:dyDescent="0.3">
      <c r="A988" s="18"/>
      <c r="B988" s="10" t="s">
        <v>14</v>
      </c>
      <c r="C988" s="11">
        <v>6</v>
      </c>
      <c r="D988" s="12" t="s">
        <v>37</v>
      </c>
      <c r="E988" s="10" t="s">
        <v>49</v>
      </c>
      <c r="F988" s="10" t="s">
        <v>23</v>
      </c>
      <c r="G988" s="13">
        <v>5</v>
      </c>
      <c r="H988" s="14">
        <v>20000000</v>
      </c>
      <c r="I988" s="10">
        <v>6</v>
      </c>
      <c r="J988" s="15">
        <v>5.208333333333333E-3</v>
      </c>
      <c r="K988" s="10" t="s">
        <v>18</v>
      </c>
      <c r="L988" s="10" t="s">
        <v>29</v>
      </c>
      <c r="M988" s="10" t="s">
        <v>30</v>
      </c>
      <c r="N988" s="10" t="s">
        <v>78</v>
      </c>
      <c r="O988" s="10" t="s">
        <v>62</v>
      </c>
    </row>
    <row r="989" spans="1:15" ht="21" customHeight="1" x14ac:dyDescent="0.3">
      <c r="A989" s="18"/>
      <c r="B989" s="3" t="s">
        <v>14</v>
      </c>
      <c r="C989" s="4">
        <v>12</v>
      </c>
      <c r="D989" s="5" t="s">
        <v>37</v>
      </c>
      <c r="E989" s="3" t="s">
        <v>73</v>
      </c>
      <c r="F989" s="3" t="s">
        <v>17</v>
      </c>
      <c r="G989" s="6">
        <v>2</v>
      </c>
      <c r="H989" s="2">
        <v>12000000</v>
      </c>
      <c r="I989" s="3">
        <v>2</v>
      </c>
      <c r="J989" s="7">
        <v>5.208333333333333E-3</v>
      </c>
      <c r="K989" s="3" t="s">
        <v>18</v>
      </c>
      <c r="L989" s="3" t="s">
        <v>19</v>
      </c>
      <c r="M989" s="3" t="s">
        <v>40</v>
      </c>
      <c r="N989" s="3" t="s">
        <v>77</v>
      </c>
      <c r="O989" s="3" t="s">
        <v>54</v>
      </c>
    </row>
    <row r="990" spans="1:15" ht="21" customHeight="1" x14ac:dyDescent="0.3">
      <c r="A990" s="18"/>
      <c r="B990" s="10" t="s">
        <v>14</v>
      </c>
      <c r="C990" s="11">
        <v>28</v>
      </c>
      <c r="D990" s="12" t="s">
        <v>37</v>
      </c>
      <c r="E990" s="10" t="s">
        <v>28</v>
      </c>
      <c r="F990" s="10" t="s">
        <v>23</v>
      </c>
      <c r="G990" s="13">
        <v>2</v>
      </c>
      <c r="H990" s="14">
        <v>12000000</v>
      </c>
      <c r="I990" s="10">
        <v>2</v>
      </c>
      <c r="J990" s="15">
        <v>5.208333333333333E-3</v>
      </c>
      <c r="K990" s="10" t="s">
        <v>18</v>
      </c>
      <c r="L990" s="10" t="s">
        <v>19</v>
      </c>
      <c r="M990" s="10" t="s">
        <v>20</v>
      </c>
      <c r="N990" s="10" t="s">
        <v>78</v>
      </c>
      <c r="O990" s="10" t="s">
        <v>21</v>
      </c>
    </row>
    <row r="991" spans="1:15" ht="21" customHeight="1" x14ac:dyDescent="0.3">
      <c r="A991" s="18"/>
      <c r="B991" s="3" t="s">
        <v>14</v>
      </c>
      <c r="C991" s="4">
        <v>8</v>
      </c>
      <c r="D991" s="5" t="s">
        <v>37</v>
      </c>
      <c r="E991" s="3" t="s">
        <v>16</v>
      </c>
      <c r="F991" s="3" t="s">
        <v>23</v>
      </c>
      <c r="G991" s="6">
        <v>2</v>
      </c>
      <c r="H991" s="2">
        <v>12000000</v>
      </c>
      <c r="I991" s="3">
        <v>3</v>
      </c>
      <c r="J991" s="7">
        <v>5.208333333333333E-3</v>
      </c>
      <c r="K991" s="3" t="s">
        <v>18</v>
      </c>
      <c r="L991" s="3" t="s">
        <v>29</v>
      </c>
      <c r="M991" s="3" t="s">
        <v>33</v>
      </c>
      <c r="N991" s="3" t="s">
        <v>76</v>
      </c>
      <c r="O991" s="3" t="s">
        <v>75</v>
      </c>
    </row>
    <row r="992" spans="1:15" ht="21" customHeight="1" x14ac:dyDescent="0.3">
      <c r="A992" s="18"/>
      <c r="B992" s="10" t="s">
        <v>14</v>
      </c>
      <c r="C992" s="11">
        <v>7</v>
      </c>
      <c r="D992" s="12" t="s">
        <v>37</v>
      </c>
      <c r="E992" s="10" t="s">
        <v>38</v>
      </c>
      <c r="F992" s="10" t="s">
        <v>42</v>
      </c>
      <c r="G992" s="13">
        <v>2</v>
      </c>
      <c r="H992" s="14">
        <v>12000000</v>
      </c>
      <c r="I992" s="10">
        <v>3</v>
      </c>
      <c r="J992" s="15">
        <v>5.208333333333333E-3</v>
      </c>
      <c r="K992" s="10" t="s">
        <v>18</v>
      </c>
      <c r="L992" s="10" t="s">
        <v>56</v>
      </c>
      <c r="M992" s="10" t="s">
        <v>40</v>
      </c>
      <c r="N992" s="10" t="s">
        <v>78</v>
      </c>
      <c r="O992" s="10" t="s">
        <v>63</v>
      </c>
    </row>
    <row r="993" spans="1:15" ht="21" customHeight="1" x14ac:dyDescent="0.3">
      <c r="A993" s="18"/>
      <c r="B993" s="3" t="s">
        <v>14</v>
      </c>
      <c r="C993" s="4">
        <v>9</v>
      </c>
      <c r="D993" s="5" t="s">
        <v>37</v>
      </c>
      <c r="E993" s="3" t="s">
        <v>49</v>
      </c>
      <c r="F993" s="3" t="s">
        <v>42</v>
      </c>
      <c r="G993" s="6">
        <v>3</v>
      </c>
      <c r="H993" s="2">
        <v>15000000</v>
      </c>
      <c r="I993" s="3">
        <v>1</v>
      </c>
      <c r="J993" s="7">
        <v>5.208333333333333E-3</v>
      </c>
      <c r="K993" s="3" t="s">
        <v>18</v>
      </c>
      <c r="L993" s="3" t="s">
        <v>29</v>
      </c>
      <c r="M993" s="3" t="s">
        <v>48</v>
      </c>
      <c r="N993" s="3" t="s">
        <v>66</v>
      </c>
      <c r="O993" s="3" t="s">
        <v>36</v>
      </c>
    </row>
    <row r="994" spans="1:15" ht="21" customHeight="1" x14ac:dyDescent="0.3">
      <c r="A994" s="18"/>
      <c r="B994" s="10" t="s">
        <v>14</v>
      </c>
      <c r="C994" s="11">
        <v>16</v>
      </c>
      <c r="D994" s="12" t="s">
        <v>44</v>
      </c>
      <c r="E994" s="10" t="s">
        <v>28</v>
      </c>
      <c r="F994" s="10" t="s">
        <v>23</v>
      </c>
      <c r="G994" s="13">
        <v>1</v>
      </c>
      <c r="H994" s="14">
        <v>19000000</v>
      </c>
      <c r="I994" s="10">
        <v>1</v>
      </c>
      <c r="J994" s="15">
        <v>5.208333333333333E-3</v>
      </c>
      <c r="K994" s="10" t="s">
        <v>46</v>
      </c>
      <c r="L994" s="10" t="s">
        <v>19</v>
      </c>
      <c r="M994" s="10" t="s">
        <v>33</v>
      </c>
      <c r="N994" s="10" t="s">
        <v>76</v>
      </c>
      <c r="O994" s="10" t="s">
        <v>31</v>
      </c>
    </row>
    <row r="995" spans="1:15" ht="21" customHeight="1" x14ac:dyDescent="0.3">
      <c r="A995" s="18"/>
      <c r="B995" s="3" t="s">
        <v>14</v>
      </c>
      <c r="C995" s="4">
        <v>22</v>
      </c>
      <c r="D995" s="5" t="s">
        <v>44</v>
      </c>
      <c r="E995" s="3" t="s">
        <v>28</v>
      </c>
      <c r="F995" s="3" t="s">
        <v>23</v>
      </c>
      <c r="G995" s="6">
        <v>3</v>
      </c>
      <c r="H995" s="2">
        <v>11000000</v>
      </c>
      <c r="I995" s="3">
        <v>3</v>
      </c>
      <c r="J995" s="7">
        <v>5.208333333333333E-3</v>
      </c>
      <c r="K995" s="3" t="s">
        <v>18</v>
      </c>
      <c r="L995" s="3" t="s">
        <v>19</v>
      </c>
      <c r="M995" s="3" t="s">
        <v>30</v>
      </c>
      <c r="N995" s="3" t="s">
        <v>77</v>
      </c>
      <c r="O995" s="3" t="s">
        <v>65</v>
      </c>
    </row>
    <row r="996" spans="1:15" ht="21" customHeight="1" x14ac:dyDescent="0.3">
      <c r="A996" s="18"/>
      <c r="B996" s="10" t="s">
        <v>14</v>
      </c>
      <c r="C996" s="11">
        <v>5</v>
      </c>
      <c r="D996" s="12" t="s">
        <v>44</v>
      </c>
      <c r="E996" s="10" t="s">
        <v>16</v>
      </c>
      <c r="F996" s="10" t="s">
        <v>42</v>
      </c>
      <c r="G996" s="13">
        <v>3</v>
      </c>
      <c r="H996" s="14">
        <v>15000000</v>
      </c>
      <c r="I996" s="10">
        <v>2</v>
      </c>
      <c r="J996" s="15">
        <v>5.208333333333333E-3</v>
      </c>
      <c r="K996" s="10" t="s">
        <v>18</v>
      </c>
      <c r="L996" s="10" t="s">
        <v>64</v>
      </c>
      <c r="M996" s="10" t="s">
        <v>40</v>
      </c>
      <c r="N996" s="10" t="s">
        <v>66</v>
      </c>
      <c r="O996" s="10" t="s">
        <v>67</v>
      </c>
    </row>
    <row r="997" spans="1:15" ht="21" customHeight="1" x14ac:dyDescent="0.3">
      <c r="A997" s="18"/>
      <c r="B997" s="3" t="s">
        <v>14</v>
      </c>
      <c r="C997" s="4">
        <v>29</v>
      </c>
      <c r="D997" s="5" t="s">
        <v>44</v>
      </c>
      <c r="E997" s="3" t="s">
        <v>38</v>
      </c>
      <c r="F997" s="3" t="s">
        <v>42</v>
      </c>
      <c r="G997" s="6">
        <v>3</v>
      </c>
      <c r="H997" s="2">
        <v>15000000</v>
      </c>
      <c r="I997" s="3">
        <v>4</v>
      </c>
      <c r="J997" s="7">
        <v>5.208333333333333E-3</v>
      </c>
      <c r="K997" s="3" t="s">
        <v>18</v>
      </c>
      <c r="L997" s="3" t="s">
        <v>19</v>
      </c>
      <c r="M997" s="3" t="s">
        <v>25</v>
      </c>
      <c r="N997" s="3" t="s">
        <v>78</v>
      </c>
      <c r="O997" s="3" t="s">
        <v>63</v>
      </c>
    </row>
    <row r="998" spans="1:15" ht="21" customHeight="1" x14ac:dyDescent="0.3">
      <c r="A998" s="18"/>
      <c r="B998" s="10" t="s">
        <v>14</v>
      </c>
      <c r="C998" s="11">
        <v>12</v>
      </c>
      <c r="D998" s="12" t="s">
        <v>44</v>
      </c>
      <c r="E998" s="10" t="s">
        <v>16</v>
      </c>
      <c r="F998" s="10" t="s">
        <v>45</v>
      </c>
      <c r="G998" s="13">
        <v>4</v>
      </c>
      <c r="H998" s="14">
        <v>15000000</v>
      </c>
      <c r="I998" s="10">
        <v>2</v>
      </c>
      <c r="J998" s="15">
        <v>5.208333333333333E-3</v>
      </c>
      <c r="K998" s="10" t="s">
        <v>18</v>
      </c>
      <c r="L998" s="10" t="s">
        <v>19</v>
      </c>
      <c r="M998" s="10" t="s">
        <v>48</v>
      </c>
      <c r="N998" s="10" t="s">
        <v>78</v>
      </c>
      <c r="O998" s="10" t="s">
        <v>41</v>
      </c>
    </row>
    <row r="999" spans="1:15" ht="21" customHeight="1" x14ac:dyDescent="0.3">
      <c r="A999" s="18"/>
      <c r="B999" s="3" t="s">
        <v>14</v>
      </c>
      <c r="C999" s="4">
        <v>11</v>
      </c>
      <c r="D999" s="5" t="s">
        <v>55</v>
      </c>
      <c r="E999" s="3" t="s">
        <v>16</v>
      </c>
      <c r="F999" s="3" t="s">
        <v>42</v>
      </c>
      <c r="G999" s="6">
        <v>2</v>
      </c>
      <c r="H999" s="2">
        <v>38000000</v>
      </c>
      <c r="I999" s="3">
        <v>4</v>
      </c>
      <c r="J999" s="7">
        <v>5.208333333333333E-3</v>
      </c>
      <c r="K999" s="3" t="s">
        <v>46</v>
      </c>
      <c r="L999" s="3" t="s">
        <v>47</v>
      </c>
      <c r="M999" s="3" t="s">
        <v>51</v>
      </c>
      <c r="N999" s="3" t="s">
        <v>66</v>
      </c>
      <c r="O999" s="3" t="s">
        <v>67</v>
      </c>
    </row>
    <row r="1000" spans="1:15" ht="21" customHeight="1" x14ac:dyDescent="0.3">
      <c r="A1000" s="18"/>
      <c r="B1000" s="10" t="s">
        <v>14</v>
      </c>
      <c r="C1000" s="11">
        <v>6</v>
      </c>
      <c r="D1000" s="12" t="s">
        <v>55</v>
      </c>
      <c r="E1000" s="10" t="s">
        <v>32</v>
      </c>
      <c r="F1000" s="10" t="s">
        <v>42</v>
      </c>
      <c r="G1000" s="13">
        <v>5</v>
      </c>
      <c r="H1000" s="14">
        <v>20000000</v>
      </c>
      <c r="I1000" s="10">
        <v>3</v>
      </c>
      <c r="J1000" s="15">
        <v>5.208333333333333E-3</v>
      </c>
      <c r="K1000" s="10" t="s">
        <v>18</v>
      </c>
      <c r="L1000" s="10" t="s">
        <v>29</v>
      </c>
      <c r="M1000" s="10" t="s">
        <v>25</v>
      </c>
      <c r="N1000" s="10" t="s">
        <v>76</v>
      </c>
      <c r="O1000" s="10" t="s">
        <v>26</v>
      </c>
    </row>
    <row r="1001" spans="1:15" ht="21" customHeight="1" x14ac:dyDescent="0.3">
      <c r="A1001" s="18"/>
      <c r="B1001" s="3" t="s">
        <v>14</v>
      </c>
      <c r="C1001" s="4">
        <v>1</v>
      </c>
      <c r="D1001" s="5" t="s">
        <v>15</v>
      </c>
      <c r="E1001" s="3" t="s">
        <v>16</v>
      </c>
      <c r="F1001" s="3" t="s">
        <v>45</v>
      </c>
      <c r="G1001" s="6">
        <v>2</v>
      </c>
      <c r="H1001" s="2">
        <v>12000000</v>
      </c>
      <c r="I1001" s="3">
        <v>1</v>
      </c>
      <c r="J1001" s="7">
        <v>5.208333333333333E-3</v>
      </c>
      <c r="K1001" s="3" t="s">
        <v>18</v>
      </c>
      <c r="L1001" s="3" t="s">
        <v>19</v>
      </c>
      <c r="M1001" s="3" t="s">
        <v>25</v>
      </c>
      <c r="N1001" s="3" t="s">
        <v>77</v>
      </c>
      <c r="O1001" s="3" t="s">
        <v>65</v>
      </c>
    </row>
    <row r="1002" spans="1:15" ht="21" customHeight="1" x14ac:dyDescent="0.3">
      <c r="A1002" s="18"/>
      <c r="B1002" s="10" t="s">
        <v>14</v>
      </c>
      <c r="C1002" s="11">
        <v>10</v>
      </c>
      <c r="D1002" s="12" t="s">
        <v>59</v>
      </c>
      <c r="E1002" s="10" t="s">
        <v>38</v>
      </c>
      <c r="F1002" s="10" t="s">
        <v>17</v>
      </c>
      <c r="G1002" s="13">
        <v>2</v>
      </c>
      <c r="H1002" s="14">
        <v>38000000</v>
      </c>
      <c r="I1002" s="10">
        <v>2</v>
      </c>
      <c r="J1002" s="15">
        <v>5.208333333333333E-3</v>
      </c>
      <c r="K1002" s="10" t="s">
        <v>74</v>
      </c>
      <c r="L1002" s="10" t="s">
        <v>47</v>
      </c>
      <c r="M1002" s="10" t="s">
        <v>43</v>
      </c>
      <c r="N1002" s="10" t="s">
        <v>76</v>
      </c>
      <c r="O1002" s="10" t="s">
        <v>52</v>
      </c>
    </row>
    <row r="1003" spans="1:15" ht="21" customHeight="1" x14ac:dyDescent="0.3">
      <c r="A1003" s="18"/>
      <c r="B1003" s="3" t="s">
        <v>14</v>
      </c>
      <c r="C1003" s="4">
        <v>1</v>
      </c>
      <c r="D1003" s="5" t="s">
        <v>59</v>
      </c>
      <c r="E1003" s="3" t="s">
        <v>73</v>
      </c>
      <c r="F1003" s="3" t="s">
        <v>42</v>
      </c>
      <c r="G1003" s="6">
        <v>3</v>
      </c>
      <c r="H1003" s="2">
        <v>15000000</v>
      </c>
      <c r="I1003" s="3">
        <v>1</v>
      </c>
      <c r="J1003" s="7">
        <v>5.208333333333333E-3</v>
      </c>
      <c r="K1003" s="3" t="s">
        <v>18</v>
      </c>
      <c r="L1003" s="3" t="s">
        <v>56</v>
      </c>
      <c r="M1003" s="3" t="s">
        <v>43</v>
      </c>
      <c r="N1003" s="3" t="s">
        <v>78</v>
      </c>
      <c r="O1003" s="3" t="s">
        <v>62</v>
      </c>
    </row>
    <row r="1004" spans="1:15" ht="21" customHeight="1" x14ac:dyDescent="0.3">
      <c r="A1004" s="18"/>
      <c r="B1004" s="10" t="s">
        <v>70</v>
      </c>
      <c r="C1004" s="11">
        <v>7</v>
      </c>
      <c r="D1004" s="12" t="s">
        <v>72</v>
      </c>
      <c r="E1004" s="10" t="s">
        <v>28</v>
      </c>
      <c r="F1004" s="10" t="s">
        <v>17</v>
      </c>
      <c r="G1004" s="13">
        <v>0</v>
      </c>
      <c r="H1004" s="14">
        <v>0</v>
      </c>
      <c r="I1004" s="10">
        <v>3</v>
      </c>
      <c r="J1004" s="15">
        <v>5.208333333333333E-3</v>
      </c>
      <c r="K1004" s="10"/>
      <c r="L1004" s="10"/>
      <c r="M1004" s="10" t="s">
        <v>51</v>
      </c>
      <c r="N1004" s="10" t="s">
        <v>77</v>
      </c>
      <c r="O1004" s="10" t="s">
        <v>65</v>
      </c>
    </row>
    <row r="1005" spans="1:15" ht="21" customHeight="1" x14ac:dyDescent="0.3">
      <c r="A1005" s="18"/>
      <c r="B1005" s="3" t="s">
        <v>70</v>
      </c>
      <c r="C1005" s="4">
        <v>12</v>
      </c>
      <c r="D1005" s="5" t="s">
        <v>22</v>
      </c>
      <c r="E1005" s="3" t="s">
        <v>49</v>
      </c>
      <c r="F1005" s="3" t="s">
        <v>23</v>
      </c>
      <c r="G1005" s="6">
        <v>0</v>
      </c>
      <c r="H1005" s="2">
        <v>0</v>
      </c>
      <c r="I1005" s="3">
        <v>2</v>
      </c>
      <c r="J1005" s="7">
        <v>5.208333333333333E-3</v>
      </c>
      <c r="K1005" s="3"/>
      <c r="L1005" s="3"/>
      <c r="M1005" s="3" t="s">
        <v>30</v>
      </c>
      <c r="N1005" s="3" t="s">
        <v>76</v>
      </c>
      <c r="O1005" s="3" t="s">
        <v>31</v>
      </c>
    </row>
    <row r="1006" spans="1:15" ht="21" customHeight="1" x14ac:dyDescent="0.3">
      <c r="A1006" s="18"/>
      <c r="B1006" s="10" t="s">
        <v>70</v>
      </c>
      <c r="C1006" s="11">
        <v>1</v>
      </c>
      <c r="D1006" s="12" t="s">
        <v>27</v>
      </c>
      <c r="E1006" s="10" t="s">
        <v>32</v>
      </c>
      <c r="F1006" s="10" t="s">
        <v>42</v>
      </c>
      <c r="G1006" s="13">
        <v>0</v>
      </c>
      <c r="H1006" s="14">
        <v>0</v>
      </c>
      <c r="I1006" s="10">
        <v>4</v>
      </c>
      <c r="J1006" s="15">
        <v>5.208333333333333E-3</v>
      </c>
      <c r="K1006" s="10"/>
      <c r="L1006" s="10"/>
      <c r="M1006" s="10" t="s">
        <v>30</v>
      </c>
      <c r="N1006" s="10" t="s">
        <v>78</v>
      </c>
      <c r="O1006" s="10" t="s">
        <v>63</v>
      </c>
    </row>
    <row r="1007" spans="1:15" ht="21" customHeight="1" x14ac:dyDescent="0.3">
      <c r="A1007" s="18"/>
      <c r="B1007" s="3" t="s">
        <v>70</v>
      </c>
      <c r="C1007" s="4">
        <v>29</v>
      </c>
      <c r="D1007" s="5" t="s">
        <v>27</v>
      </c>
      <c r="E1007" s="3" t="s">
        <v>38</v>
      </c>
      <c r="F1007" s="3" t="s">
        <v>42</v>
      </c>
      <c r="G1007" s="6">
        <v>0</v>
      </c>
      <c r="H1007" s="2">
        <v>0</v>
      </c>
      <c r="I1007" s="3">
        <v>2</v>
      </c>
      <c r="J1007" s="7">
        <v>5.208333333333333E-3</v>
      </c>
      <c r="K1007" s="3"/>
      <c r="L1007" s="3"/>
      <c r="M1007" s="3" t="s">
        <v>40</v>
      </c>
      <c r="N1007" s="3" t="s">
        <v>76</v>
      </c>
      <c r="O1007" s="3" t="s">
        <v>52</v>
      </c>
    </row>
    <row r="1008" spans="1:15" ht="21" customHeight="1" x14ac:dyDescent="0.3">
      <c r="A1008" s="18"/>
      <c r="B1008" s="10" t="s">
        <v>70</v>
      </c>
      <c r="C1008" s="11">
        <v>26</v>
      </c>
      <c r="D1008" s="12" t="s">
        <v>37</v>
      </c>
      <c r="E1008" s="10" t="s">
        <v>38</v>
      </c>
      <c r="F1008" s="10" t="s">
        <v>17</v>
      </c>
      <c r="G1008" s="13">
        <v>0</v>
      </c>
      <c r="H1008" s="14">
        <v>0</v>
      </c>
      <c r="I1008" s="10">
        <v>3</v>
      </c>
      <c r="J1008" s="15">
        <v>5.208333333333333E-3</v>
      </c>
      <c r="K1008" s="10"/>
      <c r="L1008" s="10"/>
      <c r="M1008" s="10" t="s">
        <v>30</v>
      </c>
      <c r="N1008" s="10" t="s">
        <v>78</v>
      </c>
      <c r="O1008" s="10" t="s">
        <v>41</v>
      </c>
    </row>
    <row r="1009" spans="1:15" ht="21" customHeight="1" x14ac:dyDescent="0.3">
      <c r="A1009" s="18"/>
      <c r="B1009" s="3" t="s">
        <v>70</v>
      </c>
      <c r="C1009" s="4">
        <v>30</v>
      </c>
      <c r="D1009" s="5" t="s">
        <v>69</v>
      </c>
      <c r="E1009" s="3" t="s">
        <v>49</v>
      </c>
      <c r="F1009" s="3" t="s">
        <v>17</v>
      </c>
      <c r="G1009" s="6">
        <v>0</v>
      </c>
      <c r="H1009" s="2">
        <v>0</v>
      </c>
      <c r="I1009" s="3">
        <v>7</v>
      </c>
      <c r="J1009" s="7">
        <v>5.208333333333333E-3</v>
      </c>
      <c r="K1009" s="3"/>
      <c r="L1009" s="3"/>
      <c r="M1009" s="3" t="s">
        <v>43</v>
      </c>
      <c r="N1009" s="3" t="s">
        <v>76</v>
      </c>
      <c r="O1009" s="3" t="s">
        <v>52</v>
      </c>
    </row>
    <row r="1010" spans="1:15" ht="21" customHeight="1" x14ac:dyDescent="0.3">
      <c r="A1010" s="18"/>
      <c r="B1010" s="10" t="s">
        <v>70</v>
      </c>
      <c r="C1010" s="11">
        <v>7</v>
      </c>
      <c r="D1010" s="12" t="s">
        <v>72</v>
      </c>
      <c r="E1010" s="10" t="s">
        <v>28</v>
      </c>
      <c r="F1010" s="10" t="s">
        <v>17</v>
      </c>
      <c r="G1010" s="13">
        <v>0</v>
      </c>
      <c r="H1010" s="14">
        <v>0</v>
      </c>
      <c r="I1010" s="10">
        <v>3</v>
      </c>
      <c r="J1010" s="15">
        <v>5.208333333333333E-3</v>
      </c>
      <c r="K1010" s="10"/>
      <c r="L1010" s="10"/>
      <c r="M1010" s="10" t="s">
        <v>51</v>
      </c>
      <c r="N1010" s="10" t="s">
        <v>77</v>
      </c>
      <c r="O1010" s="10" t="s">
        <v>65</v>
      </c>
    </row>
    <row r="1011" spans="1:15" ht="21" customHeight="1" x14ac:dyDescent="0.3">
      <c r="A1011" s="18"/>
      <c r="B1011" s="3" t="s">
        <v>14</v>
      </c>
      <c r="C1011" s="4">
        <v>16</v>
      </c>
      <c r="D1011" s="5" t="s">
        <v>57</v>
      </c>
      <c r="E1011" s="3" t="s">
        <v>38</v>
      </c>
      <c r="F1011" s="3" t="s">
        <v>23</v>
      </c>
      <c r="G1011" s="6">
        <v>3</v>
      </c>
      <c r="H1011" s="2">
        <v>11000000</v>
      </c>
      <c r="I1011" s="3">
        <v>3</v>
      </c>
      <c r="J1011" s="7">
        <v>5.5555555555555558E-3</v>
      </c>
      <c r="K1011" s="3" t="s">
        <v>18</v>
      </c>
      <c r="L1011" s="3" t="s">
        <v>24</v>
      </c>
      <c r="M1011" s="3" t="s">
        <v>30</v>
      </c>
      <c r="N1011" s="3" t="s">
        <v>78</v>
      </c>
      <c r="O1011" s="3" t="s">
        <v>41</v>
      </c>
    </row>
    <row r="1012" spans="1:15" ht="21" customHeight="1" x14ac:dyDescent="0.3">
      <c r="A1012" s="18"/>
      <c r="B1012" s="10" t="s">
        <v>14</v>
      </c>
      <c r="C1012" s="11">
        <v>13</v>
      </c>
      <c r="D1012" s="12" t="s">
        <v>27</v>
      </c>
      <c r="E1012" s="10" t="s">
        <v>73</v>
      </c>
      <c r="F1012" s="10" t="s">
        <v>23</v>
      </c>
      <c r="G1012" s="13">
        <v>2</v>
      </c>
      <c r="H1012" s="14">
        <v>10000000</v>
      </c>
      <c r="I1012" s="10">
        <v>2</v>
      </c>
      <c r="J1012" s="15">
        <v>5.5555555555555558E-3</v>
      </c>
      <c r="K1012" s="10" t="s">
        <v>18</v>
      </c>
      <c r="L1012" s="10" t="s">
        <v>19</v>
      </c>
      <c r="M1012" s="10" t="s">
        <v>33</v>
      </c>
      <c r="N1012" s="10" t="s">
        <v>78</v>
      </c>
      <c r="O1012" s="10" t="s">
        <v>41</v>
      </c>
    </row>
    <row r="1013" spans="1:15" ht="21" customHeight="1" x14ac:dyDescent="0.3">
      <c r="A1013" s="18"/>
      <c r="B1013" s="3" t="s">
        <v>14</v>
      </c>
      <c r="C1013" s="4">
        <v>16</v>
      </c>
      <c r="D1013" s="5" t="s">
        <v>27</v>
      </c>
      <c r="E1013" s="3" t="s">
        <v>16</v>
      </c>
      <c r="F1013" s="3" t="s">
        <v>42</v>
      </c>
      <c r="G1013" s="6">
        <v>2</v>
      </c>
      <c r="H1013" s="2">
        <v>12000000</v>
      </c>
      <c r="I1013" s="3">
        <v>2</v>
      </c>
      <c r="J1013" s="7">
        <v>5.5555555555555558E-3</v>
      </c>
      <c r="K1013" s="3" t="s">
        <v>18</v>
      </c>
      <c r="L1013" s="3" t="s">
        <v>39</v>
      </c>
      <c r="M1013" s="3" t="s">
        <v>51</v>
      </c>
      <c r="N1013" s="3" t="s">
        <v>76</v>
      </c>
      <c r="O1013" s="3" t="s">
        <v>26</v>
      </c>
    </row>
    <row r="1014" spans="1:15" ht="21" customHeight="1" x14ac:dyDescent="0.3">
      <c r="A1014" s="18"/>
      <c r="B1014" s="10" t="s">
        <v>14</v>
      </c>
      <c r="C1014" s="11">
        <v>26</v>
      </c>
      <c r="D1014" s="12" t="s">
        <v>37</v>
      </c>
      <c r="E1014" s="10" t="s">
        <v>32</v>
      </c>
      <c r="F1014" s="10" t="s">
        <v>42</v>
      </c>
      <c r="G1014" s="13">
        <v>2</v>
      </c>
      <c r="H1014" s="14">
        <v>38000000</v>
      </c>
      <c r="I1014" s="10">
        <v>5</v>
      </c>
      <c r="J1014" s="15">
        <v>5.5555555555555558E-3</v>
      </c>
      <c r="K1014" s="10" t="s">
        <v>46</v>
      </c>
      <c r="L1014" s="10" t="s">
        <v>29</v>
      </c>
      <c r="M1014" s="10" t="s">
        <v>48</v>
      </c>
      <c r="N1014" s="10" t="s">
        <v>76</v>
      </c>
      <c r="O1014" s="10" t="s">
        <v>31</v>
      </c>
    </row>
    <row r="1015" spans="1:15" ht="21" customHeight="1" x14ac:dyDescent="0.3">
      <c r="A1015" s="18"/>
      <c r="B1015" s="3" t="s">
        <v>14</v>
      </c>
      <c r="C1015" s="4">
        <v>9</v>
      </c>
      <c r="D1015" s="5" t="s">
        <v>37</v>
      </c>
      <c r="E1015" s="3" t="s">
        <v>28</v>
      </c>
      <c r="F1015" s="3" t="s">
        <v>42</v>
      </c>
      <c r="G1015" s="6">
        <v>4</v>
      </c>
      <c r="H1015" s="2">
        <v>20000000</v>
      </c>
      <c r="I1015" s="3">
        <v>1</v>
      </c>
      <c r="J1015" s="7">
        <v>5.5555555555555558E-3</v>
      </c>
      <c r="K1015" s="3" t="s">
        <v>61</v>
      </c>
      <c r="L1015" s="3" t="s">
        <v>29</v>
      </c>
      <c r="M1015" s="3" t="s">
        <v>43</v>
      </c>
      <c r="N1015" s="3" t="s">
        <v>76</v>
      </c>
      <c r="O1015" s="3" t="s">
        <v>71</v>
      </c>
    </row>
    <row r="1016" spans="1:15" ht="21" customHeight="1" x14ac:dyDescent="0.3">
      <c r="A1016" s="18"/>
      <c r="B1016" s="10" t="s">
        <v>14</v>
      </c>
      <c r="C1016" s="11">
        <v>28</v>
      </c>
      <c r="D1016" s="12" t="s">
        <v>37</v>
      </c>
      <c r="E1016" s="10" t="s">
        <v>28</v>
      </c>
      <c r="F1016" s="10" t="s">
        <v>42</v>
      </c>
      <c r="G1016" s="13">
        <v>1</v>
      </c>
      <c r="H1016" s="14">
        <v>7000000</v>
      </c>
      <c r="I1016" s="10">
        <v>2</v>
      </c>
      <c r="J1016" s="15">
        <v>5.5555555555555558E-3</v>
      </c>
      <c r="K1016" s="10" t="s">
        <v>18</v>
      </c>
      <c r="L1016" s="10" t="s">
        <v>29</v>
      </c>
      <c r="M1016" s="10" t="s">
        <v>48</v>
      </c>
      <c r="N1016" s="10" t="s">
        <v>76</v>
      </c>
      <c r="O1016" s="10" t="s">
        <v>52</v>
      </c>
    </row>
    <row r="1017" spans="1:15" ht="21" customHeight="1" x14ac:dyDescent="0.3">
      <c r="A1017" s="18"/>
      <c r="B1017" s="3" t="s">
        <v>14</v>
      </c>
      <c r="C1017" s="4">
        <v>30</v>
      </c>
      <c r="D1017" s="5" t="s">
        <v>37</v>
      </c>
      <c r="E1017" s="3" t="s">
        <v>32</v>
      </c>
      <c r="F1017" s="3" t="s">
        <v>17</v>
      </c>
      <c r="G1017" s="6">
        <v>3</v>
      </c>
      <c r="H1017" s="2">
        <v>15000000</v>
      </c>
      <c r="I1017" s="3">
        <v>4</v>
      </c>
      <c r="J1017" s="7">
        <v>5.5555555555555558E-3</v>
      </c>
      <c r="K1017" s="3" t="s">
        <v>18</v>
      </c>
      <c r="L1017" s="3" t="s">
        <v>24</v>
      </c>
      <c r="M1017" s="3" t="s">
        <v>33</v>
      </c>
      <c r="N1017" s="3" t="s">
        <v>78</v>
      </c>
      <c r="O1017" s="3" t="s">
        <v>63</v>
      </c>
    </row>
    <row r="1018" spans="1:15" ht="21" customHeight="1" x14ac:dyDescent="0.3">
      <c r="A1018" s="18"/>
      <c r="B1018" s="10" t="s">
        <v>14</v>
      </c>
      <c r="C1018" s="11">
        <v>5</v>
      </c>
      <c r="D1018" s="12" t="s">
        <v>44</v>
      </c>
      <c r="E1018" s="10" t="s">
        <v>28</v>
      </c>
      <c r="F1018" s="10" t="s">
        <v>17</v>
      </c>
      <c r="G1018" s="13">
        <v>5</v>
      </c>
      <c r="H1018" s="14">
        <v>25000000</v>
      </c>
      <c r="I1018" s="10">
        <v>2</v>
      </c>
      <c r="J1018" s="15">
        <v>5.5555555555555558E-3</v>
      </c>
      <c r="K1018" s="10" t="s">
        <v>18</v>
      </c>
      <c r="L1018" s="10" t="s">
        <v>19</v>
      </c>
      <c r="M1018" s="10" t="s">
        <v>25</v>
      </c>
      <c r="N1018" s="10" t="s">
        <v>66</v>
      </c>
      <c r="O1018" s="10" t="s">
        <v>36</v>
      </c>
    </row>
    <row r="1019" spans="1:15" ht="21" customHeight="1" x14ac:dyDescent="0.3">
      <c r="A1019" s="18"/>
      <c r="B1019" s="3" t="s">
        <v>14</v>
      </c>
      <c r="C1019" s="4">
        <v>16</v>
      </c>
      <c r="D1019" s="5" t="s">
        <v>57</v>
      </c>
      <c r="E1019" s="3" t="s">
        <v>38</v>
      </c>
      <c r="F1019" s="3" t="s">
        <v>23</v>
      </c>
      <c r="G1019" s="6">
        <v>3</v>
      </c>
      <c r="H1019" s="2">
        <v>11000000</v>
      </c>
      <c r="I1019" s="3">
        <v>3</v>
      </c>
      <c r="J1019" s="7">
        <v>5.5555555555555558E-3</v>
      </c>
      <c r="K1019" s="3" t="s">
        <v>18</v>
      </c>
      <c r="L1019" s="3" t="s">
        <v>24</v>
      </c>
      <c r="M1019" s="3" t="s">
        <v>30</v>
      </c>
      <c r="N1019" s="3" t="s">
        <v>78</v>
      </c>
      <c r="O1019" s="3" t="s">
        <v>41</v>
      </c>
    </row>
    <row r="1020" spans="1:15" ht="21" customHeight="1" x14ac:dyDescent="0.3">
      <c r="A1020" s="18"/>
      <c r="B1020" s="10" t="s">
        <v>70</v>
      </c>
      <c r="C1020" s="11">
        <v>12</v>
      </c>
      <c r="D1020" s="12" t="s">
        <v>27</v>
      </c>
      <c r="E1020" s="10" t="s">
        <v>32</v>
      </c>
      <c r="F1020" s="10" t="s">
        <v>42</v>
      </c>
      <c r="G1020" s="13">
        <v>0</v>
      </c>
      <c r="H1020" s="14">
        <v>0</v>
      </c>
      <c r="I1020" s="10">
        <v>3</v>
      </c>
      <c r="J1020" s="15">
        <v>5.5555555555555558E-3</v>
      </c>
      <c r="K1020" s="10"/>
      <c r="L1020" s="10"/>
      <c r="M1020" s="10" t="s">
        <v>30</v>
      </c>
      <c r="N1020" s="10" t="s">
        <v>66</v>
      </c>
      <c r="O1020" s="10" t="s">
        <v>67</v>
      </c>
    </row>
    <row r="1021" spans="1:15" ht="21" customHeight="1" x14ac:dyDescent="0.3">
      <c r="A1021" s="18"/>
      <c r="B1021" s="3" t="s">
        <v>70</v>
      </c>
      <c r="C1021" s="4">
        <v>1</v>
      </c>
      <c r="D1021" s="5" t="s">
        <v>37</v>
      </c>
      <c r="E1021" s="3" t="s">
        <v>49</v>
      </c>
      <c r="F1021" s="3" t="s">
        <v>42</v>
      </c>
      <c r="G1021" s="6">
        <v>0</v>
      </c>
      <c r="H1021" s="2">
        <v>0</v>
      </c>
      <c r="I1021" s="3">
        <v>1</v>
      </c>
      <c r="J1021" s="7">
        <v>5.5555555555555558E-3</v>
      </c>
      <c r="K1021" s="3"/>
      <c r="L1021" s="3"/>
      <c r="M1021" s="3" t="s">
        <v>30</v>
      </c>
      <c r="N1021" s="3" t="s">
        <v>66</v>
      </c>
      <c r="O1021" s="3" t="s">
        <v>67</v>
      </c>
    </row>
    <row r="1022" spans="1:15" ht="21" customHeight="1" x14ac:dyDescent="0.3">
      <c r="A1022" s="18"/>
      <c r="B1022" s="10" t="s">
        <v>70</v>
      </c>
      <c r="C1022" s="11">
        <v>5</v>
      </c>
      <c r="D1022" s="12" t="s">
        <v>37</v>
      </c>
      <c r="E1022" s="10" t="s">
        <v>49</v>
      </c>
      <c r="F1022" s="10" t="s">
        <v>45</v>
      </c>
      <c r="G1022" s="13">
        <v>0</v>
      </c>
      <c r="H1022" s="14">
        <v>0</v>
      </c>
      <c r="I1022" s="10">
        <v>4</v>
      </c>
      <c r="J1022" s="15">
        <v>5.5555555555555558E-3</v>
      </c>
      <c r="K1022" s="10"/>
      <c r="L1022" s="10"/>
      <c r="M1022" s="10" t="s">
        <v>43</v>
      </c>
      <c r="N1022" s="10" t="s">
        <v>77</v>
      </c>
      <c r="O1022" s="10" t="s">
        <v>65</v>
      </c>
    </row>
    <row r="1023" spans="1:15" ht="21" customHeight="1" x14ac:dyDescent="0.3">
      <c r="A1023" s="18"/>
      <c r="B1023" s="3" t="s">
        <v>70</v>
      </c>
      <c r="C1023" s="4">
        <v>27</v>
      </c>
      <c r="D1023" s="5" t="s">
        <v>44</v>
      </c>
      <c r="E1023" s="3" t="s">
        <v>16</v>
      </c>
      <c r="F1023" s="3" t="s">
        <v>17</v>
      </c>
      <c r="G1023" s="6">
        <v>0</v>
      </c>
      <c r="H1023" s="2">
        <v>0</v>
      </c>
      <c r="I1023" s="3">
        <v>1</v>
      </c>
      <c r="J1023" s="7">
        <v>5.5555555555555558E-3</v>
      </c>
      <c r="K1023" s="3"/>
      <c r="L1023" s="3"/>
      <c r="M1023" s="3" t="s">
        <v>30</v>
      </c>
      <c r="N1023" s="3" t="s">
        <v>76</v>
      </c>
      <c r="O1023" s="3" t="s">
        <v>52</v>
      </c>
    </row>
    <row r="1024" spans="1:15" ht="21" customHeight="1" x14ac:dyDescent="0.3">
      <c r="A1024" s="18"/>
      <c r="B1024" s="10" t="s">
        <v>70</v>
      </c>
      <c r="C1024" s="11">
        <v>16</v>
      </c>
      <c r="D1024" s="12" t="s">
        <v>44</v>
      </c>
      <c r="E1024" s="10" t="s">
        <v>16</v>
      </c>
      <c r="F1024" s="10" t="s">
        <v>17</v>
      </c>
      <c r="G1024" s="13">
        <v>0</v>
      </c>
      <c r="H1024" s="14">
        <v>0</v>
      </c>
      <c r="I1024" s="10">
        <v>1</v>
      </c>
      <c r="J1024" s="15">
        <v>5.5555555555555558E-3</v>
      </c>
      <c r="K1024" s="10"/>
      <c r="L1024" s="10"/>
      <c r="M1024" s="10" t="s">
        <v>40</v>
      </c>
      <c r="N1024" s="10" t="s">
        <v>78</v>
      </c>
      <c r="O1024" s="10" t="s">
        <v>21</v>
      </c>
    </row>
    <row r="1025" spans="1:15" ht="21" customHeight="1" x14ac:dyDescent="0.3">
      <c r="A1025" s="18"/>
      <c r="B1025" s="3" t="s">
        <v>14</v>
      </c>
      <c r="C1025" s="4">
        <v>11</v>
      </c>
      <c r="D1025" s="5" t="s">
        <v>57</v>
      </c>
      <c r="E1025" s="3" t="s">
        <v>32</v>
      </c>
      <c r="F1025" s="3" t="s">
        <v>42</v>
      </c>
      <c r="G1025" s="6">
        <v>4</v>
      </c>
      <c r="H1025" s="2">
        <v>20000000</v>
      </c>
      <c r="I1025" s="3">
        <v>1</v>
      </c>
      <c r="J1025" s="7">
        <v>5.6712962962962958E-3</v>
      </c>
      <c r="K1025" s="3" t="s">
        <v>18</v>
      </c>
      <c r="L1025" s="3" t="s">
        <v>56</v>
      </c>
      <c r="M1025" s="3" t="s">
        <v>20</v>
      </c>
      <c r="N1025" s="3" t="s">
        <v>78</v>
      </c>
      <c r="O1025" s="3" t="s">
        <v>62</v>
      </c>
    </row>
    <row r="1026" spans="1:15" ht="21" customHeight="1" x14ac:dyDescent="0.3">
      <c r="A1026" s="18"/>
      <c r="B1026" s="10" t="s">
        <v>14</v>
      </c>
      <c r="C1026" s="11">
        <v>1</v>
      </c>
      <c r="D1026" s="12" t="s">
        <v>59</v>
      </c>
      <c r="E1026" s="10" t="s">
        <v>38</v>
      </c>
      <c r="F1026" s="10" t="s">
        <v>23</v>
      </c>
      <c r="G1026" s="13">
        <v>2</v>
      </c>
      <c r="H1026" s="14">
        <v>12000000</v>
      </c>
      <c r="I1026" s="10">
        <v>5</v>
      </c>
      <c r="J1026" s="15">
        <v>5.6712962962962958E-3</v>
      </c>
      <c r="K1026" s="10" t="s">
        <v>18</v>
      </c>
      <c r="L1026" s="10" t="s">
        <v>35</v>
      </c>
      <c r="M1026" s="10" t="s">
        <v>40</v>
      </c>
      <c r="N1026" s="10" t="s">
        <v>66</v>
      </c>
      <c r="O1026" s="10" t="s">
        <v>36</v>
      </c>
    </row>
    <row r="1027" spans="1:15" ht="21" customHeight="1" x14ac:dyDescent="0.3">
      <c r="A1027" s="18"/>
      <c r="B1027" s="3" t="s">
        <v>14</v>
      </c>
      <c r="C1027" s="4">
        <v>10</v>
      </c>
      <c r="D1027" s="5" t="s">
        <v>27</v>
      </c>
      <c r="E1027" s="3" t="s">
        <v>38</v>
      </c>
      <c r="F1027" s="3" t="s">
        <v>42</v>
      </c>
      <c r="G1027" s="6">
        <v>2</v>
      </c>
      <c r="H1027" s="2">
        <v>38000000</v>
      </c>
      <c r="I1027" s="3">
        <v>2</v>
      </c>
      <c r="J1027" s="7">
        <v>5.6712962962962958E-3</v>
      </c>
      <c r="K1027" s="3" t="s">
        <v>74</v>
      </c>
      <c r="L1027" s="3" t="s">
        <v>47</v>
      </c>
      <c r="M1027" s="3" t="s">
        <v>48</v>
      </c>
      <c r="N1027" s="3" t="s">
        <v>78</v>
      </c>
      <c r="O1027" s="3" t="s">
        <v>63</v>
      </c>
    </row>
    <row r="1028" spans="1:15" ht="21" customHeight="1" x14ac:dyDescent="0.3">
      <c r="A1028" s="18"/>
      <c r="B1028" s="10" t="s">
        <v>14</v>
      </c>
      <c r="C1028" s="11">
        <v>11</v>
      </c>
      <c r="D1028" s="12" t="s">
        <v>27</v>
      </c>
      <c r="E1028" s="10" t="s">
        <v>16</v>
      </c>
      <c r="F1028" s="10" t="s">
        <v>23</v>
      </c>
      <c r="G1028" s="13">
        <v>2</v>
      </c>
      <c r="H1028" s="14">
        <v>12000000</v>
      </c>
      <c r="I1028" s="10">
        <v>4</v>
      </c>
      <c r="J1028" s="15">
        <v>5.6712962962962958E-3</v>
      </c>
      <c r="K1028" s="10" t="s">
        <v>18</v>
      </c>
      <c r="L1028" s="10" t="s">
        <v>39</v>
      </c>
      <c r="M1028" s="10" t="s">
        <v>30</v>
      </c>
      <c r="N1028" s="10" t="s">
        <v>76</v>
      </c>
      <c r="O1028" s="10" t="s">
        <v>31</v>
      </c>
    </row>
    <row r="1029" spans="1:15" ht="21" customHeight="1" x14ac:dyDescent="0.3">
      <c r="A1029" s="18"/>
      <c r="B1029" s="3" t="s">
        <v>14</v>
      </c>
      <c r="C1029" s="4">
        <v>12</v>
      </c>
      <c r="D1029" s="5" t="s">
        <v>27</v>
      </c>
      <c r="E1029" s="3" t="s">
        <v>38</v>
      </c>
      <c r="F1029" s="3" t="s">
        <v>17</v>
      </c>
      <c r="G1029" s="6">
        <v>3</v>
      </c>
      <c r="H1029" s="2">
        <v>15000000</v>
      </c>
      <c r="I1029" s="3">
        <v>4</v>
      </c>
      <c r="J1029" s="7">
        <v>5.6712962962962958E-3</v>
      </c>
      <c r="K1029" s="3" t="s">
        <v>18</v>
      </c>
      <c r="L1029" s="3" t="s">
        <v>24</v>
      </c>
      <c r="M1029" s="3" t="s">
        <v>30</v>
      </c>
      <c r="N1029" s="3" t="s">
        <v>76</v>
      </c>
      <c r="O1029" s="3" t="s">
        <v>31</v>
      </c>
    </row>
    <row r="1030" spans="1:15" ht="21" customHeight="1" x14ac:dyDescent="0.3">
      <c r="A1030" s="18"/>
      <c r="B1030" s="10" t="s">
        <v>14</v>
      </c>
      <c r="C1030" s="11">
        <v>27</v>
      </c>
      <c r="D1030" s="12" t="s">
        <v>37</v>
      </c>
      <c r="E1030" s="10" t="s">
        <v>32</v>
      </c>
      <c r="F1030" s="10" t="s">
        <v>45</v>
      </c>
      <c r="G1030" s="13">
        <v>1</v>
      </c>
      <c r="H1030" s="14">
        <v>19000000</v>
      </c>
      <c r="I1030" s="10">
        <v>1</v>
      </c>
      <c r="J1030" s="15">
        <v>5.6712962962962958E-3</v>
      </c>
      <c r="K1030" s="10" t="s">
        <v>46</v>
      </c>
      <c r="L1030" s="10" t="s">
        <v>19</v>
      </c>
      <c r="M1030" s="10" t="s">
        <v>33</v>
      </c>
      <c r="N1030" s="10" t="s">
        <v>78</v>
      </c>
      <c r="O1030" s="10" t="s">
        <v>41</v>
      </c>
    </row>
    <row r="1031" spans="1:15" ht="21" customHeight="1" x14ac:dyDescent="0.3">
      <c r="A1031" s="18"/>
      <c r="B1031" s="3" t="s">
        <v>14</v>
      </c>
      <c r="C1031" s="4">
        <v>30</v>
      </c>
      <c r="D1031" s="5" t="s">
        <v>37</v>
      </c>
      <c r="E1031" s="3" t="s">
        <v>38</v>
      </c>
      <c r="F1031" s="3" t="s">
        <v>42</v>
      </c>
      <c r="G1031" s="6">
        <v>4</v>
      </c>
      <c r="H1031" s="2">
        <v>11000000</v>
      </c>
      <c r="I1031" s="3">
        <v>3</v>
      </c>
      <c r="J1031" s="7">
        <v>5.6712962962962958E-3</v>
      </c>
      <c r="K1031" s="3" t="s">
        <v>61</v>
      </c>
      <c r="L1031" s="3" t="s">
        <v>39</v>
      </c>
      <c r="M1031" s="3" t="s">
        <v>43</v>
      </c>
      <c r="N1031" s="3" t="s">
        <v>76</v>
      </c>
      <c r="O1031" s="3" t="s">
        <v>26</v>
      </c>
    </row>
    <row r="1032" spans="1:15" ht="21" customHeight="1" x14ac:dyDescent="0.3">
      <c r="A1032" s="18"/>
      <c r="B1032" s="10" t="s">
        <v>14</v>
      </c>
      <c r="C1032" s="11">
        <v>27</v>
      </c>
      <c r="D1032" s="12" t="s">
        <v>37</v>
      </c>
      <c r="E1032" s="10" t="s">
        <v>28</v>
      </c>
      <c r="F1032" s="10" t="s">
        <v>17</v>
      </c>
      <c r="G1032" s="13">
        <v>5</v>
      </c>
      <c r="H1032" s="14">
        <v>25000000</v>
      </c>
      <c r="I1032" s="10">
        <v>2</v>
      </c>
      <c r="J1032" s="15">
        <v>5.6712962962962958E-3</v>
      </c>
      <c r="K1032" s="10" t="s">
        <v>18</v>
      </c>
      <c r="L1032" s="10" t="s">
        <v>39</v>
      </c>
      <c r="M1032" s="10" t="s">
        <v>40</v>
      </c>
      <c r="N1032" s="10" t="s">
        <v>76</v>
      </c>
      <c r="O1032" s="10" t="s">
        <v>52</v>
      </c>
    </row>
    <row r="1033" spans="1:15" ht="21" customHeight="1" x14ac:dyDescent="0.3">
      <c r="A1033" s="18"/>
      <c r="B1033" s="3" t="s">
        <v>14</v>
      </c>
      <c r="C1033" s="4">
        <v>9</v>
      </c>
      <c r="D1033" s="5" t="s">
        <v>37</v>
      </c>
      <c r="E1033" s="3" t="s">
        <v>16</v>
      </c>
      <c r="F1033" s="3" t="s">
        <v>42</v>
      </c>
      <c r="G1033" s="6">
        <v>3</v>
      </c>
      <c r="H1033" s="2">
        <v>15000000</v>
      </c>
      <c r="I1033" s="3">
        <v>4</v>
      </c>
      <c r="J1033" s="7">
        <v>5.6712962962962958E-3</v>
      </c>
      <c r="K1033" s="3" t="s">
        <v>18</v>
      </c>
      <c r="L1033" s="3" t="s">
        <v>56</v>
      </c>
      <c r="M1033" s="3" t="s">
        <v>33</v>
      </c>
      <c r="N1033" s="3" t="s">
        <v>66</v>
      </c>
      <c r="O1033" s="3" t="s">
        <v>67</v>
      </c>
    </row>
    <row r="1034" spans="1:15" ht="21" customHeight="1" x14ac:dyDescent="0.3">
      <c r="A1034" s="18"/>
      <c r="B1034" s="10" t="s">
        <v>14</v>
      </c>
      <c r="C1034" s="11">
        <v>22</v>
      </c>
      <c r="D1034" s="12" t="s">
        <v>44</v>
      </c>
      <c r="E1034" s="10" t="s">
        <v>73</v>
      </c>
      <c r="F1034" s="10" t="s">
        <v>42</v>
      </c>
      <c r="G1034" s="13">
        <v>3</v>
      </c>
      <c r="H1034" s="14">
        <v>15000000</v>
      </c>
      <c r="I1034" s="10">
        <v>1</v>
      </c>
      <c r="J1034" s="15">
        <v>5.6712962962962958E-3</v>
      </c>
      <c r="K1034" s="10" t="s">
        <v>18</v>
      </c>
      <c r="L1034" s="10" t="s">
        <v>29</v>
      </c>
      <c r="M1034" s="10" t="s">
        <v>48</v>
      </c>
      <c r="N1034" s="10" t="s">
        <v>66</v>
      </c>
      <c r="O1034" s="10" t="s">
        <v>36</v>
      </c>
    </row>
    <row r="1035" spans="1:15" ht="21" customHeight="1" x14ac:dyDescent="0.3">
      <c r="A1035" s="18"/>
      <c r="B1035" s="3" t="s">
        <v>14</v>
      </c>
      <c r="C1035" s="4">
        <v>23</v>
      </c>
      <c r="D1035" s="5" t="s">
        <v>69</v>
      </c>
      <c r="E1035" s="3" t="s">
        <v>38</v>
      </c>
      <c r="F1035" s="3" t="s">
        <v>42</v>
      </c>
      <c r="G1035" s="6">
        <v>5</v>
      </c>
      <c r="H1035" s="2">
        <v>21000000</v>
      </c>
      <c r="I1035" s="3">
        <v>1</v>
      </c>
      <c r="J1035" s="7">
        <v>5.6712962962962958E-3</v>
      </c>
      <c r="K1035" s="3" t="s">
        <v>18</v>
      </c>
      <c r="L1035" s="3" t="s">
        <v>64</v>
      </c>
      <c r="M1035" s="3" t="s">
        <v>25</v>
      </c>
      <c r="N1035" s="3" t="s">
        <v>78</v>
      </c>
      <c r="O1035" s="3" t="s">
        <v>41</v>
      </c>
    </row>
    <row r="1036" spans="1:15" ht="21" customHeight="1" x14ac:dyDescent="0.3">
      <c r="A1036" s="18"/>
      <c r="B1036" s="10" t="s">
        <v>14</v>
      </c>
      <c r="C1036" s="11">
        <v>11</v>
      </c>
      <c r="D1036" s="12" t="s">
        <v>57</v>
      </c>
      <c r="E1036" s="10" t="s">
        <v>32</v>
      </c>
      <c r="F1036" s="10" t="s">
        <v>42</v>
      </c>
      <c r="G1036" s="13">
        <v>4</v>
      </c>
      <c r="H1036" s="14">
        <v>20000000</v>
      </c>
      <c r="I1036" s="10">
        <v>1</v>
      </c>
      <c r="J1036" s="15">
        <v>5.6712962962962958E-3</v>
      </c>
      <c r="K1036" s="10" t="s">
        <v>18</v>
      </c>
      <c r="L1036" s="10" t="s">
        <v>56</v>
      </c>
      <c r="M1036" s="10" t="s">
        <v>20</v>
      </c>
      <c r="N1036" s="10" t="s">
        <v>78</v>
      </c>
      <c r="O1036" s="10" t="s">
        <v>62</v>
      </c>
    </row>
    <row r="1037" spans="1:15" ht="21" customHeight="1" x14ac:dyDescent="0.3">
      <c r="A1037" s="18"/>
      <c r="B1037" s="3" t="s">
        <v>14</v>
      </c>
      <c r="C1037" s="4">
        <v>1</v>
      </c>
      <c r="D1037" s="5" t="s">
        <v>59</v>
      </c>
      <c r="E1037" s="3" t="s">
        <v>38</v>
      </c>
      <c r="F1037" s="3" t="s">
        <v>23</v>
      </c>
      <c r="G1037" s="6">
        <v>2</v>
      </c>
      <c r="H1037" s="2">
        <v>12000000</v>
      </c>
      <c r="I1037" s="3">
        <v>5</v>
      </c>
      <c r="J1037" s="7">
        <v>5.6712962962962958E-3</v>
      </c>
      <c r="K1037" s="3" t="s">
        <v>18</v>
      </c>
      <c r="L1037" s="3" t="s">
        <v>35</v>
      </c>
      <c r="M1037" s="3" t="s">
        <v>40</v>
      </c>
      <c r="N1037" s="3" t="s">
        <v>66</v>
      </c>
      <c r="O1037" s="3" t="s">
        <v>36</v>
      </c>
    </row>
    <row r="1038" spans="1:15" ht="21" customHeight="1" x14ac:dyDescent="0.3">
      <c r="A1038" s="18"/>
      <c r="B1038" s="10" t="s">
        <v>70</v>
      </c>
      <c r="C1038" s="11">
        <v>18</v>
      </c>
      <c r="D1038" s="12" t="s">
        <v>58</v>
      </c>
      <c r="E1038" s="10" t="s">
        <v>16</v>
      </c>
      <c r="F1038" s="10" t="s">
        <v>42</v>
      </c>
      <c r="G1038" s="13">
        <v>0</v>
      </c>
      <c r="H1038" s="14">
        <v>0</v>
      </c>
      <c r="I1038" s="10">
        <v>1</v>
      </c>
      <c r="J1038" s="15">
        <v>5.6712962962962958E-3</v>
      </c>
      <c r="K1038" s="10"/>
      <c r="L1038" s="10"/>
      <c r="M1038" s="10" t="s">
        <v>20</v>
      </c>
      <c r="N1038" s="10" t="s">
        <v>76</v>
      </c>
      <c r="O1038" s="10" t="s">
        <v>31</v>
      </c>
    </row>
    <row r="1039" spans="1:15" ht="21" customHeight="1" x14ac:dyDescent="0.3">
      <c r="A1039" s="18"/>
      <c r="B1039" s="3" t="s">
        <v>70</v>
      </c>
      <c r="C1039" s="4">
        <v>2</v>
      </c>
      <c r="D1039" s="5" t="s">
        <v>72</v>
      </c>
      <c r="E1039" s="3" t="s">
        <v>16</v>
      </c>
      <c r="F1039" s="3" t="s">
        <v>23</v>
      </c>
      <c r="G1039" s="6">
        <v>0</v>
      </c>
      <c r="H1039" s="2">
        <v>0</v>
      </c>
      <c r="I1039" s="3">
        <v>4</v>
      </c>
      <c r="J1039" s="7">
        <v>5.6712962962962958E-3</v>
      </c>
      <c r="K1039" s="3"/>
      <c r="L1039" s="3"/>
      <c r="M1039" s="3" t="s">
        <v>51</v>
      </c>
      <c r="N1039" s="3" t="s">
        <v>77</v>
      </c>
      <c r="O1039" s="3" t="s">
        <v>54</v>
      </c>
    </row>
    <row r="1040" spans="1:15" ht="21" customHeight="1" x14ac:dyDescent="0.3">
      <c r="A1040" s="18"/>
      <c r="B1040" s="10" t="s">
        <v>70</v>
      </c>
      <c r="C1040" s="11">
        <v>18</v>
      </c>
      <c r="D1040" s="12" t="s">
        <v>58</v>
      </c>
      <c r="E1040" s="10" t="s">
        <v>16</v>
      </c>
      <c r="F1040" s="10" t="s">
        <v>42</v>
      </c>
      <c r="G1040" s="13">
        <v>0</v>
      </c>
      <c r="H1040" s="14">
        <v>0</v>
      </c>
      <c r="I1040" s="10">
        <v>1</v>
      </c>
      <c r="J1040" s="15">
        <v>5.6712962962962958E-3</v>
      </c>
      <c r="K1040" s="10"/>
      <c r="L1040" s="10"/>
      <c r="M1040" s="10" t="s">
        <v>20</v>
      </c>
      <c r="N1040" s="10" t="s">
        <v>76</v>
      </c>
      <c r="O1040" s="10" t="s">
        <v>31</v>
      </c>
    </row>
    <row r="1041" spans="1:15" ht="21" customHeight="1" x14ac:dyDescent="0.3">
      <c r="A1041" s="18"/>
      <c r="B1041" s="3" t="s">
        <v>70</v>
      </c>
      <c r="C1041" s="4">
        <v>2</v>
      </c>
      <c r="D1041" s="5" t="s">
        <v>72</v>
      </c>
      <c r="E1041" s="3" t="s">
        <v>16</v>
      </c>
      <c r="F1041" s="3" t="s">
        <v>23</v>
      </c>
      <c r="G1041" s="6">
        <v>0</v>
      </c>
      <c r="H1041" s="2">
        <v>0</v>
      </c>
      <c r="I1041" s="3">
        <v>4</v>
      </c>
      <c r="J1041" s="7">
        <v>5.6712962962962958E-3</v>
      </c>
      <c r="K1041" s="3"/>
      <c r="L1041" s="3"/>
      <c r="M1041" s="3" t="s">
        <v>51</v>
      </c>
      <c r="N1041" s="3" t="s">
        <v>77</v>
      </c>
      <c r="O1041" s="3" t="s">
        <v>54</v>
      </c>
    </row>
    <row r="1042" spans="1:15" ht="21" customHeight="1" x14ac:dyDescent="0.3">
      <c r="A1042" s="18"/>
      <c r="B1042" s="10" t="s">
        <v>14</v>
      </c>
      <c r="C1042" s="11">
        <v>13</v>
      </c>
      <c r="D1042" s="12" t="s">
        <v>55</v>
      </c>
      <c r="E1042" s="10" t="s">
        <v>16</v>
      </c>
      <c r="F1042" s="10" t="s">
        <v>42</v>
      </c>
      <c r="G1042" s="13">
        <v>4</v>
      </c>
      <c r="H1042" s="14">
        <v>15000000</v>
      </c>
      <c r="I1042" s="10">
        <v>5</v>
      </c>
      <c r="J1042" s="15">
        <v>5.6944444444444438E-3</v>
      </c>
      <c r="K1042" s="10" t="s">
        <v>18</v>
      </c>
      <c r="L1042" s="10" t="s">
        <v>35</v>
      </c>
      <c r="M1042" s="10" t="s">
        <v>48</v>
      </c>
      <c r="N1042" s="10" t="s">
        <v>76</v>
      </c>
      <c r="O1042" s="10" t="s">
        <v>52</v>
      </c>
    </row>
    <row r="1043" spans="1:15" ht="21" customHeight="1" x14ac:dyDescent="0.3">
      <c r="A1043" s="18"/>
      <c r="B1043" s="3" t="s">
        <v>14</v>
      </c>
      <c r="C1043" s="4">
        <v>11</v>
      </c>
      <c r="D1043" s="5" t="s">
        <v>57</v>
      </c>
      <c r="E1043" s="3" t="s">
        <v>28</v>
      </c>
      <c r="F1043" s="3" t="s">
        <v>17</v>
      </c>
      <c r="G1043" s="6">
        <v>2</v>
      </c>
      <c r="H1043" s="2">
        <v>38000000</v>
      </c>
      <c r="I1043" s="3">
        <v>2</v>
      </c>
      <c r="J1043" s="7">
        <v>5.6944444444444438E-3</v>
      </c>
      <c r="K1043" s="3" t="s">
        <v>46</v>
      </c>
      <c r="L1043" s="3" t="s">
        <v>19</v>
      </c>
      <c r="M1043" s="3" t="s">
        <v>25</v>
      </c>
      <c r="N1043" s="3" t="s">
        <v>78</v>
      </c>
      <c r="O1043" s="3" t="s">
        <v>62</v>
      </c>
    </row>
    <row r="1044" spans="1:15" ht="21" customHeight="1" x14ac:dyDescent="0.3">
      <c r="A1044" s="18"/>
      <c r="B1044" s="10" t="s">
        <v>14</v>
      </c>
      <c r="C1044" s="11">
        <v>12</v>
      </c>
      <c r="D1044" s="12" t="s">
        <v>59</v>
      </c>
      <c r="E1044" s="10" t="s">
        <v>16</v>
      </c>
      <c r="F1044" s="10" t="s">
        <v>42</v>
      </c>
      <c r="G1044" s="13">
        <v>1</v>
      </c>
      <c r="H1044" s="14">
        <v>7000000</v>
      </c>
      <c r="I1044" s="10">
        <v>1</v>
      </c>
      <c r="J1044" s="15">
        <v>5.6944444444444438E-3</v>
      </c>
      <c r="K1044" s="10" t="s">
        <v>18</v>
      </c>
      <c r="L1044" s="10" t="s">
        <v>39</v>
      </c>
      <c r="M1044" s="10" t="s">
        <v>20</v>
      </c>
      <c r="N1044" s="10" t="s">
        <v>77</v>
      </c>
      <c r="O1044" s="10" t="s">
        <v>65</v>
      </c>
    </row>
    <row r="1045" spans="1:15" ht="21" customHeight="1" x14ac:dyDescent="0.3">
      <c r="A1045" s="18"/>
      <c r="B1045" s="3" t="s">
        <v>14</v>
      </c>
      <c r="C1045" s="4">
        <v>27</v>
      </c>
      <c r="D1045" s="5" t="s">
        <v>22</v>
      </c>
      <c r="E1045" s="3" t="s">
        <v>32</v>
      </c>
      <c r="F1045" s="3" t="s">
        <v>68</v>
      </c>
      <c r="G1045" s="6">
        <v>5</v>
      </c>
      <c r="H1045" s="2">
        <v>25000000</v>
      </c>
      <c r="I1045" s="3">
        <v>4</v>
      </c>
      <c r="J1045" s="7">
        <v>5.6944444444444438E-3</v>
      </c>
      <c r="K1045" s="3" t="s">
        <v>18</v>
      </c>
      <c r="L1045" s="3" t="s">
        <v>56</v>
      </c>
      <c r="M1045" s="3" t="s">
        <v>51</v>
      </c>
      <c r="N1045" s="3" t="s">
        <v>78</v>
      </c>
      <c r="O1045" s="3" t="s">
        <v>63</v>
      </c>
    </row>
    <row r="1046" spans="1:15" ht="21" customHeight="1" x14ac:dyDescent="0.3">
      <c r="A1046" s="18"/>
      <c r="B1046" s="10" t="s">
        <v>14</v>
      </c>
      <c r="C1046" s="11">
        <v>30</v>
      </c>
      <c r="D1046" s="12" t="s">
        <v>27</v>
      </c>
      <c r="E1046" s="10" t="s">
        <v>32</v>
      </c>
      <c r="F1046" s="10" t="s">
        <v>42</v>
      </c>
      <c r="G1046" s="13">
        <v>1</v>
      </c>
      <c r="H1046" s="14">
        <v>19000000</v>
      </c>
      <c r="I1046" s="10">
        <v>5</v>
      </c>
      <c r="J1046" s="15">
        <v>5.6944444444444438E-3</v>
      </c>
      <c r="K1046" s="10" t="s">
        <v>46</v>
      </c>
      <c r="L1046" s="10" t="s">
        <v>56</v>
      </c>
      <c r="M1046" s="10" t="s">
        <v>40</v>
      </c>
      <c r="N1046" s="10" t="s">
        <v>78</v>
      </c>
      <c r="O1046" s="10" t="s">
        <v>63</v>
      </c>
    </row>
    <row r="1047" spans="1:15" ht="21" customHeight="1" x14ac:dyDescent="0.3">
      <c r="A1047" s="18"/>
      <c r="B1047" s="3" t="s">
        <v>14</v>
      </c>
      <c r="C1047" s="4">
        <v>19</v>
      </c>
      <c r="D1047" s="5" t="s">
        <v>27</v>
      </c>
      <c r="E1047" s="3" t="s">
        <v>32</v>
      </c>
      <c r="F1047" s="3" t="s">
        <v>68</v>
      </c>
      <c r="G1047" s="6">
        <v>5</v>
      </c>
      <c r="H1047" s="2">
        <v>20000000</v>
      </c>
      <c r="I1047" s="3">
        <v>5</v>
      </c>
      <c r="J1047" s="7">
        <v>5.6944444444444438E-3</v>
      </c>
      <c r="K1047" s="3" t="s">
        <v>18</v>
      </c>
      <c r="L1047" s="3" t="s">
        <v>39</v>
      </c>
      <c r="M1047" s="3" t="s">
        <v>33</v>
      </c>
      <c r="N1047" s="3" t="s">
        <v>78</v>
      </c>
      <c r="O1047" s="3" t="s">
        <v>53</v>
      </c>
    </row>
    <row r="1048" spans="1:15" ht="21" customHeight="1" x14ac:dyDescent="0.3">
      <c r="A1048" s="18"/>
      <c r="B1048" s="10" t="s">
        <v>14</v>
      </c>
      <c r="C1048" s="11">
        <v>12</v>
      </c>
      <c r="D1048" s="12" t="s">
        <v>27</v>
      </c>
      <c r="E1048" s="10" t="s">
        <v>16</v>
      </c>
      <c r="F1048" s="10" t="s">
        <v>42</v>
      </c>
      <c r="G1048" s="13">
        <v>3</v>
      </c>
      <c r="H1048" s="14">
        <v>11000000</v>
      </c>
      <c r="I1048" s="10">
        <v>5</v>
      </c>
      <c r="J1048" s="15">
        <v>5.6944444444444438E-3</v>
      </c>
      <c r="K1048" s="10" t="s">
        <v>18</v>
      </c>
      <c r="L1048" s="10" t="s">
        <v>64</v>
      </c>
      <c r="M1048" s="10" t="s">
        <v>25</v>
      </c>
      <c r="N1048" s="10" t="s">
        <v>66</v>
      </c>
      <c r="O1048" s="10" t="s">
        <v>67</v>
      </c>
    </row>
    <row r="1049" spans="1:15" ht="21" customHeight="1" x14ac:dyDescent="0.3">
      <c r="A1049" s="18"/>
      <c r="B1049" s="3" t="s">
        <v>14</v>
      </c>
      <c r="C1049" s="4">
        <v>21</v>
      </c>
      <c r="D1049" s="5" t="s">
        <v>37</v>
      </c>
      <c r="E1049" s="3" t="s">
        <v>16</v>
      </c>
      <c r="F1049" s="3" t="s">
        <v>23</v>
      </c>
      <c r="G1049" s="6">
        <v>2</v>
      </c>
      <c r="H1049" s="2">
        <v>12000000</v>
      </c>
      <c r="I1049" s="3">
        <v>1</v>
      </c>
      <c r="J1049" s="7">
        <v>5.6944444444444438E-3</v>
      </c>
      <c r="K1049" s="3" t="s">
        <v>18</v>
      </c>
      <c r="L1049" s="3" t="s">
        <v>47</v>
      </c>
      <c r="M1049" s="3" t="s">
        <v>20</v>
      </c>
      <c r="N1049" s="3" t="s">
        <v>76</v>
      </c>
      <c r="O1049" s="3" t="s">
        <v>71</v>
      </c>
    </row>
    <row r="1050" spans="1:15" ht="21" customHeight="1" x14ac:dyDescent="0.3">
      <c r="A1050" s="18"/>
      <c r="B1050" s="10" t="s">
        <v>14</v>
      </c>
      <c r="C1050" s="11">
        <v>17</v>
      </c>
      <c r="D1050" s="12" t="s">
        <v>44</v>
      </c>
      <c r="E1050" s="10" t="s">
        <v>38</v>
      </c>
      <c r="F1050" s="10" t="s">
        <v>42</v>
      </c>
      <c r="G1050" s="13">
        <v>2</v>
      </c>
      <c r="H1050" s="14">
        <v>12000000</v>
      </c>
      <c r="I1050" s="10">
        <v>4</v>
      </c>
      <c r="J1050" s="15">
        <v>5.6944444444444438E-3</v>
      </c>
      <c r="K1050" s="10" t="s">
        <v>18</v>
      </c>
      <c r="L1050" s="10" t="s">
        <v>64</v>
      </c>
      <c r="M1050" s="10" t="s">
        <v>20</v>
      </c>
      <c r="N1050" s="10" t="s">
        <v>66</v>
      </c>
      <c r="O1050" s="10" t="s">
        <v>36</v>
      </c>
    </row>
    <row r="1051" spans="1:15" ht="21" customHeight="1" x14ac:dyDescent="0.3">
      <c r="A1051" s="18"/>
      <c r="B1051" s="3" t="s">
        <v>14</v>
      </c>
      <c r="C1051" s="4">
        <v>15</v>
      </c>
      <c r="D1051" s="5" t="s">
        <v>69</v>
      </c>
      <c r="E1051" s="3" t="s">
        <v>28</v>
      </c>
      <c r="F1051" s="3" t="s">
        <v>68</v>
      </c>
      <c r="G1051" s="6">
        <v>4</v>
      </c>
      <c r="H1051" s="2">
        <v>20000000</v>
      </c>
      <c r="I1051" s="3">
        <v>2</v>
      </c>
      <c r="J1051" s="7">
        <v>5.6944444444444438E-3</v>
      </c>
      <c r="K1051" s="3" t="s">
        <v>61</v>
      </c>
      <c r="L1051" s="3" t="s">
        <v>29</v>
      </c>
      <c r="M1051" s="3" t="s">
        <v>43</v>
      </c>
      <c r="N1051" s="3" t="s">
        <v>76</v>
      </c>
      <c r="O1051" s="3" t="s">
        <v>52</v>
      </c>
    </row>
    <row r="1052" spans="1:15" ht="21" customHeight="1" x14ac:dyDescent="0.3">
      <c r="A1052" s="18"/>
      <c r="B1052" s="10" t="s">
        <v>14</v>
      </c>
      <c r="C1052" s="11">
        <v>1</v>
      </c>
      <c r="D1052" s="12" t="s">
        <v>69</v>
      </c>
      <c r="E1052" s="10" t="s">
        <v>38</v>
      </c>
      <c r="F1052" s="10" t="s">
        <v>42</v>
      </c>
      <c r="G1052" s="13">
        <v>3</v>
      </c>
      <c r="H1052" s="14">
        <v>12000000</v>
      </c>
      <c r="I1052" s="10">
        <v>4</v>
      </c>
      <c r="J1052" s="15">
        <v>5.6944444444444438E-3</v>
      </c>
      <c r="K1052" s="10" t="s">
        <v>18</v>
      </c>
      <c r="L1052" s="10" t="s">
        <v>19</v>
      </c>
      <c r="M1052" s="10" t="s">
        <v>43</v>
      </c>
      <c r="N1052" s="10" t="s">
        <v>77</v>
      </c>
      <c r="O1052" s="10" t="s">
        <v>54</v>
      </c>
    </row>
    <row r="1053" spans="1:15" ht="21" customHeight="1" x14ac:dyDescent="0.3">
      <c r="A1053" s="18"/>
      <c r="B1053" s="3" t="s">
        <v>14</v>
      </c>
      <c r="C1053" s="4">
        <v>13</v>
      </c>
      <c r="D1053" s="5" t="s">
        <v>55</v>
      </c>
      <c r="E1053" s="3" t="s">
        <v>16</v>
      </c>
      <c r="F1053" s="3" t="s">
        <v>42</v>
      </c>
      <c r="G1053" s="6">
        <v>4</v>
      </c>
      <c r="H1053" s="2">
        <v>15000000</v>
      </c>
      <c r="I1053" s="3">
        <v>5</v>
      </c>
      <c r="J1053" s="7">
        <v>5.6944444444444438E-3</v>
      </c>
      <c r="K1053" s="3" t="s">
        <v>18</v>
      </c>
      <c r="L1053" s="3" t="s">
        <v>35</v>
      </c>
      <c r="M1053" s="3" t="s">
        <v>48</v>
      </c>
      <c r="N1053" s="3" t="s">
        <v>76</v>
      </c>
      <c r="O1053" s="3" t="s">
        <v>52</v>
      </c>
    </row>
    <row r="1054" spans="1:15" ht="21" customHeight="1" x14ac:dyDescent="0.3">
      <c r="A1054" s="18"/>
      <c r="B1054" s="10" t="s">
        <v>14</v>
      </c>
      <c r="C1054" s="11">
        <v>11</v>
      </c>
      <c r="D1054" s="12" t="s">
        <v>57</v>
      </c>
      <c r="E1054" s="10" t="s">
        <v>28</v>
      </c>
      <c r="F1054" s="10" t="s">
        <v>17</v>
      </c>
      <c r="G1054" s="13">
        <v>2</v>
      </c>
      <c r="H1054" s="14">
        <v>38000000</v>
      </c>
      <c r="I1054" s="10">
        <v>2</v>
      </c>
      <c r="J1054" s="15">
        <v>5.6944444444444438E-3</v>
      </c>
      <c r="K1054" s="10" t="s">
        <v>46</v>
      </c>
      <c r="L1054" s="10" t="s">
        <v>19</v>
      </c>
      <c r="M1054" s="10" t="s">
        <v>25</v>
      </c>
      <c r="N1054" s="10" t="s">
        <v>78</v>
      </c>
      <c r="O1054" s="10" t="s">
        <v>62</v>
      </c>
    </row>
    <row r="1055" spans="1:15" ht="21" customHeight="1" x14ac:dyDescent="0.3">
      <c r="A1055" s="18"/>
      <c r="B1055" s="3" t="s">
        <v>14</v>
      </c>
      <c r="C1055" s="4">
        <v>12</v>
      </c>
      <c r="D1055" s="5" t="s">
        <v>59</v>
      </c>
      <c r="E1055" s="3" t="s">
        <v>16</v>
      </c>
      <c r="F1055" s="3" t="s">
        <v>42</v>
      </c>
      <c r="G1055" s="6">
        <v>1</v>
      </c>
      <c r="H1055" s="2">
        <v>7000000</v>
      </c>
      <c r="I1055" s="3">
        <v>1</v>
      </c>
      <c r="J1055" s="7">
        <v>5.6944444444444438E-3</v>
      </c>
      <c r="K1055" s="3" t="s">
        <v>18</v>
      </c>
      <c r="L1055" s="3" t="s">
        <v>39</v>
      </c>
      <c r="M1055" s="3" t="s">
        <v>20</v>
      </c>
      <c r="N1055" s="3" t="s">
        <v>77</v>
      </c>
      <c r="O1055" s="3" t="s">
        <v>65</v>
      </c>
    </row>
    <row r="1056" spans="1:15" ht="21" customHeight="1" x14ac:dyDescent="0.3">
      <c r="A1056" s="18"/>
      <c r="B1056" s="10" t="s">
        <v>14</v>
      </c>
      <c r="C1056" s="11">
        <v>27</v>
      </c>
      <c r="D1056" s="12" t="s">
        <v>22</v>
      </c>
      <c r="E1056" s="10" t="s">
        <v>32</v>
      </c>
      <c r="F1056" s="10" t="s">
        <v>68</v>
      </c>
      <c r="G1056" s="13">
        <v>5</v>
      </c>
      <c r="H1056" s="14">
        <v>25000000</v>
      </c>
      <c r="I1056" s="10">
        <v>4</v>
      </c>
      <c r="J1056" s="15">
        <v>5.6944444444444438E-3</v>
      </c>
      <c r="K1056" s="10" t="s">
        <v>18</v>
      </c>
      <c r="L1056" s="10" t="s">
        <v>56</v>
      </c>
      <c r="M1056" s="10" t="s">
        <v>51</v>
      </c>
      <c r="N1056" s="10" t="s">
        <v>78</v>
      </c>
      <c r="O1056" s="10" t="s">
        <v>63</v>
      </c>
    </row>
    <row r="1057" spans="1:15" ht="21" customHeight="1" x14ac:dyDescent="0.3">
      <c r="A1057" s="18"/>
      <c r="B1057" s="3" t="s">
        <v>70</v>
      </c>
      <c r="C1057" s="4">
        <v>12</v>
      </c>
      <c r="D1057" s="5" t="s">
        <v>58</v>
      </c>
      <c r="E1057" s="3" t="s">
        <v>49</v>
      </c>
      <c r="F1057" s="3" t="s">
        <v>23</v>
      </c>
      <c r="G1057" s="6">
        <v>0</v>
      </c>
      <c r="H1057" s="2">
        <v>0</v>
      </c>
      <c r="I1057" s="3">
        <v>3</v>
      </c>
      <c r="J1057" s="7">
        <v>5.6944444444444438E-3</v>
      </c>
      <c r="K1057" s="3"/>
      <c r="L1057" s="3"/>
      <c r="M1057" s="3" t="s">
        <v>51</v>
      </c>
      <c r="N1057" s="3" t="s">
        <v>77</v>
      </c>
      <c r="O1057" s="3" t="s">
        <v>54</v>
      </c>
    </row>
    <row r="1058" spans="1:15" ht="21" customHeight="1" x14ac:dyDescent="0.3">
      <c r="A1058" s="18"/>
      <c r="B1058" s="10" t="s">
        <v>70</v>
      </c>
      <c r="C1058" s="11">
        <v>25</v>
      </c>
      <c r="D1058" s="12" t="s">
        <v>44</v>
      </c>
      <c r="E1058" s="10" t="s">
        <v>16</v>
      </c>
      <c r="F1058" s="10" t="s">
        <v>42</v>
      </c>
      <c r="G1058" s="13">
        <v>0</v>
      </c>
      <c r="H1058" s="14">
        <v>0</v>
      </c>
      <c r="I1058" s="10">
        <v>1</v>
      </c>
      <c r="J1058" s="15">
        <v>5.6944444444444438E-3</v>
      </c>
      <c r="K1058" s="10"/>
      <c r="L1058" s="10"/>
      <c r="M1058" s="10" t="s">
        <v>48</v>
      </c>
      <c r="N1058" s="10" t="s">
        <v>66</v>
      </c>
      <c r="O1058" s="10" t="s">
        <v>67</v>
      </c>
    </row>
    <row r="1059" spans="1:15" ht="21" customHeight="1" x14ac:dyDescent="0.3">
      <c r="A1059" s="18"/>
      <c r="B1059" s="3" t="s">
        <v>70</v>
      </c>
      <c r="C1059" s="4">
        <v>12</v>
      </c>
      <c r="D1059" s="5" t="s">
        <v>58</v>
      </c>
      <c r="E1059" s="3" t="s">
        <v>49</v>
      </c>
      <c r="F1059" s="3" t="s">
        <v>23</v>
      </c>
      <c r="G1059" s="6">
        <v>0</v>
      </c>
      <c r="H1059" s="2">
        <v>0</v>
      </c>
      <c r="I1059" s="3">
        <v>3</v>
      </c>
      <c r="J1059" s="7">
        <v>5.6944444444444438E-3</v>
      </c>
      <c r="K1059" s="3"/>
      <c r="L1059" s="3"/>
      <c r="M1059" s="3" t="s">
        <v>51</v>
      </c>
      <c r="N1059" s="3" t="s">
        <v>77</v>
      </c>
      <c r="O1059" s="3" t="s">
        <v>54</v>
      </c>
    </row>
    <row r="1060" spans="1:15" ht="21" customHeight="1" x14ac:dyDescent="0.3">
      <c r="A1060" s="18"/>
      <c r="B1060" s="10" t="s">
        <v>14</v>
      </c>
      <c r="C1060" s="11">
        <v>12</v>
      </c>
      <c r="D1060" s="12" t="s">
        <v>22</v>
      </c>
      <c r="E1060" s="10" t="s">
        <v>16</v>
      </c>
      <c r="F1060" s="10" t="s">
        <v>42</v>
      </c>
      <c r="G1060" s="13">
        <v>3</v>
      </c>
      <c r="H1060" s="14">
        <v>15000000</v>
      </c>
      <c r="I1060" s="10">
        <v>1</v>
      </c>
      <c r="J1060" s="15">
        <v>5.7870370370370376E-3</v>
      </c>
      <c r="K1060" s="10" t="s">
        <v>18</v>
      </c>
      <c r="L1060" s="10" t="s">
        <v>35</v>
      </c>
      <c r="M1060" s="10" t="s">
        <v>40</v>
      </c>
      <c r="N1060" s="10" t="s">
        <v>76</v>
      </c>
      <c r="O1060" s="10" t="s">
        <v>26</v>
      </c>
    </row>
    <row r="1061" spans="1:15" ht="21" customHeight="1" x14ac:dyDescent="0.3">
      <c r="A1061" s="18"/>
      <c r="B1061" s="3" t="s">
        <v>14</v>
      </c>
      <c r="C1061" s="4">
        <v>30</v>
      </c>
      <c r="D1061" s="5" t="s">
        <v>27</v>
      </c>
      <c r="E1061" s="3" t="s">
        <v>28</v>
      </c>
      <c r="F1061" s="3" t="s">
        <v>42</v>
      </c>
      <c r="G1061" s="6">
        <v>2</v>
      </c>
      <c r="H1061" s="2">
        <v>12000000</v>
      </c>
      <c r="I1061" s="3">
        <v>2</v>
      </c>
      <c r="J1061" s="7">
        <v>5.7870370370370376E-3</v>
      </c>
      <c r="K1061" s="3" t="s">
        <v>18</v>
      </c>
      <c r="L1061" s="3" t="s">
        <v>64</v>
      </c>
      <c r="M1061" s="3" t="s">
        <v>30</v>
      </c>
      <c r="N1061" s="3" t="s">
        <v>77</v>
      </c>
      <c r="O1061" s="3" t="s">
        <v>54</v>
      </c>
    </row>
    <row r="1062" spans="1:15" ht="21" customHeight="1" x14ac:dyDescent="0.3">
      <c r="A1062" s="18"/>
      <c r="B1062" s="10" t="s">
        <v>14</v>
      </c>
      <c r="C1062" s="11">
        <v>6</v>
      </c>
      <c r="D1062" s="12" t="s">
        <v>27</v>
      </c>
      <c r="E1062" s="10" t="s">
        <v>32</v>
      </c>
      <c r="F1062" s="10" t="s">
        <v>42</v>
      </c>
      <c r="G1062" s="13">
        <v>5</v>
      </c>
      <c r="H1062" s="14">
        <v>20000000</v>
      </c>
      <c r="I1062" s="10">
        <v>2</v>
      </c>
      <c r="J1062" s="15">
        <v>5.7870370370370376E-3</v>
      </c>
      <c r="K1062" s="10" t="s">
        <v>18</v>
      </c>
      <c r="L1062" s="10" t="s">
        <v>39</v>
      </c>
      <c r="M1062" s="10" t="s">
        <v>43</v>
      </c>
      <c r="N1062" s="10" t="s">
        <v>78</v>
      </c>
      <c r="O1062" s="10" t="s">
        <v>53</v>
      </c>
    </row>
    <row r="1063" spans="1:15" ht="21" customHeight="1" x14ac:dyDescent="0.3">
      <c r="A1063" s="18"/>
      <c r="B1063" s="3" t="s">
        <v>14</v>
      </c>
      <c r="C1063" s="4">
        <v>21</v>
      </c>
      <c r="D1063" s="5" t="s">
        <v>37</v>
      </c>
      <c r="E1063" s="3" t="s">
        <v>28</v>
      </c>
      <c r="F1063" s="3" t="s">
        <v>23</v>
      </c>
      <c r="G1063" s="6">
        <v>1</v>
      </c>
      <c r="H1063" s="2">
        <v>7000000</v>
      </c>
      <c r="I1063" s="3">
        <v>2</v>
      </c>
      <c r="J1063" s="7">
        <v>5.7870370370370376E-3</v>
      </c>
      <c r="K1063" s="3" t="s">
        <v>18</v>
      </c>
      <c r="L1063" s="3" t="s">
        <v>19</v>
      </c>
      <c r="M1063" s="3" t="s">
        <v>30</v>
      </c>
      <c r="N1063" s="3" t="s">
        <v>76</v>
      </c>
      <c r="O1063" s="3" t="s">
        <v>75</v>
      </c>
    </row>
    <row r="1064" spans="1:15" ht="21" customHeight="1" x14ac:dyDescent="0.3">
      <c r="A1064" s="18"/>
      <c r="B1064" s="10" t="s">
        <v>14</v>
      </c>
      <c r="C1064" s="11">
        <v>22</v>
      </c>
      <c r="D1064" s="12" t="s">
        <v>37</v>
      </c>
      <c r="E1064" s="10" t="s">
        <v>49</v>
      </c>
      <c r="F1064" s="10" t="s">
        <v>23</v>
      </c>
      <c r="G1064" s="13">
        <v>3</v>
      </c>
      <c r="H1064" s="14">
        <v>15000000</v>
      </c>
      <c r="I1064" s="10">
        <v>5</v>
      </c>
      <c r="J1064" s="15">
        <v>5.7870370370370376E-3</v>
      </c>
      <c r="K1064" s="10" t="s">
        <v>18</v>
      </c>
      <c r="L1064" s="10" t="s">
        <v>39</v>
      </c>
      <c r="M1064" s="10" t="s">
        <v>48</v>
      </c>
      <c r="N1064" s="10" t="s">
        <v>78</v>
      </c>
      <c r="O1064" s="10" t="s">
        <v>66</v>
      </c>
    </row>
    <row r="1065" spans="1:15" ht="21" customHeight="1" x14ac:dyDescent="0.3">
      <c r="A1065" s="18"/>
      <c r="B1065" s="3" t="s">
        <v>14</v>
      </c>
      <c r="C1065" s="4">
        <v>12</v>
      </c>
      <c r="D1065" s="5" t="s">
        <v>37</v>
      </c>
      <c r="E1065" s="3" t="s">
        <v>28</v>
      </c>
      <c r="F1065" s="3" t="s">
        <v>42</v>
      </c>
      <c r="G1065" s="6">
        <v>4</v>
      </c>
      <c r="H1065" s="2">
        <v>15000000</v>
      </c>
      <c r="I1065" s="3">
        <v>4</v>
      </c>
      <c r="J1065" s="7">
        <v>5.7870370370370376E-3</v>
      </c>
      <c r="K1065" s="3" t="s">
        <v>18</v>
      </c>
      <c r="L1065" s="3" t="s">
        <v>56</v>
      </c>
      <c r="M1065" s="3" t="s">
        <v>33</v>
      </c>
      <c r="N1065" s="3" t="s">
        <v>76</v>
      </c>
      <c r="O1065" s="3" t="s">
        <v>52</v>
      </c>
    </row>
    <row r="1066" spans="1:15" ht="21" customHeight="1" x14ac:dyDescent="0.3">
      <c r="A1066" s="18"/>
      <c r="B1066" s="10" t="s">
        <v>14</v>
      </c>
      <c r="C1066" s="11">
        <v>23</v>
      </c>
      <c r="D1066" s="12" t="s">
        <v>44</v>
      </c>
      <c r="E1066" s="10" t="s">
        <v>28</v>
      </c>
      <c r="F1066" s="10" t="s">
        <v>23</v>
      </c>
      <c r="G1066" s="13">
        <v>2</v>
      </c>
      <c r="H1066" s="14">
        <v>12000000</v>
      </c>
      <c r="I1066" s="10">
        <v>1</v>
      </c>
      <c r="J1066" s="15">
        <v>5.7870370370370376E-3</v>
      </c>
      <c r="K1066" s="10" t="s">
        <v>18</v>
      </c>
      <c r="L1066" s="10" t="s">
        <v>35</v>
      </c>
      <c r="M1066" s="10" t="s">
        <v>25</v>
      </c>
      <c r="N1066" s="10" t="s">
        <v>78</v>
      </c>
      <c r="O1066" s="10" t="s">
        <v>41</v>
      </c>
    </row>
    <row r="1067" spans="1:15" ht="21" customHeight="1" x14ac:dyDescent="0.3">
      <c r="A1067" s="18"/>
      <c r="B1067" s="3" t="s">
        <v>14</v>
      </c>
      <c r="C1067" s="4">
        <v>29</v>
      </c>
      <c r="D1067" s="5" t="s">
        <v>44</v>
      </c>
      <c r="E1067" s="3" t="s">
        <v>38</v>
      </c>
      <c r="F1067" s="3" t="s">
        <v>17</v>
      </c>
      <c r="G1067" s="6">
        <v>2</v>
      </c>
      <c r="H1067" s="2">
        <v>12000000</v>
      </c>
      <c r="I1067" s="3">
        <v>2</v>
      </c>
      <c r="J1067" s="7">
        <v>5.7870370370370376E-3</v>
      </c>
      <c r="K1067" s="3" t="s">
        <v>18</v>
      </c>
      <c r="L1067" s="3" t="s">
        <v>39</v>
      </c>
      <c r="M1067" s="3" t="s">
        <v>48</v>
      </c>
      <c r="N1067" s="3" t="s">
        <v>78</v>
      </c>
      <c r="O1067" s="3" t="s">
        <v>53</v>
      </c>
    </row>
    <row r="1068" spans="1:15" ht="21" customHeight="1" x14ac:dyDescent="0.3">
      <c r="A1068" s="18"/>
      <c r="B1068" s="10" t="s">
        <v>14</v>
      </c>
      <c r="C1068" s="11">
        <v>21</v>
      </c>
      <c r="D1068" s="12" t="s">
        <v>69</v>
      </c>
      <c r="E1068" s="10" t="s">
        <v>16</v>
      </c>
      <c r="F1068" s="10" t="s">
        <v>42</v>
      </c>
      <c r="G1068" s="13">
        <v>1</v>
      </c>
      <c r="H1068" s="14">
        <v>19000000</v>
      </c>
      <c r="I1068" s="10">
        <v>2</v>
      </c>
      <c r="J1068" s="15">
        <v>5.7870370370370376E-3</v>
      </c>
      <c r="K1068" s="10" t="s">
        <v>46</v>
      </c>
      <c r="L1068" s="10" t="s">
        <v>56</v>
      </c>
      <c r="M1068" s="10" t="s">
        <v>30</v>
      </c>
      <c r="N1068" s="10" t="s">
        <v>78</v>
      </c>
      <c r="O1068" s="10" t="s">
        <v>66</v>
      </c>
    </row>
    <row r="1069" spans="1:15" ht="21" customHeight="1" x14ac:dyDescent="0.3">
      <c r="A1069" s="18"/>
      <c r="B1069" s="3" t="s">
        <v>14</v>
      </c>
      <c r="C1069" s="4">
        <v>24</v>
      </c>
      <c r="D1069" s="5" t="s">
        <v>69</v>
      </c>
      <c r="E1069" s="3" t="s">
        <v>16</v>
      </c>
      <c r="F1069" s="3" t="s">
        <v>23</v>
      </c>
      <c r="G1069" s="6">
        <v>3</v>
      </c>
      <c r="H1069" s="2">
        <v>15000000</v>
      </c>
      <c r="I1069" s="3">
        <v>1</v>
      </c>
      <c r="J1069" s="7">
        <v>5.7870370370370376E-3</v>
      </c>
      <c r="K1069" s="3" t="s">
        <v>18</v>
      </c>
      <c r="L1069" s="3" t="s">
        <v>24</v>
      </c>
      <c r="M1069" s="3" t="s">
        <v>33</v>
      </c>
      <c r="N1069" s="3" t="s">
        <v>76</v>
      </c>
      <c r="O1069" s="3" t="s">
        <v>26</v>
      </c>
    </row>
    <row r="1070" spans="1:15" ht="21" customHeight="1" x14ac:dyDescent="0.3">
      <c r="A1070" s="18"/>
      <c r="B1070" s="10" t="s">
        <v>70</v>
      </c>
      <c r="C1070" s="11">
        <v>20</v>
      </c>
      <c r="D1070" s="12" t="s">
        <v>27</v>
      </c>
      <c r="E1070" s="10" t="s">
        <v>16</v>
      </c>
      <c r="F1070" s="10" t="s">
        <v>42</v>
      </c>
      <c r="G1070" s="13">
        <v>0</v>
      </c>
      <c r="H1070" s="14">
        <v>0</v>
      </c>
      <c r="I1070" s="10">
        <v>1</v>
      </c>
      <c r="J1070" s="15">
        <v>5.7870370370370376E-3</v>
      </c>
      <c r="K1070" s="10"/>
      <c r="L1070" s="10"/>
      <c r="M1070" s="10" t="s">
        <v>48</v>
      </c>
      <c r="N1070" s="10" t="s">
        <v>76</v>
      </c>
      <c r="O1070" s="10" t="s">
        <v>52</v>
      </c>
    </row>
    <row r="1071" spans="1:15" ht="21" customHeight="1" x14ac:dyDescent="0.3">
      <c r="A1071" s="18"/>
      <c r="B1071" s="3" t="s">
        <v>70</v>
      </c>
      <c r="C1071" s="4">
        <v>8</v>
      </c>
      <c r="D1071" s="5" t="s">
        <v>37</v>
      </c>
      <c r="E1071" s="3" t="s">
        <v>38</v>
      </c>
      <c r="F1071" s="3" t="s">
        <v>42</v>
      </c>
      <c r="G1071" s="6">
        <v>0</v>
      </c>
      <c r="H1071" s="2">
        <v>0</v>
      </c>
      <c r="I1071" s="3">
        <v>5</v>
      </c>
      <c r="J1071" s="7">
        <v>5.7870370370370376E-3</v>
      </c>
      <c r="K1071" s="3"/>
      <c r="L1071" s="3"/>
      <c r="M1071" s="3" t="s">
        <v>20</v>
      </c>
      <c r="N1071" s="3" t="s">
        <v>77</v>
      </c>
      <c r="O1071" s="3" t="s">
        <v>54</v>
      </c>
    </row>
    <row r="1072" spans="1:15" ht="21" customHeight="1" x14ac:dyDescent="0.3">
      <c r="A1072" s="18"/>
      <c r="B1072" s="10" t="s">
        <v>70</v>
      </c>
      <c r="C1072" s="11">
        <v>31</v>
      </c>
      <c r="D1072" s="12" t="s">
        <v>69</v>
      </c>
      <c r="E1072" s="10" t="s">
        <v>16</v>
      </c>
      <c r="F1072" s="10" t="s">
        <v>42</v>
      </c>
      <c r="G1072" s="13">
        <v>0</v>
      </c>
      <c r="H1072" s="14">
        <v>0</v>
      </c>
      <c r="I1072" s="10">
        <v>1</v>
      </c>
      <c r="J1072" s="15">
        <v>5.7870370370370376E-3</v>
      </c>
      <c r="K1072" s="10"/>
      <c r="L1072" s="10"/>
      <c r="M1072" s="10" t="s">
        <v>51</v>
      </c>
      <c r="N1072" s="10" t="s">
        <v>66</v>
      </c>
      <c r="O1072" s="10" t="s">
        <v>36</v>
      </c>
    </row>
    <row r="1073" spans="1:15" ht="21" customHeight="1" x14ac:dyDescent="0.3">
      <c r="A1073" s="18"/>
      <c r="B1073" s="3" t="s">
        <v>14</v>
      </c>
      <c r="C1073" s="4">
        <v>30</v>
      </c>
      <c r="D1073" s="5" t="s">
        <v>22</v>
      </c>
      <c r="E1073" s="3" t="s">
        <v>28</v>
      </c>
      <c r="F1073" s="3" t="s">
        <v>17</v>
      </c>
      <c r="G1073" s="6">
        <v>2</v>
      </c>
      <c r="H1073" s="2">
        <v>38000000</v>
      </c>
      <c r="I1073" s="3">
        <v>2</v>
      </c>
      <c r="J1073" s="7">
        <v>6.0185185185185177E-3</v>
      </c>
      <c r="K1073" s="3" t="s">
        <v>46</v>
      </c>
      <c r="L1073" s="3" t="s">
        <v>56</v>
      </c>
      <c r="M1073" s="3" t="s">
        <v>20</v>
      </c>
      <c r="N1073" s="3" t="s">
        <v>76</v>
      </c>
      <c r="O1073" s="3" t="s">
        <v>31</v>
      </c>
    </row>
    <row r="1074" spans="1:15" ht="21" customHeight="1" x14ac:dyDescent="0.3">
      <c r="A1074" s="18"/>
      <c r="B1074" s="10" t="s">
        <v>14</v>
      </c>
      <c r="C1074" s="11">
        <v>28</v>
      </c>
      <c r="D1074" s="12" t="s">
        <v>27</v>
      </c>
      <c r="E1074" s="10" t="s">
        <v>16</v>
      </c>
      <c r="F1074" s="10" t="s">
        <v>42</v>
      </c>
      <c r="G1074" s="13">
        <v>2</v>
      </c>
      <c r="H1074" s="14">
        <v>12000000</v>
      </c>
      <c r="I1074" s="10">
        <v>2</v>
      </c>
      <c r="J1074" s="15">
        <v>6.0185185185185177E-3</v>
      </c>
      <c r="K1074" s="10" t="s">
        <v>18</v>
      </c>
      <c r="L1074" s="10" t="s">
        <v>29</v>
      </c>
      <c r="M1074" s="10" t="s">
        <v>30</v>
      </c>
      <c r="N1074" s="10" t="s">
        <v>66</v>
      </c>
      <c r="O1074" s="10" t="s">
        <v>67</v>
      </c>
    </row>
    <row r="1075" spans="1:15" ht="21" customHeight="1" x14ac:dyDescent="0.3">
      <c r="A1075" s="18"/>
      <c r="B1075" s="3" t="s">
        <v>14</v>
      </c>
      <c r="C1075" s="4">
        <v>28</v>
      </c>
      <c r="D1075" s="5" t="s">
        <v>27</v>
      </c>
      <c r="E1075" s="3" t="s">
        <v>38</v>
      </c>
      <c r="F1075" s="3" t="s">
        <v>23</v>
      </c>
      <c r="G1075" s="6">
        <v>3</v>
      </c>
      <c r="H1075" s="2">
        <v>15000000</v>
      </c>
      <c r="I1075" s="3">
        <v>2</v>
      </c>
      <c r="J1075" s="7">
        <v>6.0185185185185177E-3</v>
      </c>
      <c r="K1075" s="3" t="s">
        <v>18</v>
      </c>
      <c r="L1075" s="3" t="s">
        <v>19</v>
      </c>
      <c r="M1075" s="3" t="s">
        <v>30</v>
      </c>
      <c r="N1075" s="3" t="s">
        <v>66</v>
      </c>
      <c r="O1075" s="3" t="s">
        <v>67</v>
      </c>
    </row>
    <row r="1076" spans="1:15" ht="21" customHeight="1" x14ac:dyDescent="0.3">
      <c r="A1076" s="18"/>
      <c r="B1076" s="10" t="s">
        <v>14</v>
      </c>
      <c r="C1076" s="11">
        <v>30</v>
      </c>
      <c r="D1076" s="12" t="s">
        <v>27</v>
      </c>
      <c r="E1076" s="10" t="s">
        <v>73</v>
      </c>
      <c r="F1076" s="10" t="s">
        <v>23</v>
      </c>
      <c r="G1076" s="13">
        <v>3</v>
      </c>
      <c r="H1076" s="14">
        <v>15000000</v>
      </c>
      <c r="I1076" s="10">
        <v>4</v>
      </c>
      <c r="J1076" s="15">
        <v>6.0185185185185177E-3</v>
      </c>
      <c r="K1076" s="10" t="s">
        <v>18</v>
      </c>
      <c r="L1076" s="10" t="s">
        <v>56</v>
      </c>
      <c r="M1076" s="10" t="s">
        <v>33</v>
      </c>
      <c r="N1076" s="10" t="s">
        <v>76</v>
      </c>
      <c r="O1076" s="10" t="s">
        <v>26</v>
      </c>
    </row>
    <row r="1077" spans="1:15" ht="21" customHeight="1" x14ac:dyDescent="0.3">
      <c r="A1077" s="18"/>
      <c r="B1077" s="3" t="s">
        <v>14</v>
      </c>
      <c r="C1077" s="4">
        <v>30</v>
      </c>
      <c r="D1077" s="5" t="s">
        <v>27</v>
      </c>
      <c r="E1077" s="3" t="s">
        <v>32</v>
      </c>
      <c r="F1077" s="3" t="s">
        <v>17</v>
      </c>
      <c r="G1077" s="6">
        <v>2</v>
      </c>
      <c r="H1077" s="2">
        <v>12000000</v>
      </c>
      <c r="I1077" s="3">
        <v>2</v>
      </c>
      <c r="J1077" s="7">
        <v>6.0185185185185177E-3</v>
      </c>
      <c r="K1077" s="3" t="s">
        <v>18</v>
      </c>
      <c r="L1077" s="3" t="s">
        <v>56</v>
      </c>
      <c r="M1077" s="3" t="s">
        <v>43</v>
      </c>
      <c r="N1077" s="3" t="s">
        <v>76</v>
      </c>
      <c r="O1077" s="3" t="s">
        <v>26</v>
      </c>
    </row>
    <row r="1078" spans="1:15" ht="21" customHeight="1" x14ac:dyDescent="0.3">
      <c r="A1078" s="18"/>
      <c r="B1078" s="10" t="s">
        <v>14</v>
      </c>
      <c r="C1078" s="11">
        <v>6</v>
      </c>
      <c r="D1078" s="12" t="s">
        <v>27</v>
      </c>
      <c r="E1078" s="10" t="s">
        <v>73</v>
      </c>
      <c r="F1078" s="10" t="s">
        <v>23</v>
      </c>
      <c r="G1078" s="13">
        <v>3</v>
      </c>
      <c r="H1078" s="14">
        <v>15000000</v>
      </c>
      <c r="I1078" s="10">
        <v>4</v>
      </c>
      <c r="J1078" s="15">
        <v>6.0185185185185177E-3</v>
      </c>
      <c r="K1078" s="10" t="s">
        <v>18</v>
      </c>
      <c r="L1078" s="10" t="s">
        <v>39</v>
      </c>
      <c r="M1078" s="10" t="s">
        <v>48</v>
      </c>
      <c r="N1078" s="10" t="s">
        <v>76</v>
      </c>
      <c r="O1078" s="10" t="s">
        <v>26</v>
      </c>
    </row>
    <row r="1079" spans="1:15" ht="21" customHeight="1" x14ac:dyDescent="0.3">
      <c r="A1079" s="18"/>
      <c r="B1079" s="3" t="s">
        <v>14</v>
      </c>
      <c r="C1079" s="4">
        <v>27</v>
      </c>
      <c r="D1079" s="5" t="s">
        <v>37</v>
      </c>
      <c r="E1079" s="3" t="s">
        <v>16</v>
      </c>
      <c r="F1079" s="3" t="s">
        <v>23</v>
      </c>
      <c r="G1079" s="6">
        <v>4</v>
      </c>
      <c r="H1079" s="2">
        <v>20000000</v>
      </c>
      <c r="I1079" s="3">
        <v>5</v>
      </c>
      <c r="J1079" s="7">
        <v>6.0185185185185177E-3</v>
      </c>
      <c r="K1079" s="3" t="s">
        <v>61</v>
      </c>
      <c r="L1079" s="3" t="s">
        <v>56</v>
      </c>
      <c r="M1079" s="3" t="s">
        <v>51</v>
      </c>
      <c r="N1079" s="3" t="s">
        <v>76</v>
      </c>
      <c r="O1079" s="3" t="s">
        <v>52</v>
      </c>
    </row>
    <row r="1080" spans="1:15" ht="21" customHeight="1" x14ac:dyDescent="0.3">
      <c r="A1080" s="18"/>
      <c r="B1080" s="10" t="s">
        <v>14</v>
      </c>
      <c r="C1080" s="11">
        <v>11</v>
      </c>
      <c r="D1080" s="12" t="s">
        <v>37</v>
      </c>
      <c r="E1080" s="10" t="s">
        <v>49</v>
      </c>
      <c r="F1080" s="10" t="s">
        <v>17</v>
      </c>
      <c r="G1080" s="13">
        <v>1</v>
      </c>
      <c r="H1080" s="14">
        <v>7000000</v>
      </c>
      <c r="I1080" s="10">
        <v>1</v>
      </c>
      <c r="J1080" s="15">
        <v>6.0185185185185177E-3</v>
      </c>
      <c r="K1080" s="10" t="s">
        <v>18</v>
      </c>
      <c r="L1080" s="10" t="s">
        <v>19</v>
      </c>
      <c r="M1080" s="10" t="s">
        <v>30</v>
      </c>
      <c r="N1080" s="10" t="s">
        <v>77</v>
      </c>
      <c r="O1080" s="10" t="s">
        <v>54</v>
      </c>
    </row>
    <row r="1081" spans="1:15" ht="21" customHeight="1" x14ac:dyDescent="0.3">
      <c r="A1081" s="18"/>
      <c r="B1081" s="3" t="s">
        <v>14</v>
      </c>
      <c r="C1081" s="4">
        <v>29</v>
      </c>
      <c r="D1081" s="5" t="s">
        <v>37</v>
      </c>
      <c r="E1081" s="3" t="s">
        <v>38</v>
      </c>
      <c r="F1081" s="3" t="s">
        <v>42</v>
      </c>
      <c r="G1081" s="6">
        <v>2</v>
      </c>
      <c r="H1081" s="2">
        <v>12000000</v>
      </c>
      <c r="I1081" s="3">
        <v>2</v>
      </c>
      <c r="J1081" s="7">
        <v>6.0185185185185177E-3</v>
      </c>
      <c r="K1081" s="3" t="s">
        <v>18</v>
      </c>
      <c r="L1081" s="3" t="s">
        <v>35</v>
      </c>
      <c r="M1081" s="3" t="s">
        <v>30</v>
      </c>
      <c r="N1081" s="3" t="s">
        <v>78</v>
      </c>
      <c r="O1081" s="3" t="s">
        <v>41</v>
      </c>
    </row>
    <row r="1082" spans="1:15" ht="21" customHeight="1" x14ac:dyDescent="0.3">
      <c r="A1082" s="18"/>
      <c r="B1082" s="10" t="s">
        <v>14</v>
      </c>
      <c r="C1082" s="11">
        <v>7</v>
      </c>
      <c r="D1082" s="12" t="s">
        <v>37</v>
      </c>
      <c r="E1082" s="10" t="s">
        <v>38</v>
      </c>
      <c r="F1082" s="10" t="s">
        <v>17</v>
      </c>
      <c r="G1082" s="13">
        <v>2</v>
      </c>
      <c r="H1082" s="14">
        <v>12000000</v>
      </c>
      <c r="I1082" s="10">
        <v>7</v>
      </c>
      <c r="J1082" s="15">
        <v>6.0185185185185177E-3</v>
      </c>
      <c r="K1082" s="10" t="s">
        <v>18</v>
      </c>
      <c r="L1082" s="10" t="s">
        <v>19</v>
      </c>
      <c r="M1082" s="10" t="s">
        <v>20</v>
      </c>
      <c r="N1082" s="10" t="s">
        <v>77</v>
      </c>
      <c r="O1082" s="10" t="s">
        <v>65</v>
      </c>
    </row>
    <row r="1083" spans="1:15" ht="21" customHeight="1" x14ac:dyDescent="0.3">
      <c r="A1083" s="18"/>
      <c r="B1083" s="3" t="s">
        <v>14</v>
      </c>
      <c r="C1083" s="4">
        <v>8</v>
      </c>
      <c r="D1083" s="5" t="s">
        <v>37</v>
      </c>
      <c r="E1083" s="3" t="s">
        <v>16</v>
      </c>
      <c r="F1083" s="3" t="s">
        <v>42</v>
      </c>
      <c r="G1083" s="6">
        <v>3</v>
      </c>
      <c r="H1083" s="2">
        <v>15000000</v>
      </c>
      <c r="I1083" s="3">
        <v>2</v>
      </c>
      <c r="J1083" s="7">
        <v>6.0185185185185177E-3</v>
      </c>
      <c r="K1083" s="3" t="s">
        <v>18</v>
      </c>
      <c r="L1083" s="3" t="s">
        <v>24</v>
      </c>
      <c r="M1083" s="3" t="s">
        <v>43</v>
      </c>
      <c r="N1083" s="3" t="s">
        <v>76</v>
      </c>
      <c r="O1083" s="3" t="s">
        <v>71</v>
      </c>
    </row>
    <row r="1084" spans="1:15" ht="21" customHeight="1" x14ac:dyDescent="0.3">
      <c r="A1084" s="18"/>
      <c r="B1084" s="10" t="s">
        <v>14</v>
      </c>
      <c r="C1084" s="11">
        <v>11</v>
      </c>
      <c r="D1084" s="12" t="s">
        <v>37</v>
      </c>
      <c r="E1084" s="10" t="s">
        <v>28</v>
      </c>
      <c r="F1084" s="10" t="s">
        <v>68</v>
      </c>
      <c r="G1084" s="13">
        <v>4</v>
      </c>
      <c r="H1084" s="14">
        <v>20000000</v>
      </c>
      <c r="I1084" s="10">
        <v>5</v>
      </c>
      <c r="J1084" s="15">
        <v>6.0185185185185177E-3</v>
      </c>
      <c r="K1084" s="10" t="s">
        <v>18</v>
      </c>
      <c r="L1084" s="10" t="s">
        <v>39</v>
      </c>
      <c r="M1084" s="10" t="s">
        <v>51</v>
      </c>
      <c r="N1084" s="10" t="s">
        <v>77</v>
      </c>
      <c r="O1084" s="10" t="s">
        <v>54</v>
      </c>
    </row>
    <row r="1085" spans="1:15" ht="21" customHeight="1" x14ac:dyDescent="0.3">
      <c r="A1085" s="18"/>
      <c r="B1085" s="3" t="s">
        <v>14</v>
      </c>
      <c r="C1085" s="4">
        <v>22</v>
      </c>
      <c r="D1085" s="5" t="s">
        <v>44</v>
      </c>
      <c r="E1085" s="3" t="s">
        <v>28</v>
      </c>
      <c r="F1085" s="3" t="s">
        <v>17</v>
      </c>
      <c r="G1085" s="6">
        <v>1</v>
      </c>
      <c r="H1085" s="2">
        <v>19000000</v>
      </c>
      <c r="I1085" s="3">
        <v>1</v>
      </c>
      <c r="J1085" s="7">
        <v>6.0185185185185177E-3</v>
      </c>
      <c r="K1085" s="3" t="s">
        <v>46</v>
      </c>
      <c r="L1085" s="3" t="s">
        <v>29</v>
      </c>
      <c r="M1085" s="3" t="s">
        <v>40</v>
      </c>
      <c r="N1085" s="3" t="s">
        <v>76</v>
      </c>
      <c r="O1085" s="3" t="s">
        <v>26</v>
      </c>
    </row>
    <row r="1086" spans="1:15" ht="21" customHeight="1" x14ac:dyDescent="0.3">
      <c r="A1086" s="18"/>
      <c r="B1086" s="10" t="s">
        <v>14</v>
      </c>
      <c r="C1086" s="11">
        <v>6</v>
      </c>
      <c r="D1086" s="12" t="s">
        <v>44</v>
      </c>
      <c r="E1086" s="10" t="s">
        <v>16</v>
      </c>
      <c r="F1086" s="10" t="s">
        <v>42</v>
      </c>
      <c r="G1086" s="13">
        <v>4</v>
      </c>
      <c r="H1086" s="14">
        <v>20000000</v>
      </c>
      <c r="I1086" s="10">
        <v>1</v>
      </c>
      <c r="J1086" s="15">
        <v>6.0185185185185177E-3</v>
      </c>
      <c r="K1086" s="10" t="s">
        <v>61</v>
      </c>
      <c r="L1086" s="10" t="s">
        <v>64</v>
      </c>
      <c r="M1086" s="10" t="s">
        <v>30</v>
      </c>
      <c r="N1086" s="10" t="s">
        <v>78</v>
      </c>
      <c r="O1086" s="10" t="s">
        <v>66</v>
      </c>
    </row>
    <row r="1087" spans="1:15" ht="21" customHeight="1" x14ac:dyDescent="0.3">
      <c r="A1087" s="18"/>
      <c r="B1087" s="3" t="s">
        <v>14</v>
      </c>
      <c r="C1087" s="4">
        <v>1</v>
      </c>
      <c r="D1087" s="5" t="s">
        <v>44</v>
      </c>
      <c r="E1087" s="3" t="s">
        <v>32</v>
      </c>
      <c r="F1087" s="3" t="s">
        <v>17</v>
      </c>
      <c r="G1087" s="6">
        <v>2</v>
      </c>
      <c r="H1087" s="2">
        <v>12000000</v>
      </c>
      <c r="I1087" s="3">
        <v>1</v>
      </c>
      <c r="J1087" s="7">
        <v>6.0185185185185177E-3</v>
      </c>
      <c r="K1087" s="3" t="s">
        <v>18</v>
      </c>
      <c r="L1087" s="3" t="s">
        <v>29</v>
      </c>
      <c r="M1087" s="3" t="s">
        <v>30</v>
      </c>
      <c r="N1087" s="3" t="s">
        <v>78</v>
      </c>
      <c r="O1087" s="3" t="s">
        <v>53</v>
      </c>
    </row>
    <row r="1088" spans="1:15" ht="21" customHeight="1" x14ac:dyDescent="0.3">
      <c r="A1088" s="18"/>
      <c r="B1088" s="10" t="s">
        <v>14</v>
      </c>
      <c r="C1088" s="11">
        <v>14</v>
      </c>
      <c r="D1088" s="12" t="s">
        <v>44</v>
      </c>
      <c r="E1088" s="10" t="s">
        <v>38</v>
      </c>
      <c r="F1088" s="10" t="s">
        <v>42</v>
      </c>
      <c r="G1088" s="13">
        <v>5</v>
      </c>
      <c r="H1088" s="14">
        <v>25000000</v>
      </c>
      <c r="I1088" s="10">
        <v>1</v>
      </c>
      <c r="J1088" s="15">
        <v>6.0185185185185177E-3</v>
      </c>
      <c r="K1088" s="10" t="s">
        <v>18</v>
      </c>
      <c r="L1088" s="10" t="s">
        <v>50</v>
      </c>
      <c r="M1088" s="10" t="s">
        <v>30</v>
      </c>
      <c r="N1088" s="10" t="s">
        <v>76</v>
      </c>
      <c r="O1088" s="10" t="s">
        <v>31</v>
      </c>
    </row>
    <row r="1089" spans="1:15" ht="21" customHeight="1" x14ac:dyDescent="0.3">
      <c r="A1089" s="18"/>
      <c r="B1089" s="3" t="s">
        <v>14</v>
      </c>
      <c r="C1089" s="4">
        <v>10</v>
      </c>
      <c r="D1089" s="5" t="s">
        <v>44</v>
      </c>
      <c r="E1089" s="3" t="s">
        <v>16</v>
      </c>
      <c r="F1089" s="3" t="s">
        <v>23</v>
      </c>
      <c r="G1089" s="6">
        <v>1</v>
      </c>
      <c r="H1089" s="2">
        <v>7000000</v>
      </c>
      <c r="I1089" s="3">
        <v>2</v>
      </c>
      <c r="J1089" s="7">
        <v>6.0185185185185177E-3</v>
      </c>
      <c r="K1089" s="3" t="s">
        <v>18</v>
      </c>
      <c r="L1089" s="3" t="s">
        <v>64</v>
      </c>
      <c r="M1089" s="3" t="s">
        <v>48</v>
      </c>
      <c r="N1089" s="3" t="s">
        <v>78</v>
      </c>
      <c r="O1089" s="3" t="s">
        <v>66</v>
      </c>
    </row>
    <row r="1090" spans="1:15" ht="21" customHeight="1" x14ac:dyDescent="0.3">
      <c r="A1090" s="18"/>
      <c r="B1090" s="10" t="s">
        <v>14</v>
      </c>
      <c r="C1090" s="11">
        <v>13</v>
      </c>
      <c r="D1090" s="12" t="s">
        <v>69</v>
      </c>
      <c r="E1090" s="10" t="s">
        <v>32</v>
      </c>
      <c r="F1090" s="10" t="s">
        <v>42</v>
      </c>
      <c r="G1090" s="13">
        <v>1</v>
      </c>
      <c r="H1090" s="14">
        <v>19000000</v>
      </c>
      <c r="I1090" s="10">
        <v>2</v>
      </c>
      <c r="J1090" s="15">
        <v>6.0185185185185177E-3</v>
      </c>
      <c r="K1090" s="10" t="s">
        <v>46</v>
      </c>
      <c r="L1090" s="10" t="s">
        <v>19</v>
      </c>
      <c r="M1090" s="10" t="s">
        <v>51</v>
      </c>
      <c r="N1090" s="10" t="s">
        <v>78</v>
      </c>
      <c r="O1090" s="10" t="s">
        <v>41</v>
      </c>
    </row>
    <row r="1091" spans="1:15" ht="21" customHeight="1" x14ac:dyDescent="0.3">
      <c r="A1091" s="18"/>
      <c r="B1091" s="3" t="s">
        <v>14</v>
      </c>
      <c r="C1091" s="4">
        <v>16</v>
      </c>
      <c r="D1091" s="5" t="s">
        <v>69</v>
      </c>
      <c r="E1091" s="3" t="s">
        <v>16</v>
      </c>
      <c r="F1091" s="3" t="s">
        <v>17</v>
      </c>
      <c r="G1091" s="6">
        <v>5</v>
      </c>
      <c r="H1091" s="2">
        <v>20000000</v>
      </c>
      <c r="I1091" s="3">
        <v>4</v>
      </c>
      <c r="J1091" s="7">
        <v>6.0185185185185177E-3</v>
      </c>
      <c r="K1091" s="3" t="s">
        <v>18</v>
      </c>
      <c r="L1091" s="3" t="s">
        <v>56</v>
      </c>
      <c r="M1091" s="3" t="s">
        <v>33</v>
      </c>
      <c r="N1091" s="3" t="s">
        <v>76</v>
      </c>
      <c r="O1091" s="3" t="s">
        <v>52</v>
      </c>
    </row>
    <row r="1092" spans="1:15" ht="21" customHeight="1" x14ac:dyDescent="0.3">
      <c r="A1092" s="18"/>
      <c r="B1092" s="10" t="s">
        <v>14</v>
      </c>
      <c r="C1092" s="11">
        <v>17</v>
      </c>
      <c r="D1092" s="12" t="s">
        <v>69</v>
      </c>
      <c r="E1092" s="10" t="s">
        <v>32</v>
      </c>
      <c r="F1092" s="10" t="s">
        <v>42</v>
      </c>
      <c r="G1092" s="13">
        <v>5</v>
      </c>
      <c r="H1092" s="14">
        <v>21000000</v>
      </c>
      <c r="I1092" s="10">
        <v>6</v>
      </c>
      <c r="J1092" s="15">
        <v>6.0185185185185177E-3</v>
      </c>
      <c r="K1092" s="10" t="s">
        <v>18</v>
      </c>
      <c r="L1092" s="10" t="s">
        <v>29</v>
      </c>
      <c r="M1092" s="10" t="s">
        <v>33</v>
      </c>
      <c r="N1092" s="10" t="s">
        <v>66</v>
      </c>
      <c r="O1092" s="10" t="s">
        <v>36</v>
      </c>
    </row>
    <row r="1093" spans="1:15" ht="21" customHeight="1" x14ac:dyDescent="0.3">
      <c r="A1093" s="18"/>
      <c r="B1093" s="3" t="s">
        <v>14</v>
      </c>
      <c r="C1093" s="4">
        <v>30</v>
      </c>
      <c r="D1093" s="5" t="s">
        <v>22</v>
      </c>
      <c r="E1093" s="3" t="s">
        <v>28</v>
      </c>
      <c r="F1093" s="3" t="s">
        <v>17</v>
      </c>
      <c r="G1093" s="6">
        <v>2</v>
      </c>
      <c r="H1093" s="2">
        <v>38000000</v>
      </c>
      <c r="I1093" s="3">
        <v>2</v>
      </c>
      <c r="J1093" s="7">
        <v>6.0185185185185177E-3</v>
      </c>
      <c r="K1093" s="3" t="s">
        <v>46</v>
      </c>
      <c r="L1093" s="3" t="s">
        <v>56</v>
      </c>
      <c r="M1093" s="3" t="s">
        <v>20</v>
      </c>
      <c r="N1093" s="3" t="s">
        <v>76</v>
      </c>
      <c r="O1093" s="3" t="s">
        <v>31</v>
      </c>
    </row>
    <row r="1094" spans="1:15" ht="21" customHeight="1" x14ac:dyDescent="0.3">
      <c r="A1094" s="18"/>
      <c r="B1094" s="10" t="s">
        <v>70</v>
      </c>
      <c r="C1094" s="11">
        <v>5</v>
      </c>
      <c r="D1094" s="12" t="s">
        <v>55</v>
      </c>
      <c r="E1094" s="10" t="s">
        <v>16</v>
      </c>
      <c r="F1094" s="10" t="s">
        <v>45</v>
      </c>
      <c r="G1094" s="13">
        <v>0</v>
      </c>
      <c r="H1094" s="14">
        <v>0</v>
      </c>
      <c r="I1094" s="10">
        <v>4</v>
      </c>
      <c r="J1094" s="15">
        <v>6.0185185185185177E-3</v>
      </c>
      <c r="K1094" s="10"/>
      <c r="L1094" s="10"/>
      <c r="M1094" s="10" t="s">
        <v>48</v>
      </c>
      <c r="N1094" s="10" t="s">
        <v>76</v>
      </c>
      <c r="O1094" s="10" t="s">
        <v>26</v>
      </c>
    </row>
    <row r="1095" spans="1:15" ht="21" customHeight="1" x14ac:dyDescent="0.3">
      <c r="A1095" s="18"/>
      <c r="B1095" s="3" t="s">
        <v>70</v>
      </c>
      <c r="C1095" s="4">
        <v>10</v>
      </c>
      <c r="D1095" s="5" t="s">
        <v>72</v>
      </c>
      <c r="E1095" s="3" t="s">
        <v>38</v>
      </c>
      <c r="F1095" s="3" t="s">
        <v>23</v>
      </c>
      <c r="G1095" s="6">
        <v>0</v>
      </c>
      <c r="H1095" s="2">
        <v>0</v>
      </c>
      <c r="I1095" s="3">
        <v>3</v>
      </c>
      <c r="J1095" s="7">
        <v>6.0185185185185177E-3</v>
      </c>
      <c r="K1095" s="3"/>
      <c r="L1095" s="3"/>
      <c r="M1095" s="3" t="s">
        <v>51</v>
      </c>
      <c r="N1095" s="3" t="s">
        <v>66</v>
      </c>
      <c r="O1095" s="3" t="s">
        <v>36</v>
      </c>
    </row>
    <row r="1096" spans="1:15" ht="21" customHeight="1" x14ac:dyDescent="0.3">
      <c r="A1096" s="18"/>
      <c r="B1096" s="10" t="s">
        <v>70</v>
      </c>
      <c r="C1096" s="11">
        <v>12</v>
      </c>
      <c r="D1096" s="12" t="s">
        <v>22</v>
      </c>
      <c r="E1096" s="10" t="s">
        <v>38</v>
      </c>
      <c r="F1096" s="10" t="s">
        <v>45</v>
      </c>
      <c r="G1096" s="13">
        <v>0</v>
      </c>
      <c r="H1096" s="14">
        <v>0</v>
      </c>
      <c r="I1096" s="10">
        <v>1</v>
      </c>
      <c r="J1096" s="15">
        <v>6.0185185185185177E-3</v>
      </c>
      <c r="K1096" s="10"/>
      <c r="L1096" s="10"/>
      <c r="M1096" s="10" t="s">
        <v>30</v>
      </c>
      <c r="N1096" s="10" t="s">
        <v>78</v>
      </c>
      <c r="O1096" s="10" t="s">
        <v>66</v>
      </c>
    </row>
    <row r="1097" spans="1:15" ht="21" customHeight="1" x14ac:dyDescent="0.3">
      <c r="A1097" s="18"/>
      <c r="B1097" s="3" t="s">
        <v>70</v>
      </c>
      <c r="C1097" s="4">
        <v>30</v>
      </c>
      <c r="D1097" s="5" t="s">
        <v>27</v>
      </c>
      <c r="E1097" s="3" t="s">
        <v>38</v>
      </c>
      <c r="F1097" s="3" t="s">
        <v>23</v>
      </c>
      <c r="G1097" s="6">
        <v>0</v>
      </c>
      <c r="H1097" s="2">
        <v>0</v>
      </c>
      <c r="I1097" s="3">
        <v>2</v>
      </c>
      <c r="J1097" s="7">
        <v>6.0185185185185177E-3</v>
      </c>
      <c r="K1097" s="3"/>
      <c r="L1097" s="3"/>
      <c r="M1097" s="3" t="s">
        <v>51</v>
      </c>
      <c r="N1097" s="3" t="s">
        <v>78</v>
      </c>
      <c r="O1097" s="3" t="s">
        <v>41</v>
      </c>
    </row>
    <row r="1098" spans="1:15" ht="21" customHeight="1" x14ac:dyDescent="0.3">
      <c r="A1098" s="18"/>
      <c r="B1098" s="10" t="s">
        <v>70</v>
      </c>
      <c r="C1098" s="11">
        <v>30</v>
      </c>
      <c r="D1098" s="12" t="s">
        <v>69</v>
      </c>
      <c r="E1098" s="10" t="s">
        <v>16</v>
      </c>
      <c r="F1098" s="10" t="s">
        <v>42</v>
      </c>
      <c r="G1098" s="13">
        <v>0</v>
      </c>
      <c r="H1098" s="14">
        <v>0</v>
      </c>
      <c r="I1098" s="10">
        <v>5</v>
      </c>
      <c r="J1098" s="15">
        <v>6.0185185185185177E-3</v>
      </c>
      <c r="K1098" s="10"/>
      <c r="L1098" s="10"/>
      <c r="M1098" s="10" t="s">
        <v>30</v>
      </c>
      <c r="N1098" s="10" t="s">
        <v>77</v>
      </c>
      <c r="O1098" s="10" t="s">
        <v>54</v>
      </c>
    </row>
    <row r="1099" spans="1:15" ht="21" customHeight="1" x14ac:dyDescent="0.3">
      <c r="A1099" s="18"/>
      <c r="B1099" s="3" t="s">
        <v>70</v>
      </c>
      <c r="C1099" s="4">
        <v>30</v>
      </c>
      <c r="D1099" s="5" t="s">
        <v>69</v>
      </c>
      <c r="E1099" s="3" t="s">
        <v>49</v>
      </c>
      <c r="F1099" s="3" t="s">
        <v>17</v>
      </c>
      <c r="G1099" s="6">
        <v>0</v>
      </c>
      <c r="H1099" s="2">
        <v>0</v>
      </c>
      <c r="I1099" s="3">
        <v>3</v>
      </c>
      <c r="J1099" s="7">
        <v>6.0185185185185177E-3</v>
      </c>
      <c r="K1099" s="3"/>
      <c r="L1099" s="3"/>
      <c r="M1099" s="3" t="s">
        <v>40</v>
      </c>
      <c r="N1099" s="3" t="s">
        <v>66</v>
      </c>
      <c r="O1099" s="3" t="s">
        <v>67</v>
      </c>
    </row>
    <row r="1100" spans="1:15" ht="21" customHeight="1" x14ac:dyDescent="0.3">
      <c r="A1100" s="18"/>
      <c r="B1100" s="10" t="s">
        <v>70</v>
      </c>
      <c r="C1100" s="11">
        <v>5</v>
      </c>
      <c r="D1100" s="12" t="s">
        <v>55</v>
      </c>
      <c r="E1100" s="10" t="s">
        <v>16</v>
      </c>
      <c r="F1100" s="10" t="s">
        <v>45</v>
      </c>
      <c r="G1100" s="13">
        <v>0</v>
      </c>
      <c r="H1100" s="14">
        <v>0</v>
      </c>
      <c r="I1100" s="10">
        <v>4</v>
      </c>
      <c r="J1100" s="15">
        <v>6.0185185185185177E-3</v>
      </c>
      <c r="K1100" s="10"/>
      <c r="L1100" s="10"/>
      <c r="M1100" s="10" t="s">
        <v>48</v>
      </c>
      <c r="N1100" s="10" t="s">
        <v>76</v>
      </c>
      <c r="O1100" s="10" t="s">
        <v>26</v>
      </c>
    </row>
    <row r="1101" spans="1:15" ht="21" customHeight="1" x14ac:dyDescent="0.3">
      <c r="A1101" s="18"/>
      <c r="B1101" s="3" t="s">
        <v>70</v>
      </c>
      <c r="C1101" s="4">
        <v>10</v>
      </c>
      <c r="D1101" s="5" t="s">
        <v>72</v>
      </c>
      <c r="E1101" s="3" t="s">
        <v>38</v>
      </c>
      <c r="F1101" s="3" t="s">
        <v>23</v>
      </c>
      <c r="G1101" s="6">
        <v>0</v>
      </c>
      <c r="H1101" s="2">
        <v>0</v>
      </c>
      <c r="I1101" s="3">
        <v>3</v>
      </c>
      <c r="J1101" s="7">
        <v>6.0185185185185177E-3</v>
      </c>
      <c r="K1101" s="3"/>
      <c r="L1101" s="3"/>
      <c r="M1101" s="3" t="s">
        <v>51</v>
      </c>
      <c r="N1101" s="3" t="s">
        <v>66</v>
      </c>
      <c r="O1101" s="3" t="s">
        <v>36</v>
      </c>
    </row>
    <row r="1102" spans="1:15" ht="21" customHeight="1" x14ac:dyDescent="0.3">
      <c r="A1102" s="18"/>
      <c r="B1102" s="10" t="s">
        <v>14</v>
      </c>
      <c r="C1102" s="11">
        <v>26</v>
      </c>
      <c r="D1102" s="12" t="s">
        <v>22</v>
      </c>
      <c r="E1102" s="10" t="s">
        <v>28</v>
      </c>
      <c r="F1102" s="10" t="s">
        <v>42</v>
      </c>
      <c r="G1102" s="13">
        <v>3</v>
      </c>
      <c r="H1102" s="14">
        <v>15000000</v>
      </c>
      <c r="I1102" s="10">
        <v>2</v>
      </c>
      <c r="J1102" s="15">
        <v>6.2499999999999995E-3</v>
      </c>
      <c r="K1102" s="10" t="s">
        <v>18</v>
      </c>
      <c r="L1102" s="10" t="s">
        <v>35</v>
      </c>
      <c r="M1102" s="10" t="s">
        <v>20</v>
      </c>
      <c r="N1102" s="10" t="s">
        <v>78</v>
      </c>
      <c r="O1102" s="10" t="s">
        <v>63</v>
      </c>
    </row>
    <row r="1103" spans="1:15" ht="21" customHeight="1" x14ac:dyDescent="0.3">
      <c r="A1103" s="18"/>
      <c r="B1103" s="3" t="s">
        <v>14</v>
      </c>
      <c r="C1103" s="4">
        <v>27</v>
      </c>
      <c r="D1103" s="5" t="s">
        <v>27</v>
      </c>
      <c r="E1103" s="3" t="s">
        <v>32</v>
      </c>
      <c r="F1103" s="3" t="s">
        <v>23</v>
      </c>
      <c r="G1103" s="6">
        <v>3</v>
      </c>
      <c r="H1103" s="2">
        <v>15000000</v>
      </c>
      <c r="I1103" s="3">
        <v>4</v>
      </c>
      <c r="J1103" s="7">
        <v>6.2499999999999995E-3</v>
      </c>
      <c r="K1103" s="3" t="s">
        <v>18</v>
      </c>
      <c r="L1103" s="3" t="s">
        <v>56</v>
      </c>
      <c r="M1103" s="3" t="s">
        <v>40</v>
      </c>
      <c r="N1103" s="3" t="s">
        <v>76</v>
      </c>
      <c r="O1103" s="3" t="s">
        <v>31</v>
      </c>
    </row>
    <row r="1104" spans="1:15" ht="21" customHeight="1" x14ac:dyDescent="0.3">
      <c r="A1104" s="18"/>
      <c r="B1104" s="10" t="s">
        <v>14</v>
      </c>
      <c r="C1104" s="11">
        <v>30</v>
      </c>
      <c r="D1104" s="12" t="s">
        <v>27</v>
      </c>
      <c r="E1104" s="10" t="s">
        <v>73</v>
      </c>
      <c r="F1104" s="10" t="s">
        <v>45</v>
      </c>
      <c r="G1104" s="13">
        <v>3</v>
      </c>
      <c r="H1104" s="14">
        <v>15000000</v>
      </c>
      <c r="I1104" s="10">
        <v>2</v>
      </c>
      <c r="J1104" s="15">
        <v>6.2499999999999995E-3</v>
      </c>
      <c r="K1104" s="10" t="s">
        <v>18</v>
      </c>
      <c r="L1104" s="10" t="s">
        <v>19</v>
      </c>
      <c r="M1104" s="10" t="s">
        <v>43</v>
      </c>
      <c r="N1104" s="10" t="s">
        <v>77</v>
      </c>
      <c r="O1104" s="10" t="s">
        <v>65</v>
      </c>
    </row>
    <row r="1105" spans="1:15" ht="21" customHeight="1" x14ac:dyDescent="0.3">
      <c r="A1105" s="18"/>
      <c r="B1105" s="3" t="s">
        <v>14</v>
      </c>
      <c r="C1105" s="4">
        <v>5</v>
      </c>
      <c r="D1105" s="5" t="s">
        <v>37</v>
      </c>
      <c r="E1105" s="3" t="s">
        <v>32</v>
      </c>
      <c r="F1105" s="3" t="s">
        <v>42</v>
      </c>
      <c r="G1105" s="6">
        <v>1</v>
      </c>
      <c r="H1105" s="2">
        <v>7000000</v>
      </c>
      <c r="I1105" s="3">
        <v>4</v>
      </c>
      <c r="J1105" s="7">
        <v>6.2499999999999995E-3</v>
      </c>
      <c r="K1105" s="3" t="s">
        <v>18</v>
      </c>
      <c r="L1105" s="3" t="s">
        <v>29</v>
      </c>
      <c r="M1105" s="3" t="s">
        <v>30</v>
      </c>
      <c r="N1105" s="3" t="s">
        <v>78</v>
      </c>
      <c r="O1105" s="3" t="s">
        <v>66</v>
      </c>
    </row>
    <row r="1106" spans="1:15" ht="21" customHeight="1" x14ac:dyDescent="0.3">
      <c r="A1106" s="18"/>
      <c r="B1106" s="10" t="s">
        <v>14</v>
      </c>
      <c r="C1106" s="11">
        <v>28</v>
      </c>
      <c r="D1106" s="12" t="s">
        <v>37</v>
      </c>
      <c r="E1106" s="10" t="s">
        <v>16</v>
      </c>
      <c r="F1106" s="10" t="s">
        <v>42</v>
      </c>
      <c r="G1106" s="13">
        <v>5</v>
      </c>
      <c r="H1106" s="14">
        <v>20000000</v>
      </c>
      <c r="I1106" s="10">
        <v>2</v>
      </c>
      <c r="J1106" s="15">
        <v>6.2499999999999995E-3</v>
      </c>
      <c r="K1106" s="10" t="s">
        <v>18</v>
      </c>
      <c r="L1106" s="10" t="s">
        <v>56</v>
      </c>
      <c r="M1106" s="10" t="s">
        <v>25</v>
      </c>
      <c r="N1106" s="10" t="s">
        <v>76</v>
      </c>
      <c r="O1106" s="10" t="s">
        <v>52</v>
      </c>
    </row>
    <row r="1107" spans="1:15" ht="21" customHeight="1" x14ac:dyDescent="0.3">
      <c r="A1107" s="18"/>
      <c r="B1107" s="3" t="s">
        <v>14</v>
      </c>
      <c r="C1107" s="4">
        <v>7</v>
      </c>
      <c r="D1107" s="5" t="s">
        <v>37</v>
      </c>
      <c r="E1107" s="3" t="s">
        <v>16</v>
      </c>
      <c r="F1107" s="3" t="s">
        <v>42</v>
      </c>
      <c r="G1107" s="6">
        <v>2</v>
      </c>
      <c r="H1107" s="2">
        <v>12000000</v>
      </c>
      <c r="I1107" s="3">
        <v>2</v>
      </c>
      <c r="J1107" s="7">
        <v>6.2499999999999995E-3</v>
      </c>
      <c r="K1107" s="3" t="s">
        <v>18</v>
      </c>
      <c r="L1107" s="3" t="s">
        <v>19</v>
      </c>
      <c r="M1107" s="3" t="s">
        <v>48</v>
      </c>
      <c r="N1107" s="3" t="s">
        <v>78</v>
      </c>
      <c r="O1107" s="3" t="s">
        <v>63</v>
      </c>
    </row>
    <row r="1108" spans="1:15" ht="21" customHeight="1" x14ac:dyDescent="0.3">
      <c r="A1108" s="18"/>
      <c r="B1108" s="10" t="s">
        <v>14</v>
      </c>
      <c r="C1108" s="11">
        <v>20</v>
      </c>
      <c r="D1108" s="12" t="s">
        <v>44</v>
      </c>
      <c r="E1108" s="10" t="s">
        <v>16</v>
      </c>
      <c r="F1108" s="10" t="s">
        <v>42</v>
      </c>
      <c r="G1108" s="13">
        <v>4</v>
      </c>
      <c r="H1108" s="14">
        <v>20000000</v>
      </c>
      <c r="I1108" s="10">
        <v>2</v>
      </c>
      <c r="J1108" s="15">
        <v>6.2499999999999995E-3</v>
      </c>
      <c r="K1108" s="10" t="s">
        <v>61</v>
      </c>
      <c r="L1108" s="10" t="s">
        <v>39</v>
      </c>
      <c r="M1108" s="10" t="s">
        <v>51</v>
      </c>
      <c r="N1108" s="10" t="s">
        <v>76</v>
      </c>
      <c r="O1108" s="10" t="s">
        <v>31</v>
      </c>
    </row>
    <row r="1109" spans="1:15" ht="21" customHeight="1" x14ac:dyDescent="0.3">
      <c r="A1109" s="18"/>
      <c r="B1109" s="3" t="s">
        <v>14</v>
      </c>
      <c r="C1109" s="4">
        <v>15</v>
      </c>
      <c r="D1109" s="5" t="s">
        <v>44</v>
      </c>
      <c r="E1109" s="3" t="s">
        <v>73</v>
      </c>
      <c r="F1109" s="3" t="s">
        <v>23</v>
      </c>
      <c r="G1109" s="6">
        <v>2</v>
      </c>
      <c r="H1109" s="2">
        <v>12000000</v>
      </c>
      <c r="I1109" s="3">
        <v>3</v>
      </c>
      <c r="J1109" s="7">
        <v>6.2499999999999995E-3</v>
      </c>
      <c r="K1109" s="3" t="s">
        <v>18</v>
      </c>
      <c r="L1109" s="3" t="s">
        <v>64</v>
      </c>
      <c r="M1109" s="3" t="s">
        <v>33</v>
      </c>
      <c r="N1109" s="3" t="s">
        <v>78</v>
      </c>
      <c r="O1109" s="3" t="s">
        <v>66</v>
      </c>
    </row>
    <row r="1110" spans="1:15" ht="21" customHeight="1" x14ac:dyDescent="0.3">
      <c r="A1110" s="18"/>
      <c r="B1110" s="10" t="s">
        <v>14</v>
      </c>
      <c r="C1110" s="11">
        <v>18</v>
      </c>
      <c r="D1110" s="12" t="s">
        <v>44</v>
      </c>
      <c r="E1110" s="10" t="s">
        <v>16</v>
      </c>
      <c r="F1110" s="10" t="s">
        <v>23</v>
      </c>
      <c r="G1110" s="13">
        <v>2</v>
      </c>
      <c r="H1110" s="14">
        <v>12000000</v>
      </c>
      <c r="I1110" s="10">
        <v>1</v>
      </c>
      <c r="J1110" s="15">
        <v>6.2499999999999995E-3</v>
      </c>
      <c r="K1110" s="10" t="s">
        <v>18</v>
      </c>
      <c r="L1110" s="10" t="s">
        <v>56</v>
      </c>
      <c r="M1110" s="10" t="s">
        <v>40</v>
      </c>
      <c r="N1110" s="10" t="s">
        <v>76</v>
      </c>
      <c r="O1110" s="10" t="s">
        <v>52</v>
      </c>
    </row>
    <row r="1111" spans="1:15" ht="21" customHeight="1" x14ac:dyDescent="0.3">
      <c r="A1111" s="18"/>
      <c r="B1111" s="3" t="s">
        <v>14</v>
      </c>
      <c r="C1111" s="4">
        <v>3</v>
      </c>
      <c r="D1111" s="5" t="s">
        <v>44</v>
      </c>
      <c r="E1111" s="3" t="s">
        <v>38</v>
      </c>
      <c r="F1111" s="3" t="s">
        <v>17</v>
      </c>
      <c r="G1111" s="6">
        <v>4</v>
      </c>
      <c r="H1111" s="2">
        <v>20000000</v>
      </c>
      <c r="I1111" s="3">
        <v>1</v>
      </c>
      <c r="J1111" s="7">
        <v>6.2499999999999995E-3</v>
      </c>
      <c r="K1111" s="3" t="s">
        <v>18</v>
      </c>
      <c r="L1111" s="3" t="s">
        <v>39</v>
      </c>
      <c r="M1111" s="3" t="s">
        <v>43</v>
      </c>
      <c r="N1111" s="3" t="s">
        <v>78</v>
      </c>
      <c r="O1111" s="3" t="s">
        <v>53</v>
      </c>
    </row>
    <row r="1112" spans="1:15" ht="21" customHeight="1" x14ac:dyDescent="0.3">
      <c r="A1112" s="18"/>
      <c r="B1112" s="10" t="s">
        <v>70</v>
      </c>
      <c r="C1112" s="11">
        <v>11</v>
      </c>
      <c r="D1112" s="12" t="s">
        <v>58</v>
      </c>
      <c r="E1112" s="10" t="s">
        <v>16</v>
      </c>
      <c r="F1112" s="10" t="s">
        <v>17</v>
      </c>
      <c r="G1112" s="13">
        <v>0</v>
      </c>
      <c r="H1112" s="14">
        <v>0</v>
      </c>
      <c r="I1112" s="10">
        <v>1</v>
      </c>
      <c r="J1112" s="15">
        <v>6.2499999999999995E-3</v>
      </c>
      <c r="K1112" s="10"/>
      <c r="L1112" s="10"/>
      <c r="M1112" s="10" t="s">
        <v>30</v>
      </c>
      <c r="N1112" s="10" t="s">
        <v>76</v>
      </c>
      <c r="O1112" s="10" t="s">
        <v>52</v>
      </c>
    </row>
    <row r="1113" spans="1:15" ht="21" customHeight="1" x14ac:dyDescent="0.3">
      <c r="A1113" s="18"/>
      <c r="B1113" s="3" t="s">
        <v>70</v>
      </c>
      <c r="C1113" s="4">
        <v>30</v>
      </c>
      <c r="D1113" s="5" t="s">
        <v>69</v>
      </c>
      <c r="E1113" s="3" t="s">
        <v>38</v>
      </c>
      <c r="F1113" s="3" t="s">
        <v>17</v>
      </c>
      <c r="G1113" s="6">
        <v>0</v>
      </c>
      <c r="H1113" s="2">
        <v>0</v>
      </c>
      <c r="I1113" s="3">
        <v>3</v>
      </c>
      <c r="J1113" s="7">
        <v>6.2499999999999995E-3</v>
      </c>
      <c r="K1113" s="3"/>
      <c r="L1113" s="3"/>
      <c r="M1113" s="3" t="s">
        <v>30</v>
      </c>
      <c r="N1113" s="3" t="s">
        <v>66</v>
      </c>
      <c r="O1113" s="3" t="s">
        <v>67</v>
      </c>
    </row>
    <row r="1114" spans="1:15" ht="21" customHeight="1" x14ac:dyDescent="0.3">
      <c r="A1114" s="18"/>
      <c r="B1114" s="10" t="s">
        <v>70</v>
      </c>
      <c r="C1114" s="11">
        <v>27</v>
      </c>
      <c r="D1114" s="12" t="s">
        <v>69</v>
      </c>
      <c r="E1114" s="10" t="s">
        <v>49</v>
      </c>
      <c r="F1114" s="10" t="s">
        <v>42</v>
      </c>
      <c r="G1114" s="13">
        <v>0</v>
      </c>
      <c r="H1114" s="14">
        <v>0</v>
      </c>
      <c r="I1114" s="10">
        <v>1</v>
      </c>
      <c r="J1114" s="15">
        <v>6.2499999999999995E-3</v>
      </c>
      <c r="K1114" s="10"/>
      <c r="L1114" s="10"/>
      <c r="M1114" s="10" t="s">
        <v>48</v>
      </c>
      <c r="N1114" s="10" t="s">
        <v>77</v>
      </c>
      <c r="O1114" s="10" t="s">
        <v>34</v>
      </c>
    </row>
    <row r="1115" spans="1:15" ht="21" customHeight="1" x14ac:dyDescent="0.3">
      <c r="A1115" s="18"/>
      <c r="B1115" s="3" t="s">
        <v>70</v>
      </c>
      <c r="C1115" s="4">
        <v>11</v>
      </c>
      <c r="D1115" s="5" t="s">
        <v>58</v>
      </c>
      <c r="E1115" s="3" t="s">
        <v>16</v>
      </c>
      <c r="F1115" s="3" t="s">
        <v>17</v>
      </c>
      <c r="G1115" s="6">
        <v>0</v>
      </c>
      <c r="H1115" s="2">
        <v>0</v>
      </c>
      <c r="I1115" s="3">
        <v>1</v>
      </c>
      <c r="J1115" s="7">
        <v>6.2499999999999995E-3</v>
      </c>
      <c r="K1115" s="3"/>
      <c r="L1115" s="3"/>
      <c r="M1115" s="3" t="s">
        <v>30</v>
      </c>
      <c r="N1115" s="3" t="s">
        <v>76</v>
      </c>
      <c r="O1115" s="3" t="s">
        <v>52</v>
      </c>
    </row>
    <row r="1116" spans="1:15" ht="21" customHeight="1" x14ac:dyDescent="0.3">
      <c r="A1116" s="18"/>
      <c r="B1116" s="10" t="s">
        <v>14</v>
      </c>
      <c r="C1116" s="11">
        <v>31</v>
      </c>
      <c r="D1116" s="12" t="s">
        <v>59</v>
      </c>
      <c r="E1116" s="10" t="s">
        <v>49</v>
      </c>
      <c r="F1116" s="10" t="s">
        <v>42</v>
      </c>
      <c r="G1116" s="13">
        <v>2</v>
      </c>
      <c r="H1116" s="14">
        <v>12000000</v>
      </c>
      <c r="I1116" s="10">
        <v>4</v>
      </c>
      <c r="J1116" s="15">
        <v>6.3888888888888884E-3</v>
      </c>
      <c r="K1116" s="10" t="s">
        <v>18</v>
      </c>
      <c r="L1116" s="10" t="s">
        <v>56</v>
      </c>
      <c r="M1116" s="10" t="s">
        <v>30</v>
      </c>
      <c r="N1116" s="10" t="s">
        <v>76</v>
      </c>
      <c r="O1116" s="10" t="s">
        <v>26</v>
      </c>
    </row>
    <row r="1117" spans="1:15" ht="21" customHeight="1" x14ac:dyDescent="0.3">
      <c r="A1117" s="18"/>
      <c r="B1117" s="3" t="s">
        <v>14</v>
      </c>
      <c r="C1117" s="4">
        <v>7</v>
      </c>
      <c r="D1117" s="5" t="s">
        <v>27</v>
      </c>
      <c r="E1117" s="3" t="s">
        <v>16</v>
      </c>
      <c r="F1117" s="3" t="s">
        <v>45</v>
      </c>
      <c r="G1117" s="6">
        <v>4</v>
      </c>
      <c r="H1117" s="2">
        <v>11000000</v>
      </c>
      <c r="I1117" s="3">
        <v>5</v>
      </c>
      <c r="J1117" s="7">
        <v>6.3888888888888884E-3</v>
      </c>
      <c r="K1117" s="3" t="s">
        <v>61</v>
      </c>
      <c r="L1117" s="3" t="s">
        <v>39</v>
      </c>
      <c r="M1117" s="3" t="s">
        <v>33</v>
      </c>
      <c r="N1117" s="3" t="s">
        <v>76</v>
      </c>
      <c r="O1117" s="3" t="s">
        <v>52</v>
      </c>
    </row>
    <row r="1118" spans="1:15" ht="21" customHeight="1" x14ac:dyDescent="0.3">
      <c r="A1118" s="18"/>
      <c r="B1118" s="10" t="s">
        <v>14</v>
      </c>
      <c r="C1118" s="11">
        <v>21</v>
      </c>
      <c r="D1118" s="12" t="s">
        <v>37</v>
      </c>
      <c r="E1118" s="10" t="s">
        <v>16</v>
      </c>
      <c r="F1118" s="10" t="s">
        <v>68</v>
      </c>
      <c r="G1118" s="13">
        <v>4</v>
      </c>
      <c r="H1118" s="14">
        <v>20000000</v>
      </c>
      <c r="I1118" s="10">
        <v>2</v>
      </c>
      <c r="J1118" s="15">
        <v>6.3888888888888884E-3</v>
      </c>
      <c r="K1118" s="10" t="s">
        <v>18</v>
      </c>
      <c r="L1118" s="10" t="s">
        <v>35</v>
      </c>
      <c r="M1118" s="10" t="s">
        <v>30</v>
      </c>
      <c r="N1118" s="10" t="s">
        <v>76</v>
      </c>
      <c r="O1118" s="10" t="s">
        <v>52</v>
      </c>
    </row>
    <row r="1119" spans="1:15" ht="21" customHeight="1" x14ac:dyDescent="0.3">
      <c r="A1119" s="18"/>
      <c r="B1119" s="3" t="s">
        <v>14</v>
      </c>
      <c r="C1119" s="4">
        <v>8</v>
      </c>
      <c r="D1119" s="5" t="s">
        <v>37</v>
      </c>
      <c r="E1119" s="3" t="s">
        <v>16</v>
      </c>
      <c r="F1119" s="3" t="s">
        <v>68</v>
      </c>
      <c r="G1119" s="6">
        <v>3</v>
      </c>
      <c r="H1119" s="2">
        <v>15000000</v>
      </c>
      <c r="I1119" s="3">
        <v>1</v>
      </c>
      <c r="J1119" s="7">
        <v>6.3888888888888884E-3</v>
      </c>
      <c r="K1119" s="3" t="s">
        <v>18</v>
      </c>
      <c r="L1119" s="3" t="s">
        <v>64</v>
      </c>
      <c r="M1119" s="3" t="s">
        <v>40</v>
      </c>
      <c r="N1119" s="3" t="s">
        <v>78</v>
      </c>
      <c r="O1119" s="3" t="s">
        <v>53</v>
      </c>
    </row>
    <row r="1120" spans="1:15" ht="21" customHeight="1" x14ac:dyDescent="0.3">
      <c r="A1120" s="18"/>
      <c r="B1120" s="10" t="s">
        <v>14</v>
      </c>
      <c r="C1120" s="11">
        <v>8</v>
      </c>
      <c r="D1120" s="12" t="s">
        <v>37</v>
      </c>
      <c r="E1120" s="10" t="s">
        <v>38</v>
      </c>
      <c r="F1120" s="10" t="s">
        <v>42</v>
      </c>
      <c r="G1120" s="13">
        <v>2</v>
      </c>
      <c r="H1120" s="14">
        <v>12000000</v>
      </c>
      <c r="I1120" s="10">
        <v>4</v>
      </c>
      <c r="J1120" s="15">
        <v>6.3888888888888884E-3</v>
      </c>
      <c r="K1120" s="10" t="s">
        <v>18</v>
      </c>
      <c r="L1120" s="10" t="s">
        <v>39</v>
      </c>
      <c r="M1120" s="10" t="s">
        <v>25</v>
      </c>
      <c r="N1120" s="10" t="s">
        <v>77</v>
      </c>
      <c r="O1120" s="10" t="s">
        <v>54</v>
      </c>
    </row>
    <row r="1121" spans="1:15" ht="21" customHeight="1" x14ac:dyDescent="0.3">
      <c r="A1121" s="18"/>
      <c r="B1121" s="3" t="s">
        <v>14</v>
      </c>
      <c r="C1121" s="4">
        <v>22</v>
      </c>
      <c r="D1121" s="5" t="s">
        <v>44</v>
      </c>
      <c r="E1121" s="3" t="s">
        <v>28</v>
      </c>
      <c r="F1121" s="3" t="s">
        <v>17</v>
      </c>
      <c r="G1121" s="6">
        <v>1</v>
      </c>
      <c r="H1121" s="2">
        <v>7000000</v>
      </c>
      <c r="I1121" s="3">
        <v>1</v>
      </c>
      <c r="J1121" s="7">
        <v>6.3888888888888884E-3</v>
      </c>
      <c r="K1121" s="3" t="s">
        <v>18</v>
      </c>
      <c r="L1121" s="3" t="s">
        <v>29</v>
      </c>
      <c r="M1121" s="3" t="s">
        <v>51</v>
      </c>
      <c r="N1121" s="3" t="s">
        <v>66</v>
      </c>
      <c r="O1121" s="3" t="s">
        <v>67</v>
      </c>
    </row>
    <row r="1122" spans="1:15" ht="21" customHeight="1" x14ac:dyDescent="0.3">
      <c r="A1122" s="18"/>
      <c r="B1122" s="10" t="s">
        <v>14</v>
      </c>
      <c r="C1122" s="11">
        <v>25</v>
      </c>
      <c r="D1122" s="12" t="s">
        <v>44</v>
      </c>
      <c r="E1122" s="10" t="s">
        <v>16</v>
      </c>
      <c r="F1122" s="10" t="s">
        <v>42</v>
      </c>
      <c r="G1122" s="13">
        <v>3</v>
      </c>
      <c r="H1122" s="14">
        <v>15000000</v>
      </c>
      <c r="I1122" s="10">
        <v>3</v>
      </c>
      <c r="J1122" s="15">
        <v>6.3888888888888884E-3</v>
      </c>
      <c r="K1122" s="10" t="s">
        <v>18</v>
      </c>
      <c r="L1122" s="10" t="s">
        <v>19</v>
      </c>
      <c r="M1122" s="10" t="s">
        <v>30</v>
      </c>
      <c r="N1122" s="10" t="s">
        <v>78</v>
      </c>
      <c r="O1122" s="10" t="s">
        <v>41</v>
      </c>
    </row>
    <row r="1123" spans="1:15" ht="21" customHeight="1" x14ac:dyDescent="0.3">
      <c r="A1123" s="18"/>
      <c r="B1123" s="3" t="s">
        <v>14</v>
      </c>
      <c r="C1123" s="4">
        <v>7</v>
      </c>
      <c r="D1123" s="5" t="s">
        <v>44</v>
      </c>
      <c r="E1123" s="3" t="s">
        <v>16</v>
      </c>
      <c r="F1123" s="3" t="s">
        <v>42</v>
      </c>
      <c r="G1123" s="6">
        <v>5</v>
      </c>
      <c r="H1123" s="2">
        <v>25000000</v>
      </c>
      <c r="I1123" s="3">
        <v>3</v>
      </c>
      <c r="J1123" s="7">
        <v>6.3888888888888884E-3</v>
      </c>
      <c r="K1123" s="3" t="s">
        <v>18</v>
      </c>
      <c r="L1123" s="3" t="s">
        <v>24</v>
      </c>
      <c r="M1123" s="3" t="s">
        <v>20</v>
      </c>
      <c r="N1123" s="3" t="s">
        <v>78</v>
      </c>
      <c r="O1123" s="3" t="s">
        <v>62</v>
      </c>
    </row>
    <row r="1124" spans="1:15" ht="21" customHeight="1" x14ac:dyDescent="0.3">
      <c r="A1124" s="18"/>
      <c r="B1124" s="10" t="s">
        <v>14</v>
      </c>
      <c r="C1124" s="11">
        <v>1</v>
      </c>
      <c r="D1124" s="12" t="s">
        <v>69</v>
      </c>
      <c r="E1124" s="10" t="s">
        <v>28</v>
      </c>
      <c r="F1124" s="10" t="s">
        <v>45</v>
      </c>
      <c r="G1124" s="13">
        <v>5</v>
      </c>
      <c r="H1124" s="14">
        <v>25000000</v>
      </c>
      <c r="I1124" s="10">
        <v>3</v>
      </c>
      <c r="J1124" s="15">
        <v>6.3888888888888884E-3</v>
      </c>
      <c r="K1124" s="10" t="s">
        <v>18</v>
      </c>
      <c r="L1124" s="10" t="s">
        <v>39</v>
      </c>
      <c r="M1124" s="10" t="s">
        <v>30</v>
      </c>
      <c r="N1124" s="10" t="s">
        <v>77</v>
      </c>
      <c r="O1124" s="10" t="s">
        <v>65</v>
      </c>
    </row>
    <row r="1125" spans="1:15" ht="21" customHeight="1" x14ac:dyDescent="0.3">
      <c r="A1125" s="18"/>
      <c r="B1125" s="3" t="s">
        <v>14</v>
      </c>
      <c r="C1125" s="4">
        <v>17</v>
      </c>
      <c r="D1125" s="5" t="s">
        <v>69</v>
      </c>
      <c r="E1125" s="3" t="s">
        <v>16</v>
      </c>
      <c r="F1125" s="3" t="s">
        <v>42</v>
      </c>
      <c r="G1125" s="6">
        <v>2</v>
      </c>
      <c r="H1125" s="2">
        <v>12000000</v>
      </c>
      <c r="I1125" s="3">
        <v>2</v>
      </c>
      <c r="J1125" s="7">
        <v>6.3888888888888884E-3</v>
      </c>
      <c r="K1125" s="3" t="s">
        <v>18</v>
      </c>
      <c r="L1125" s="3" t="s">
        <v>56</v>
      </c>
      <c r="M1125" s="3" t="s">
        <v>43</v>
      </c>
      <c r="N1125" s="3" t="s">
        <v>76</v>
      </c>
      <c r="O1125" s="3" t="s">
        <v>52</v>
      </c>
    </row>
    <row r="1126" spans="1:15" ht="21" customHeight="1" x14ac:dyDescent="0.3">
      <c r="A1126" s="18"/>
      <c r="B1126" s="10" t="s">
        <v>14</v>
      </c>
      <c r="C1126" s="11">
        <v>31</v>
      </c>
      <c r="D1126" s="12" t="s">
        <v>59</v>
      </c>
      <c r="E1126" s="10" t="s">
        <v>49</v>
      </c>
      <c r="F1126" s="10" t="s">
        <v>42</v>
      </c>
      <c r="G1126" s="13">
        <v>2</v>
      </c>
      <c r="H1126" s="14">
        <v>12000000</v>
      </c>
      <c r="I1126" s="10">
        <v>4</v>
      </c>
      <c r="J1126" s="15">
        <v>6.3888888888888884E-3</v>
      </c>
      <c r="K1126" s="10" t="s">
        <v>18</v>
      </c>
      <c r="L1126" s="10" t="s">
        <v>56</v>
      </c>
      <c r="M1126" s="10" t="s">
        <v>30</v>
      </c>
      <c r="N1126" s="10" t="s">
        <v>76</v>
      </c>
      <c r="O1126" s="10" t="s">
        <v>26</v>
      </c>
    </row>
    <row r="1127" spans="1:15" ht="21" customHeight="1" x14ac:dyDescent="0.3">
      <c r="A1127" s="18"/>
      <c r="B1127" s="3" t="s">
        <v>70</v>
      </c>
      <c r="C1127" s="4">
        <v>12</v>
      </c>
      <c r="D1127" s="5" t="s">
        <v>22</v>
      </c>
      <c r="E1127" s="3" t="s">
        <v>38</v>
      </c>
      <c r="F1127" s="3" t="s">
        <v>23</v>
      </c>
      <c r="G1127" s="6">
        <v>0</v>
      </c>
      <c r="H1127" s="2">
        <v>0</v>
      </c>
      <c r="I1127" s="3">
        <v>3</v>
      </c>
      <c r="J1127" s="7">
        <v>6.3888888888888884E-3</v>
      </c>
      <c r="K1127" s="3"/>
      <c r="L1127" s="3"/>
      <c r="M1127" s="3" t="s">
        <v>48</v>
      </c>
      <c r="N1127" s="3" t="s">
        <v>66</v>
      </c>
      <c r="O1127" s="3" t="s">
        <v>67</v>
      </c>
    </row>
    <row r="1128" spans="1:15" ht="21" customHeight="1" x14ac:dyDescent="0.3">
      <c r="A1128" s="18"/>
      <c r="B1128" s="10" t="s">
        <v>70</v>
      </c>
      <c r="C1128" s="11">
        <v>17</v>
      </c>
      <c r="D1128" s="12" t="s">
        <v>44</v>
      </c>
      <c r="E1128" s="10" t="s">
        <v>28</v>
      </c>
      <c r="F1128" s="10" t="s">
        <v>23</v>
      </c>
      <c r="G1128" s="13">
        <v>0</v>
      </c>
      <c r="H1128" s="14">
        <v>0</v>
      </c>
      <c r="I1128" s="10">
        <v>1</v>
      </c>
      <c r="J1128" s="15">
        <v>6.3888888888888884E-3</v>
      </c>
      <c r="K1128" s="10"/>
      <c r="L1128" s="10"/>
      <c r="M1128" s="10" t="s">
        <v>48</v>
      </c>
      <c r="N1128" s="10" t="s">
        <v>77</v>
      </c>
      <c r="O1128" s="10" t="s">
        <v>54</v>
      </c>
    </row>
    <row r="1129" spans="1:15" ht="21" customHeight="1" x14ac:dyDescent="0.3">
      <c r="A1129" s="18"/>
      <c r="B1129" s="3" t="s">
        <v>70</v>
      </c>
      <c r="C1129" s="4">
        <v>14</v>
      </c>
      <c r="D1129" s="5" t="s">
        <v>69</v>
      </c>
      <c r="E1129" s="3" t="s">
        <v>28</v>
      </c>
      <c r="F1129" s="3" t="s">
        <v>42</v>
      </c>
      <c r="G1129" s="6">
        <v>0</v>
      </c>
      <c r="H1129" s="2">
        <v>0</v>
      </c>
      <c r="I1129" s="3">
        <v>4</v>
      </c>
      <c r="J1129" s="7">
        <v>6.3888888888888884E-3</v>
      </c>
      <c r="K1129" s="3"/>
      <c r="L1129" s="3"/>
      <c r="M1129" s="3" t="s">
        <v>51</v>
      </c>
      <c r="N1129" s="3" t="s">
        <v>76</v>
      </c>
      <c r="O1129" s="3" t="s">
        <v>31</v>
      </c>
    </row>
    <row r="1130" spans="1:15" ht="21" customHeight="1" x14ac:dyDescent="0.3">
      <c r="A1130" s="18"/>
      <c r="B1130" s="10" t="s">
        <v>14</v>
      </c>
      <c r="C1130" s="11">
        <v>11</v>
      </c>
      <c r="D1130" s="12" t="s">
        <v>55</v>
      </c>
      <c r="E1130" s="10" t="s">
        <v>32</v>
      </c>
      <c r="F1130" s="10" t="s">
        <v>23</v>
      </c>
      <c r="G1130" s="13">
        <v>2</v>
      </c>
      <c r="H1130" s="14">
        <v>38000000</v>
      </c>
      <c r="I1130" s="10">
        <v>1</v>
      </c>
      <c r="J1130" s="15">
        <v>6.4236111111111117E-3</v>
      </c>
      <c r="K1130" s="10" t="s">
        <v>46</v>
      </c>
      <c r="L1130" s="10" t="s">
        <v>29</v>
      </c>
      <c r="M1130" s="10" t="s">
        <v>51</v>
      </c>
      <c r="N1130" s="10" t="s">
        <v>66</v>
      </c>
      <c r="O1130" s="10" t="s">
        <v>67</v>
      </c>
    </row>
    <row r="1131" spans="1:15" ht="21" customHeight="1" x14ac:dyDescent="0.3">
      <c r="A1131" s="18"/>
      <c r="B1131" s="3" t="s">
        <v>14</v>
      </c>
      <c r="C1131" s="4">
        <v>11</v>
      </c>
      <c r="D1131" s="5" t="s">
        <v>57</v>
      </c>
      <c r="E1131" s="3" t="s">
        <v>16</v>
      </c>
      <c r="F1131" s="3" t="s">
        <v>42</v>
      </c>
      <c r="G1131" s="6">
        <v>5</v>
      </c>
      <c r="H1131" s="2">
        <v>25000000</v>
      </c>
      <c r="I1131" s="3">
        <v>1</v>
      </c>
      <c r="J1131" s="7">
        <v>6.4236111111111117E-3</v>
      </c>
      <c r="K1131" s="3" t="s">
        <v>18</v>
      </c>
      <c r="L1131" s="3" t="s">
        <v>29</v>
      </c>
      <c r="M1131" s="3" t="s">
        <v>51</v>
      </c>
      <c r="N1131" s="3" t="s">
        <v>78</v>
      </c>
      <c r="O1131" s="3" t="s">
        <v>41</v>
      </c>
    </row>
    <row r="1132" spans="1:15" ht="21" customHeight="1" x14ac:dyDescent="0.3">
      <c r="A1132" s="18"/>
      <c r="B1132" s="10" t="s">
        <v>14</v>
      </c>
      <c r="C1132" s="11">
        <v>1</v>
      </c>
      <c r="D1132" s="12" t="s">
        <v>60</v>
      </c>
      <c r="E1132" s="10" t="s">
        <v>49</v>
      </c>
      <c r="F1132" s="10" t="s">
        <v>23</v>
      </c>
      <c r="G1132" s="13">
        <v>2</v>
      </c>
      <c r="H1132" s="14">
        <v>12000000</v>
      </c>
      <c r="I1132" s="10">
        <v>1</v>
      </c>
      <c r="J1132" s="15">
        <v>6.4236111111111117E-3</v>
      </c>
      <c r="K1132" s="10" t="s">
        <v>18</v>
      </c>
      <c r="L1132" s="10" t="s">
        <v>29</v>
      </c>
      <c r="M1132" s="10" t="s">
        <v>43</v>
      </c>
      <c r="N1132" s="10" t="s">
        <v>76</v>
      </c>
      <c r="O1132" s="10" t="s">
        <v>52</v>
      </c>
    </row>
    <row r="1133" spans="1:15" ht="21" customHeight="1" x14ac:dyDescent="0.3">
      <c r="A1133" s="18"/>
      <c r="B1133" s="3" t="s">
        <v>14</v>
      </c>
      <c r="C1133" s="4">
        <v>29</v>
      </c>
      <c r="D1133" s="5" t="s">
        <v>22</v>
      </c>
      <c r="E1133" s="3" t="s">
        <v>28</v>
      </c>
      <c r="F1133" s="3" t="s">
        <v>17</v>
      </c>
      <c r="G1133" s="6">
        <v>5</v>
      </c>
      <c r="H1133" s="2">
        <v>21000000</v>
      </c>
      <c r="I1133" s="3">
        <v>5</v>
      </c>
      <c r="J1133" s="7">
        <v>6.4236111111111117E-3</v>
      </c>
      <c r="K1133" s="3" t="s">
        <v>18</v>
      </c>
      <c r="L1133" s="3" t="s">
        <v>19</v>
      </c>
      <c r="M1133" s="3" t="s">
        <v>30</v>
      </c>
      <c r="N1133" s="3" t="s">
        <v>77</v>
      </c>
      <c r="O1133" s="3" t="s">
        <v>54</v>
      </c>
    </row>
    <row r="1134" spans="1:15" ht="21" customHeight="1" x14ac:dyDescent="0.3">
      <c r="A1134" s="18"/>
      <c r="B1134" s="10" t="s">
        <v>14</v>
      </c>
      <c r="C1134" s="11">
        <v>30</v>
      </c>
      <c r="D1134" s="12" t="s">
        <v>27</v>
      </c>
      <c r="E1134" s="10" t="s">
        <v>32</v>
      </c>
      <c r="F1134" s="10" t="s">
        <v>23</v>
      </c>
      <c r="G1134" s="13">
        <v>2</v>
      </c>
      <c r="H1134" s="14">
        <v>12000000</v>
      </c>
      <c r="I1134" s="10">
        <v>4</v>
      </c>
      <c r="J1134" s="15">
        <v>6.4236111111111117E-3</v>
      </c>
      <c r="K1134" s="10" t="s">
        <v>18</v>
      </c>
      <c r="L1134" s="10" t="s">
        <v>19</v>
      </c>
      <c r="M1134" s="10" t="s">
        <v>33</v>
      </c>
      <c r="N1134" s="10" t="s">
        <v>78</v>
      </c>
      <c r="O1134" s="10" t="s">
        <v>66</v>
      </c>
    </row>
    <row r="1135" spans="1:15" ht="21" customHeight="1" x14ac:dyDescent="0.3">
      <c r="A1135" s="18"/>
      <c r="B1135" s="3" t="s">
        <v>14</v>
      </c>
      <c r="C1135" s="4">
        <v>25</v>
      </c>
      <c r="D1135" s="5" t="s">
        <v>37</v>
      </c>
      <c r="E1135" s="3" t="s">
        <v>16</v>
      </c>
      <c r="F1135" s="3" t="s">
        <v>17</v>
      </c>
      <c r="G1135" s="6">
        <v>1</v>
      </c>
      <c r="H1135" s="2">
        <v>19000000</v>
      </c>
      <c r="I1135" s="3">
        <v>3</v>
      </c>
      <c r="J1135" s="7">
        <v>6.4236111111111117E-3</v>
      </c>
      <c r="K1135" s="3" t="s">
        <v>46</v>
      </c>
      <c r="L1135" s="3" t="s">
        <v>24</v>
      </c>
      <c r="M1135" s="3" t="s">
        <v>30</v>
      </c>
      <c r="N1135" s="3" t="s">
        <v>76</v>
      </c>
      <c r="O1135" s="3" t="s">
        <v>26</v>
      </c>
    </row>
    <row r="1136" spans="1:15" ht="21" customHeight="1" x14ac:dyDescent="0.3">
      <c r="A1136" s="18"/>
      <c r="B1136" s="10" t="s">
        <v>14</v>
      </c>
      <c r="C1136" s="11">
        <v>10</v>
      </c>
      <c r="D1136" s="12" t="s">
        <v>37</v>
      </c>
      <c r="E1136" s="10" t="s">
        <v>16</v>
      </c>
      <c r="F1136" s="10" t="s">
        <v>17</v>
      </c>
      <c r="G1136" s="13">
        <v>4</v>
      </c>
      <c r="H1136" s="14">
        <v>11000000</v>
      </c>
      <c r="I1136" s="10">
        <v>5</v>
      </c>
      <c r="J1136" s="15">
        <v>6.4236111111111117E-3</v>
      </c>
      <c r="K1136" s="10" t="s">
        <v>61</v>
      </c>
      <c r="L1136" s="10" t="s">
        <v>29</v>
      </c>
      <c r="M1136" s="10" t="s">
        <v>48</v>
      </c>
      <c r="N1136" s="10" t="s">
        <v>76</v>
      </c>
      <c r="O1136" s="10" t="s">
        <v>26</v>
      </c>
    </row>
    <row r="1137" spans="1:15" ht="21" customHeight="1" x14ac:dyDescent="0.3">
      <c r="A1137" s="18"/>
      <c r="B1137" s="3" t="s">
        <v>14</v>
      </c>
      <c r="C1137" s="4">
        <v>28</v>
      </c>
      <c r="D1137" s="5" t="s">
        <v>37</v>
      </c>
      <c r="E1137" s="3" t="s">
        <v>49</v>
      </c>
      <c r="F1137" s="3" t="s">
        <v>42</v>
      </c>
      <c r="G1137" s="6">
        <v>1</v>
      </c>
      <c r="H1137" s="2">
        <v>7000000</v>
      </c>
      <c r="I1137" s="3">
        <v>1</v>
      </c>
      <c r="J1137" s="7">
        <v>6.4236111111111117E-3</v>
      </c>
      <c r="K1137" s="3" t="s">
        <v>18</v>
      </c>
      <c r="L1137" s="3" t="s">
        <v>56</v>
      </c>
      <c r="M1137" s="3" t="s">
        <v>40</v>
      </c>
      <c r="N1137" s="3" t="s">
        <v>78</v>
      </c>
      <c r="O1137" s="3" t="s">
        <v>66</v>
      </c>
    </row>
    <row r="1138" spans="1:15" ht="21" customHeight="1" x14ac:dyDescent="0.3">
      <c r="A1138" s="18"/>
      <c r="B1138" s="10" t="s">
        <v>14</v>
      </c>
      <c r="C1138" s="11">
        <v>13</v>
      </c>
      <c r="D1138" s="12" t="s">
        <v>44</v>
      </c>
      <c r="E1138" s="10" t="s">
        <v>38</v>
      </c>
      <c r="F1138" s="10" t="s">
        <v>23</v>
      </c>
      <c r="G1138" s="13">
        <v>4</v>
      </c>
      <c r="H1138" s="14">
        <v>20000000</v>
      </c>
      <c r="I1138" s="10">
        <v>5</v>
      </c>
      <c r="J1138" s="15">
        <v>6.4236111111111117E-3</v>
      </c>
      <c r="K1138" s="10" t="s">
        <v>18</v>
      </c>
      <c r="L1138" s="10" t="s">
        <v>24</v>
      </c>
      <c r="M1138" s="10" t="s">
        <v>30</v>
      </c>
      <c r="N1138" s="10" t="s">
        <v>76</v>
      </c>
      <c r="O1138" s="10" t="s">
        <v>31</v>
      </c>
    </row>
    <row r="1139" spans="1:15" ht="21" customHeight="1" x14ac:dyDescent="0.3">
      <c r="A1139" s="18"/>
      <c r="B1139" s="3" t="s">
        <v>14</v>
      </c>
      <c r="C1139" s="4">
        <v>3</v>
      </c>
      <c r="D1139" s="5" t="s">
        <v>44</v>
      </c>
      <c r="E1139" s="3" t="s">
        <v>16</v>
      </c>
      <c r="F1139" s="3" t="s">
        <v>42</v>
      </c>
      <c r="G1139" s="6">
        <v>3</v>
      </c>
      <c r="H1139" s="2">
        <v>15000000</v>
      </c>
      <c r="I1139" s="3">
        <v>2</v>
      </c>
      <c r="J1139" s="7">
        <v>6.4236111111111117E-3</v>
      </c>
      <c r="K1139" s="3" t="s">
        <v>18</v>
      </c>
      <c r="L1139" s="3" t="s">
        <v>56</v>
      </c>
      <c r="M1139" s="3" t="s">
        <v>25</v>
      </c>
      <c r="N1139" s="3" t="s">
        <v>77</v>
      </c>
      <c r="O1139" s="3" t="s">
        <v>54</v>
      </c>
    </row>
    <row r="1140" spans="1:15" ht="21" customHeight="1" x14ac:dyDescent="0.3">
      <c r="A1140" s="18"/>
      <c r="B1140" s="10" t="s">
        <v>14</v>
      </c>
      <c r="C1140" s="11">
        <v>11</v>
      </c>
      <c r="D1140" s="12" t="s">
        <v>55</v>
      </c>
      <c r="E1140" s="10" t="s">
        <v>32</v>
      </c>
      <c r="F1140" s="10" t="s">
        <v>23</v>
      </c>
      <c r="G1140" s="13">
        <v>2</v>
      </c>
      <c r="H1140" s="14">
        <v>38000000</v>
      </c>
      <c r="I1140" s="10">
        <v>1</v>
      </c>
      <c r="J1140" s="15">
        <v>6.4236111111111117E-3</v>
      </c>
      <c r="K1140" s="10" t="s">
        <v>46</v>
      </c>
      <c r="L1140" s="10" t="s">
        <v>29</v>
      </c>
      <c r="M1140" s="10" t="s">
        <v>51</v>
      </c>
      <c r="N1140" s="10" t="s">
        <v>66</v>
      </c>
      <c r="O1140" s="10" t="s">
        <v>67</v>
      </c>
    </row>
    <row r="1141" spans="1:15" ht="21" customHeight="1" x14ac:dyDescent="0.3">
      <c r="A1141" s="18"/>
      <c r="B1141" s="3" t="s">
        <v>14</v>
      </c>
      <c r="C1141" s="4">
        <v>11</v>
      </c>
      <c r="D1141" s="5" t="s">
        <v>57</v>
      </c>
      <c r="E1141" s="3" t="s">
        <v>16</v>
      </c>
      <c r="F1141" s="3" t="s">
        <v>42</v>
      </c>
      <c r="G1141" s="6">
        <v>5</v>
      </c>
      <c r="H1141" s="2">
        <v>25000000</v>
      </c>
      <c r="I1141" s="3">
        <v>1</v>
      </c>
      <c r="J1141" s="7">
        <v>6.4236111111111117E-3</v>
      </c>
      <c r="K1141" s="3" t="s">
        <v>18</v>
      </c>
      <c r="L1141" s="3" t="s">
        <v>29</v>
      </c>
      <c r="M1141" s="3" t="s">
        <v>51</v>
      </c>
      <c r="N1141" s="3" t="s">
        <v>78</v>
      </c>
      <c r="O1141" s="3" t="s">
        <v>41</v>
      </c>
    </row>
    <row r="1142" spans="1:15" ht="21" customHeight="1" x14ac:dyDescent="0.3">
      <c r="A1142" s="18"/>
      <c r="B1142" s="10" t="s">
        <v>14</v>
      </c>
      <c r="C1142" s="11">
        <v>1</v>
      </c>
      <c r="D1142" s="12" t="s">
        <v>60</v>
      </c>
      <c r="E1142" s="10" t="s">
        <v>49</v>
      </c>
      <c r="F1142" s="10" t="s">
        <v>23</v>
      </c>
      <c r="G1142" s="13">
        <v>2</v>
      </c>
      <c r="H1142" s="14">
        <v>12000000</v>
      </c>
      <c r="I1142" s="10">
        <v>1</v>
      </c>
      <c r="J1142" s="15">
        <v>6.4236111111111117E-3</v>
      </c>
      <c r="K1142" s="10" t="s">
        <v>18</v>
      </c>
      <c r="L1142" s="10" t="s">
        <v>29</v>
      </c>
      <c r="M1142" s="10" t="s">
        <v>43</v>
      </c>
      <c r="N1142" s="10" t="s">
        <v>76</v>
      </c>
      <c r="O1142" s="10" t="s">
        <v>52</v>
      </c>
    </row>
    <row r="1143" spans="1:15" ht="21" customHeight="1" x14ac:dyDescent="0.3">
      <c r="A1143" s="18"/>
      <c r="B1143" s="3" t="s">
        <v>14</v>
      </c>
      <c r="C1143" s="4">
        <v>29</v>
      </c>
      <c r="D1143" s="5" t="s">
        <v>22</v>
      </c>
      <c r="E1143" s="3" t="s">
        <v>28</v>
      </c>
      <c r="F1143" s="3" t="s">
        <v>17</v>
      </c>
      <c r="G1143" s="6">
        <v>5</v>
      </c>
      <c r="H1143" s="2">
        <v>21000000</v>
      </c>
      <c r="I1143" s="3">
        <v>5</v>
      </c>
      <c r="J1143" s="7">
        <v>6.4236111111111117E-3</v>
      </c>
      <c r="K1143" s="3" t="s">
        <v>18</v>
      </c>
      <c r="L1143" s="3" t="s">
        <v>19</v>
      </c>
      <c r="M1143" s="3" t="s">
        <v>30</v>
      </c>
      <c r="N1143" s="3" t="s">
        <v>77</v>
      </c>
      <c r="O1143" s="3" t="s">
        <v>54</v>
      </c>
    </row>
    <row r="1144" spans="1:15" ht="21" customHeight="1" x14ac:dyDescent="0.3">
      <c r="A1144" s="18"/>
      <c r="B1144" s="10" t="s">
        <v>70</v>
      </c>
      <c r="C1144" s="11">
        <v>13</v>
      </c>
      <c r="D1144" s="12" t="s">
        <v>55</v>
      </c>
      <c r="E1144" s="10" t="s">
        <v>16</v>
      </c>
      <c r="F1144" s="10" t="s">
        <v>45</v>
      </c>
      <c r="G1144" s="13">
        <v>0</v>
      </c>
      <c r="H1144" s="14">
        <v>0</v>
      </c>
      <c r="I1144" s="10">
        <v>2</v>
      </c>
      <c r="J1144" s="15">
        <v>6.4236111111111117E-3</v>
      </c>
      <c r="K1144" s="10"/>
      <c r="L1144" s="10"/>
      <c r="M1144" s="10" t="s">
        <v>43</v>
      </c>
      <c r="N1144" s="10" t="s">
        <v>66</v>
      </c>
      <c r="O1144" s="10" t="s">
        <v>67</v>
      </c>
    </row>
    <row r="1145" spans="1:15" ht="21" customHeight="1" x14ac:dyDescent="0.3">
      <c r="A1145" s="18"/>
      <c r="B1145" s="3" t="s">
        <v>70</v>
      </c>
      <c r="C1145" s="4">
        <v>29</v>
      </c>
      <c r="D1145" s="5" t="s">
        <v>27</v>
      </c>
      <c r="E1145" s="3" t="s">
        <v>28</v>
      </c>
      <c r="F1145" s="3" t="s">
        <v>23</v>
      </c>
      <c r="G1145" s="6">
        <v>0</v>
      </c>
      <c r="H1145" s="2">
        <v>0</v>
      </c>
      <c r="I1145" s="3">
        <v>2</v>
      </c>
      <c r="J1145" s="7">
        <v>6.4236111111111117E-3</v>
      </c>
      <c r="K1145" s="3"/>
      <c r="L1145" s="3"/>
      <c r="M1145" s="3" t="s">
        <v>43</v>
      </c>
      <c r="N1145" s="3" t="s">
        <v>76</v>
      </c>
      <c r="O1145" s="3" t="s">
        <v>26</v>
      </c>
    </row>
    <row r="1146" spans="1:15" ht="21" customHeight="1" x14ac:dyDescent="0.3">
      <c r="A1146" s="18"/>
      <c r="B1146" s="10" t="s">
        <v>70</v>
      </c>
      <c r="C1146" s="11">
        <v>30</v>
      </c>
      <c r="D1146" s="12" t="s">
        <v>69</v>
      </c>
      <c r="E1146" s="10" t="s">
        <v>28</v>
      </c>
      <c r="F1146" s="10" t="s">
        <v>42</v>
      </c>
      <c r="G1146" s="13">
        <v>0</v>
      </c>
      <c r="H1146" s="14">
        <v>0</v>
      </c>
      <c r="I1146" s="10">
        <v>4</v>
      </c>
      <c r="J1146" s="15">
        <v>6.4236111111111117E-3</v>
      </c>
      <c r="K1146" s="10"/>
      <c r="L1146" s="10"/>
      <c r="M1146" s="10" t="s">
        <v>30</v>
      </c>
      <c r="N1146" s="10" t="s">
        <v>77</v>
      </c>
      <c r="O1146" s="10" t="s">
        <v>65</v>
      </c>
    </row>
    <row r="1147" spans="1:15" ht="21" customHeight="1" x14ac:dyDescent="0.3">
      <c r="A1147" s="18"/>
      <c r="B1147" s="3" t="s">
        <v>70</v>
      </c>
      <c r="C1147" s="4">
        <v>13</v>
      </c>
      <c r="D1147" s="5" t="s">
        <v>55</v>
      </c>
      <c r="E1147" s="3" t="s">
        <v>16</v>
      </c>
      <c r="F1147" s="3" t="s">
        <v>45</v>
      </c>
      <c r="G1147" s="6">
        <v>0</v>
      </c>
      <c r="H1147" s="2">
        <v>0</v>
      </c>
      <c r="I1147" s="3">
        <v>2</v>
      </c>
      <c r="J1147" s="7">
        <v>6.4236111111111117E-3</v>
      </c>
      <c r="K1147" s="3"/>
      <c r="L1147" s="3"/>
      <c r="M1147" s="3" t="s">
        <v>43</v>
      </c>
      <c r="N1147" s="3" t="s">
        <v>66</v>
      </c>
      <c r="O1147" s="3" t="s">
        <v>67</v>
      </c>
    </row>
    <row r="1148" spans="1:15" ht="21" customHeight="1" x14ac:dyDescent="0.3">
      <c r="A1148" s="18"/>
      <c r="B1148" s="10" t="s">
        <v>14</v>
      </c>
      <c r="C1148" s="11">
        <v>12</v>
      </c>
      <c r="D1148" s="12" t="s">
        <v>55</v>
      </c>
      <c r="E1148" s="10" t="s">
        <v>32</v>
      </c>
      <c r="F1148" s="10" t="s">
        <v>42</v>
      </c>
      <c r="G1148" s="13">
        <v>2</v>
      </c>
      <c r="H1148" s="14">
        <v>12000000</v>
      </c>
      <c r="I1148" s="10">
        <v>3</v>
      </c>
      <c r="J1148" s="15">
        <v>6.6666666666666671E-3</v>
      </c>
      <c r="K1148" s="10" t="s">
        <v>18</v>
      </c>
      <c r="L1148" s="10" t="s">
        <v>19</v>
      </c>
      <c r="M1148" s="10" t="s">
        <v>30</v>
      </c>
      <c r="N1148" s="10" t="s">
        <v>77</v>
      </c>
      <c r="O1148" s="10" t="s">
        <v>54</v>
      </c>
    </row>
    <row r="1149" spans="1:15" ht="21" customHeight="1" x14ac:dyDescent="0.3">
      <c r="A1149" s="18"/>
      <c r="B1149" s="3" t="s">
        <v>14</v>
      </c>
      <c r="C1149" s="4">
        <v>1</v>
      </c>
      <c r="D1149" s="5" t="s">
        <v>72</v>
      </c>
      <c r="E1149" s="3" t="s">
        <v>28</v>
      </c>
      <c r="F1149" s="3" t="s">
        <v>42</v>
      </c>
      <c r="G1149" s="6">
        <v>5</v>
      </c>
      <c r="H1149" s="2">
        <v>25000000</v>
      </c>
      <c r="I1149" s="3">
        <v>1</v>
      </c>
      <c r="J1149" s="7">
        <v>6.6666666666666671E-3</v>
      </c>
      <c r="K1149" s="3" t="s">
        <v>18</v>
      </c>
      <c r="L1149" s="3" t="s">
        <v>29</v>
      </c>
      <c r="M1149" s="3" t="s">
        <v>43</v>
      </c>
      <c r="N1149" s="3" t="s">
        <v>76</v>
      </c>
      <c r="O1149" s="3" t="s">
        <v>31</v>
      </c>
    </row>
    <row r="1150" spans="1:15" ht="21" customHeight="1" x14ac:dyDescent="0.3">
      <c r="A1150" s="18"/>
      <c r="B1150" s="10" t="s">
        <v>14</v>
      </c>
      <c r="C1150" s="11">
        <v>11</v>
      </c>
      <c r="D1150" s="12" t="s">
        <v>27</v>
      </c>
      <c r="E1150" s="10" t="s">
        <v>49</v>
      </c>
      <c r="F1150" s="10" t="s">
        <v>68</v>
      </c>
      <c r="G1150" s="13">
        <v>1</v>
      </c>
      <c r="H1150" s="14">
        <v>7000000</v>
      </c>
      <c r="I1150" s="10">
        <v>2</v>
      </c>
      <c r="J1150" s="15">
        <v>6.6666666666666671E-3</v>
      </c>
      <c r="K1150" s="10" t="s">
        <v>18</v>
      </c>
      <c r="L1150" s="10" t="s">
        <v>56</v>
      </c>
      <c r="M1150" s="10" t="s">
        <v>51</v>
      </c>
      <c r="N1150" s="10" t="s">
        <v>66</v>
      </c>
      <c r="O1150" s="10" t="s">
        <v>67</v>
      </c>
    </row>
    <row r="1151" spans="1:15" ht="21" customHeight="1" x14ac:dyDescent="0.3">
      <c r="A1151" s="18"/>
      <c r="B1151" s="3" t="s">
        <v>14</v>
      </c>
      <c r="C1151" s="4">
        <v>12</v>
      </c>
      <c r="D1151" s="5" t="s">
        <v>37</v>
      </c>
      <c r="E1151" s="3" t="s">
        <v>16</v>
      </c>
      <c r="F1151" s="3" t="s">
        <v>42</v>
      </c>
      <c r="G1151" s="6">
        <v>2</v>
      </c>
      <c r="H1151" s="2">
        <v>38000000</v>
      </c>
      <c r="I1151" s="3">
        <v>3</v>
      </c>
      <c r="J1151" s="7">
        <v>6.6666666666666671E-3</v>
      </c>
      <c r="K1151" s="3" t="s">
        <v>46</v>
      </c>
      <c r="L1151" s="3" t="s">
        <v>56</v>
      </c>
      <c r="M1151" s="3" t="s">
        <v>48</v>
      </c>
      <c r="N1151" s="3" t="s">
        <v>76</v>
      </c>
      <c r="O1151" s="3" t="s">
        <v>52</v>
      </c>
    </row>
    <row r="1152" spans="1:15" ht="21" customHeight="1" x14ac:dyDescent="0.3">
      <c r="A1152" s="18"/>
      <c r="B1152" s="10" t="s">
        <v>14</v>
      </c>
      <c r="C1152" s="11">
        <v>28</v>
      </c>
      <c r="D1152" s="12" t="s">
        <v>37</v>
      </c>
      <c r="E1152" s="10" t="s">
        <v>49</v>
      </c>
      <c r="F1152" s="10" t="s">
        <v>17</v>
      </c>
      <c r="G1152" s="13">
        <v>3</v>
      </c>
      <c r="H1152" s="14">
        <v>15000000</v>
      </c>
      <c r="I1152" s="10">
        <v>1</v>
      </c>
      <c r="J1152" s="15">
        <v>6.6666666666666671E-3</v>
      </c>
      <c r="K1152" s="10" t="s">
        <v>18</v>
      </c>
      <c r="L1152" s="10" t="s">
        <v>24</v>
      </c>
      <c r="M1152" s="10" t="s">
        <v>33</v>
      </c>
      <c r="N1152" s="10" t="s">
        <v>78</v>
      </c>
      <c r="O1152" s="10" t="s">
        <v>41</v>
      </c>
    </row>
    <row r="1153" spans="1:15" ht="21" customHeight="1" x14ac:dyDescent="0.3">
      <c r="A1153" s="18"/>
      <c r="B1153" s="3" t="s">
        <v>14</v>
      </c>
      <c r="C1153" s="4">
        <v>8</v>
      </c>
      <c r="D1153" s="5" t="s">
        <v>37</v>
      </c>
      <c r="E1153" s="3" t="s">
        <v>32</v>
      </c>
      <c r="F1153" s="3" t="s">
        <v>45</v>
      </c>
      <c r="G1153" s="6">
        <v>2</v>
      </c>
      <c r="H1153" s="2">
        <v>12000000</v>
      </c>
      <c r="I1153" s="3">
        <v>4</v>
      </c>
      <c r="J1153" s="7">
        <v>6.6666666666666671E-3</v>
      </c>
      <c r="K1153" s="3" t="s">
        <v>18</v>
      </c>
      <c r="L1153" s="3" t="s">
        <v>29</v>
      </c>
      <c r="M1153" s="3" t="s">
        <v>51</v>
      </c>
      <c r="N1153" s="3" t="s">
        <v>76</v>
      </c>
      <c r="O1153" s="3" t="s">
        <v>31</v>
      </c>
    </row>
    <row r="1154" spans="1:15" ht="21" customHeight="1" x14ac:dyDescent="0.3">
      <c r="A1154" s="18"/>
      <c r="B1154" s="10" t="s">
        <v>14</v>
      </c>
      <c r="C1154" s="11">
        <v>11</v>
      </c>
      <c r="D1154" s="12" t="s">
        <v>44</v>
      </c>
      <c r="E1154" s="10" t="s">
        <v>28</v>
      </c>
      <c r="F1154" s="10" t="s">
        <v>17</v>
      </c>
      <c r="G1154" s="13">
        <v>2</v>
      </c>
      <c r="H1154" s="14">
        <v>12000000</v>
      </c>
      <c r="I1154" s="10">
        <v>1</v>
      </c>
      <c r="J1154" s="15">
        <v>6.6666666666666671E-3</v>
      </c>
      <c r="K1154" s="10" t="s">
        <v>18</v>
      </c>
      <c r="L1154" s="10" t="s">
        <v>39</v>
      </c>
      <c r="M1154" s="10" t="s">
        <v>43</v>
      </c>
      <c r="N1154" s="10" t="s">
        <v>76</v>
      </c>
      <c r="O1154" s="10" t="s">
        <v>26</v>
      </c>
    </row>
    <row r="1155" spans="1:15" ht="21" customHeight="1" x14ac:dyDescent="0.3">
      <c r="A1155" s="18"/>
      <c r="B1155" s="3" t="s">
        <v>14</v>
      </c>
      <c r="C1155" s="4">
        <v>22</v>
      </c>
      <c r="D1155" s="5" t="s">
        <v>44</v>
      </c>
      <c r="E1155" s="3" t="s">
        <v>32</v>
      </c>
      <c r="F1155" s="3" t="s">
        <v>17</v>
      </c>
      <c r="G1155" s="6">
        <v>4</v>
      </c>
      <c r="H1155" s="2">
        <v>20000000</v>
      </c>
      <c r="I1155" s="3">
        <v>4</v>
      </c>
      <c r="J1155" s="7">
        <v>6.6666666666666671E-3</v>
      </c>
      <c r="K1155" s="3" t="s">
        <v>18</v>
      </c>
      <c r="L1155" s="3" t="s">
        <v>19</v>
      </c>
      <c r="M1155" s="3" t="s">
        <v>40</v>
      </c>
      <c r="N1155" s="3" t="s">
        <v>78</v>
      </c>
      <c r="O1155" s="3" t="s">
        <v>41</v>
      </c>
    </row>
    <row r="1156" spans="1:15" ht="21" customHeight="1" x14ac:dyDescent="0.3">
      <c r="A1156" s="18"/>
      <c r="B1156" s="10" t="s">
        <v>14</v>
      </c>
      <c r="C1156" s="11">
        <v>12</v>
      </c>
      <c r="D1156" s="12" t="s">
        <v>55</v>
      </c>
      <c r="E1156" s="10" t="s">
        <v>32</v>
      </c>
      <c r="F1156" s="10" t="s">
        <v>42</v>
      </c>
      <c r="G1156" s="13">
        <v>2</v>
      </c>
      <c r="H1156" s="14">
        <v>12000000</v>
      </c>
      <c r="I1156" s="10">
        <v>3</v>
      </c>
      <c r="J1156" s="15">
        <v>6.6666666666666671E-3</v>
      </c>
      <c r="K1156" s="10" t="s">
        <v>18</v>
      </c>
      <c r="L1156" s="10" t="s">
        <v>19</v>
      </c>
      <c r="M1156" s="10" t="s">
        <v>30</v>
      </c>
      <c r="N1156" s="10" t="s">
        <v>77</v>
      </c>
      <c r="O1156" s="10" t="s">
        <v>54</v>
      </c>
    </row>
    <row r="1157" spans="1:15" ht="21" customHeight="1" x14ac:dyDescent="0.3">
      <c r="A1157" s="18"/>
      <c r="B1157" s="3" t="s">
        <v>14</v>
      </c>
      <c r="C1157" s="4">
        <v>1</v>
      </c>
      <c r="D1157" s="5" t="s">
        <v>72</v>
      </c>
      <c r="E1157" s="3" t="s">
        <v>28</v>
      </c>
      <c r="F1157" s="3" t="s">
        <v>42</v>
      </c>
      <c r="G1157" s="6">
        <v>5</v>
      </c>
      <c r="H1157" s="2">
        <v>25000000</v>
      </c>
      <c r="I1157" s="3">
        <v>1</v>
      </c>
      <c r="J1157" s="7">
        <v>6.6666666666666671E-3</v>
      </c>
      <c r="K1157" s="3" t="s">
        <v>18</v>
      </c>
      <c r="L1157" s="3" t="s">
        <v>29</v>
      </c>
      <c r="M1157" s="3" t="s">
        <v>43</v>
      </c>
      <c r="N1157" s="3" t="s">
        <v>76</v>
      </c>
      <c r="O1157" s="3" t="s">
        <v>31</v>
      </c>
    </row>
    <row r="1158" spans="1:15" ht="21" customHeight="1" x14ac:dyDescent="0.3">
      <c r="A1158" s="18"/>
      <c r="B1158" s="10" t="s">
        <v>70</v>
      </c>
      <c r="C1158" s="11">
        <v>27</v>
      </c>
      <c r="D1158" s="12" t="s">
        <v>27</v>
      </c>
      <c r="E1158" s="10" t="s">
        <v>16</v>
      </c>
      <c r="F1158" s="10" t="s">
        <v>17</v>
      </c>
      <c r="G1158" s="13">
        <v>0</v>
      </c>
      <c r="H1158" s="14">
        <v>0</v>
      </c>
      <c r="I1158" s="10">
        <v>1</v>
      </c>
      <c r="J1158" s="15">
        <v>6.6666666666666671E-3</v>
      </c>
      <c r="K1158" s="10"/>
      <c r="L1158" s="10"/>
      <c r="M1158" s="10" t="s">
        <v>33</v>
      </c>
      <c r="N1158" s="10" t="s">
        <v>77</v>
      </c>
      <c r="O1158" s="10" t="s">
        <v>65</v>
      </c>
    </row>
    <row r="1159" spans="1:15" ht="21" customHeight="1" x14ac:dyDescent="0.3">
      <c r="A1159" s="18"/>
      <c r="B1159" s="3" t="s">
        <v>70</v>
      </c>
      <c r="C1159" s="4">
        <v>3</v>
      </c>
      <c r="D1159" s="5" t="s">
        <v>37</v>
      </c>
      <c r="E1159" s="3" t="s">
        <v>16</v>
      </c>
      <c r="F1159" s="3" t="s">
        <v>42</v>
      </c>
      <c r="G1159" s="6">
        <v>0</v>
      </c>
      <c r="H1159" s="2">
        <v>0</v>
      </c>
      <c r="I1159" s="3">
        <v>1</v>
      </c>
      <c r="J1159" s="7">
        <v>6.6666666666666671E-3</v>
      </c>
      <c r="K1159" s="3"/>
      <c r="L1159" s="3"/>
      <c r="M1159" s="3" t="s">
        <v>30</v>
      </c>
      <c r="N1159" s="3" t="s">
        <v>78</v>
      </c>
      <c r="O1159" s="3" t="s">
        <v>62</v>
      </c>
    </row>
    <row r="1160" spans="1:15" ht="21" customHeight="1" x14ac:dyDescent="0.3">
      <c r="A1160" s="18"/>
      <c r="B1160" s="10" t="s">
        <v>70</v>
      </c>
      <c r="C1160" s="11">
        <v>11</v>
      </c>
      <c r="D1160" s="12" t="s">
        <v>44</v>
      </c>
      <c r="E1160" s="10" t="s">
        <v>16</v>
      </c>
      <c r="F1160" s="10" t="s">
        <v>17</v>
      </c>
      <c r="G1160" s="13">
        <v>0</v>
      </c>
      <c r="H1160" s="14">
        <v>0</v>
      </c>
      <c r="I1160" s="10">
        <v>3</v>
      </c>
      <c r="J1160" s="15">
        <v>6.6666666666666671E-3</v>
      </c>
      <c r="K1160" s="10"/>
      <c r="L1160" s="10"/>
      <c r="M1160" s="10" t="s">
        <v>40</v>
      </c>
      <c r="N1160" s="10" t="s">
        <v>78</v>
      </c>
      <c r="O1160" s="10" t="s">
        <v>41</v>
      </c>
    </row>
    <row r="1161" spans="1:15" ht="21" customHeight="1" x14ac:dyDescent="0.3">
      <c r="A1161" s="18"/>
      <c r="B1161" s="3" t="s">
        <v>70</v>
      </c>
      <c r="C1161" s="4">
        <v>10</v>
      </c>
      <c r="D1161" s="5" t="s">
        <v>44</v>
      </c>
      <c r="E1161" s="3" t="s">
        <v>32</v>
      </c>
      <c r="F1161" s="3" t="s">
        <v>23</v>
      </c>
      <c r="G1161" s="6">
        <v>0</v>
      </c>
      <c r="H1161" s="2">
        <v>0</v>
      </c>
      <c r="I1161" s="3">
        <v>5</v>
      </c>
      <c r="J1161" s="7">
        <v>6.6666666666666671E-3</v>
      </c>
      <c r="K1161" s="3"/>
      <c r="L1161" s="3"/>
      <c r="M1161" s="3" t="s">
        <v>51</v>
      </c>
      <c r="N1161" s="3" t="s">
        <v>78</v>
      </c>
      <c r="O1161" s="3" t="s">
        <v>63</v>
      </c>
    </row>
    <row r="1162" spans="1:15" ht="21" customHeight="1" x14ac:dyDescent="0.3">
      <c r="A1162" s="18"/>
      <c r="B1162" s="10" t="s">
        <v>14</v>
      </c>
      <c r="C1162" s="11">
        <v>12</v>
      </c>
      <c r="D1162" s="12" t="s">
        <v>60</v>
      </c>
      <c r="E1162" s="10" t="s">
        <v>28</v>
      </c>
      <c r="F1162" s="10" t="s">
        <v>42</v>
      </c>
      <c r="G1162" s="13">
        <v>3</v>
      </c>
      <c r="H1162" s="14">
        <v>15000000</v>
      </c>
      <c r="I1162" s="10">
        <v>3</v>
      </c>
      <c r="J1162" s="15">
        <v>7.0601851851851841E-3</v>
      </c>
      <c r="K1162" s="10" t="s">
        <v>18</v>
      </c>
      <c r="L1162" s="10" t="s">
        <v>64</v>
      </c>
      <c r="M1162" s="10" t="s">
        <v>48</v>
      </c>
      <c r="N1162" s="10" t="s">
        <v>77</v>
      </c>
      <c r="O1162" s="10" t="s">
        <v>65</v>
      </c>
    </row>
    <row r="1163" spans="1:15" ht="21" customHeight="1" x14ac:dyDescent="0.3">
      <c r="A1163" s="18"/>
      <c r="B1163" s="3" t="s">
        <v>14</v>
      </c>
      <c r="C1163" s="4">
        <v>13</v>
      </c>
      <c r="D1163" s="5" t="s">
        <v>22</v>
      </c>
      <c r="E1163" s="3" t="s">
        <v>16</v>
      </c>
      <c r="F1163" s="3" t="s">
        <v>42</v>
      </c>
      <c r="G1163" s="6">
        <v>3</v>
      </c>
      <c r="H1163" s="2">
        <v>15000000</v>
      </c>
      <c r="I1163" s="3">
        <v>1</v>
      </c>
      <c r="J1163" s="7">
        <v>7.0601851851851841E-3</v>
      </c>
      <c r="K1163" s="3" t="s">
        <v>18</v>
      </c>
      <c r="L1163" s="3" t="s">
        <v>47</v>
      </c>
      <c r="M1163" s="3" t="s">
        <v>33</v>
      </c>
      <c r="N1163" s="3" t="s">
        <v>76</v>
      </c>
      <c r="O1163" s="3" t="s">
        <v>31</v>
      </c>
    </row>
    <row r="1164" spans="1:15" ht="21" customHeight="1" x14ac:dyDescent="0.3">
      <c r="A1164" s="18"/>
      <c r="B1164" s="10" t="s">
        <v>14</v>
      </c>
      <c r="C1164" s="11">
        <v>11</v>
      </c>
      <c r="D1164" s="12" t="s">
        <v>22</v>
      </c>
      <c r="E1164" s="10" t="s">
        <v>49</v>
      </c>
      <c r="F1164" s="10" t="s">
        <v>17</v>
      </c>
      <c r="G1164" s="13">
        <v>1</v>
      </c>
      <c r="H1164" s="14">
        <v>7000000</v>
      </c>
      <c r="I1164" s="10">
        <v>3</v>
      </c>
      <c r="J1164" s="15">
        <v>7.0601851851851841E-3</v>
      </c>
      <c r="K1164" s="10" t="s">
        <v>18</v>
      </c>
      <c r="L1164" s="10" t="s">
        <v>56</v>
      </c>
      <c r="M1164" s="10" t="s">
        <v>20</v>
      </c>
      <c r="N1164" s="10" t="s">
        <v>78</v>
      </c>
      <c r="O1164" s="10" t="s">
        <v>41</v>
      </c>
    </row>
    <row r="1165" spans="1:15" ht="21" customHeight="1" x14ac:dyDescent="0.3">
      <c r="A1165" s="18"/>
      <c r="B1165" s="3" t="s">
        <v>14</v>
      </c>
      <c r="C1165" s="4">
        <v>7</v>
      </c>
      <c r="D1165" s="5" t="s">
        <v>27</v>
      </c>
      <c r="E1165" s="3" t="s">
        <v>32</v>
      </c>
      <c r="F1165" s="3" t="s">
        <v>42</v>
      </c>
      <c r="G1165" s="6">
        <v>2</v>
      </c>
      <c r="H1165" s="2">
        <v>12000000</v>
      </c>
      <c r="I1165" s="3">
        <v>4</v>
      </c>
      <c r="J1165" s="7">
        <v>7.0601851851851841E-3</v>
      </c>
      <c r="K1165" s="3" t="s">
        <v>18</v>
      </c>
      <c r="L1165" s="3" t="s">
        <v>39</v>
      </c>
      <c r="M1165" s="3" t="s">
        <v>40</v>
      </c>
      <c r="N1165" s="3" t="s">
        <v>78</v>
      </c>
      <c r="O1165" s="3" t="s">
        <v>62</v>
      </c>
    </row>
    <row r="1166" spans="1:15" ht="21" customHeight="1" x14ac:dyDescent="0.3">
      <c r="A1166" s="18"/>
      <c r="B1166" s="10" t="s">
        <v>14</v>
      </c>
      <c r="C1166" s="11">
        <v>9</v>
      </c>
      <c r="D1166" s="12" t="s">
        <v>27</v>
      </c>
      <c r="E1166" s="10" t="s">
        <v>28</v>
      </c>
      <c r="F1166" s="10" t="s">
        <v>23</v>
      </c>
      <c r="G1166" s="13">
        <v>3</v>
      </c>
      <c r="H1166" s="14">
        <v>15000000</v>
      </c>
      <c r="I1166" s="10">
        <v>4</v>
      </c>
      <c r="J1166" s="15">
        <v>7.0601851851851841E-3</v>
      </c>
      <c r="K1166" s="10" t="s">
        <v>18</v>
      </c>
      <c r="L1166" s="10" t="s">
        <v>19</v>
      </c>
      <c r="M1166" s="10" t="s">
        <v>33</v>
      </c>
      <c r="N1166" s="10" t="s">
        <v>77</v>
      </c>
      <c r="O1166" s="10" t="s">
        <v>54</v>
      </c>
    </row>
    <row r="1167" spans="1:15" ht="21" customHeight="1" x14ac:dyDescent="0.3">
      <c r="A1167" s="18"/>
      <c r="B1167" s="3" t="s">
        <v>14</v>
      </c>
      <c r="C1167" s="4">
        <v>24</v>
      </c>
      <c r="D1167" s="5" t="s">
        <v>27</v>
      </c>
      <c r="E1167" s="3" t="s">
        <v>28</v>
      </c>
      <c r="F1167" s="3" t="s">
        <v>45</v>
      </c>
      <c r="G1167" s="6">
        <v>2</v>
      </c>
      <c r="H1167" s="2">
        <v>12000000</v>
      </c>
      <c r="I1167" s="3">
        <v>2</v>
      </c>
      <c r="J1167" s="7">
        <v>7.0601851851851841E-3</v>
      </c>
      <c r="K1167" s="3" t="s">
        <v>18</v>
      </c>
      <c r="L1167" s="3" t="s">
        <v>39</v>
      </c>
      <c r="M1167" s="3" t="s">
        <v>51</v>
      </c>
      <c r="N1167" s="3" t="s">
        <v>76</v>
      </c>
      <c r="O1167" s="3" t="s">
        <v>52</v>
      </c>
    </row>
    <row r="1168" spans="1:15" ht="21" customHeight="1" x14ac:dyDescent="0.3">
      <c r="A1168" s="18"/>
      <c r="B1168" s="10" t="s">
        <v>14</v>
      </c>
      <c r="C1168" s="11">
        <v>28</v>
      </c>
      <c r="D1168" s="12" t="s">
        <v>37</v>
      </c>
      <c r="E1168" s="10" t="s">
        <v>38</v>
      </c>
      <c r="F1168" s="10" t="s">
        <v>42</v>
      </c>
      <c r="G1168" s="13">
        <v>4</v>
      </c>
      <c r="H1168" s="14">
        <v>20000000</v>
      </c>
      <c r="I1168" s="10">
        <v>1</v>
      </c>
      <c r="J1168" s="15">
        <v>7.0601851851851841E-3</v>
      </c>
      <c r="K1168" s="10" t="s">
        <v>18</v>
      </c>
      <c r="L1168" s="10" t="s">
        <v>19</v>
      </c>
      <c r="M1168" s="10" t="s">
        <v>30</v>
      </c>
      <c r="N1168" s="10" t="s">
        <v>78</v>
      </c>
      <c r="O1168" s="10" t="s">
        <v>62</v>
      </c>
    </row>
    <row r="1169" spans="1:15" ht="21" customHeight="1" x14ac:dyDescent="0.3">
      <c r="A1169" s="18"/>
      <c r="B1169" s="3" t="s">
        <v>14</v>
      </c>
      <c r="C1169" s="4">
        <v>25</v>
      </c>
      <c r="D1169" s="5" t="s">
        <v>37</v>
      </c>
      <c r="E1169" s="3" t="s">
        <v>28</v>
      </c>
      <c r="F1169" s="3" t="s">
        <v>68</v>
      </c>
      <c r="G1169" s="6">
        <v>5</v>
      </c>
      <c r="H1169" s="2">
        <v>20000000</v>
      </c>
      <c r="I1169" s="3">
        <v>5</v>
      </c>
      <c r="J1169" s="7">
        <v>7.0601851851851841E-3</v>
      </c>
      <c r="K1169" s="3" t="s">
        <v>18</v>
      </c>
      <c r="L1169" s="3" t="s">
        <v>35</v>
      </c>
      <c r="M1169" s="3" t="s">
        <v>43</v>
      </c>
      <c r="N1169" s="3" t="s">
        <v>76</v>
      </c>
      <c r="O1169" s="3" t="s">
        <v>31</v>
      </c>
    </row>
    <row r="1170" spans="1:15" ht="21" customHeight="1" x14ac:dyDescent="0.3">
      <c r="A1170" s="18"/>
      <c r="B1170" s="10" t="s">
        <v>14</v>
      </c>
      <c r="C1170" s="11">
        <v>29</v>
      </c>
      <c r="D1170" s="12" t="s">
        <v>37</v>
      </c>
      <c r="E1170" s="10" t="s">
        <v>28</v>
      </c>
      <c r="F1170" s="10" t="s">
        <v>23</v>
      </c>
      <c r="G1170" s="13">
        <v>2</v>
      </c>
      <c r="H1170" s="14">
        <v>12000000</v>
      </c>
      <c r="I1170" s="10">
        <v>2</v>
      </c>
      <c r="J1170" s="15">
        <v>7.0601851851851841E-3</v>
      </c>
      <c r="K1170" s="10" t="s">
        <v>18</v>
      </c>
      <c r="L1170" s="10" t="s">
        <v>47</v>
      </c>
      <c r="M1170" s="10" t="s">
        <v>51</v>
      </c>
      <c r="N1170" s="10" t="s">
        <v>76</v>
      </c>
      <c r="O1170" s="10" t="s">
        <v>26</v>
      </c>
    </row>
    <row r="1171" spans="1:15" ht="21" customHeight="1" x14ac:dyDescent="0.3">
      <c r="A1171" s="18"/>
      <c r="B1171" s="3" t="s">
        <v>14</v>
      </c>
      <c r="C1171" s="4">
        <v>25</v>
      </c>
      <c r="D1171" s="5" t="s">
        <v>69</v>
      </c>
      <c r="E1171" s="3" t="s">
        <v>16</v>
      </c>
      <c r="F1171" s="3" t="s">
        <v>23</v>
      </c>
      <c r="G1171" s="6">
        <v>4</v>
      </c>
      <c r="H1171" s="2">
        <v>20000000</v>
      </c>
      <c r="I1171" s="3">
        <v>1</v>
      </c>
      <c r="J1171" s="7">
        <v>7.0601851851851841E-3</v>
      </c>
      <c r="K1171" s="3" t="s">
        <v>61</v>
      </c>
      <c r="L1171" s="3" t="s">
        <v>50</v>
      </c>
      <c r="M1171" s="3" t="s">
        <v>43</v>
      </c>
      <c r="N1171" s="3" t="s">
        <v>66</v>
      </c>
      <c r="O1171" s="3" t="s">
        <v>67</v>
      </c>
    </row>
    <row r="1172" spans="1:15" ht="21" customHeight="1" x14ac:dyDescent="0.3">
      <c r="A1172" s="18"/>
      <c r="B1172" s="10" t="s">
        <v>14</v>
      </c>
      <c r="C1172" s="11">
        <v>12</v>
      </c>
      <c r="D1172" s="12" t="s">
        <v>60</v>
      </c>
      <c r="E1172" s="10" t="s">
        <v>28</v>
      </c>
      <c r="F1172" s="10" t="s">
        <v>42</v>
      </c>
      <c r="G1172" s="13">
        <v>3</v>
      </c>
      <c r="H1172" s="14">
        <v>15000000</v>
      </c>
      <c r="I1172" s="10">
        <v>3</v>
      </c>
      <c r="J1172" s="15">
        <v>7.0601851851851841E-3</v>
      </c>
      <c r="K1172" s="10" t="s">
        <v>18</v>
      </c>
      <c r="L1172" s="10" t="s">
        <v>64</v>
      </c>
      <c r="M1172" s="10" t="s">
        <v>48</v>
      </c>
      <c r="N1172" s="10" t="s">
        <v>77</v>
      </c>
      <c r="O1172" s="10" t="s">
        <v>65</v>
      </c>
    </row>
    <row r="1173" spans="1:15" ht="21" customHeight="1" x14ac:dyDescent="0.3">
      <c r="A1173" s="18"/>
      <c r="B1173" s="3" t="s">
        <v>14</v>
      </c>
      <c r="C1173" s="4">
        <v>13</v>
      </c>
      <c r="D1173" s="5" t="s">
        <v>22</v>
      </c>
      <c r="E1173" s="3" t="s">
        <v>16</v>
      </c>
      <c r="F1173" s="3" t="s">
        <v>42</v>
      </c>
      <c r="G1173" s="6">
        <v>3</v>
      </c>
      <c r="H1173" s="2">
        <v>15000000</v>
      </c>
      <c r="I1173" s="3">
        <v>1</v>
      </c>
      <c r="J1173" s="7">
        <v>7.0601851851851841E-3</v>
      </c>
      <c r="K1173" s="3" t="s">
        <v>18</v>
      </c>
      <c r="L1173" s="3" t="s">
        <v>47</v>
      </c>
      <c r="M1173" s="3" t="s">
        <v>33</v>
      </c>
      <c r="N1173" s="3" t="s">
        <v>76</v>
      </c>
      <c r="O1173" s="3" t="s">
        <v>31</v>
      </c>
    </row>
    <row r="1174" spans="1:15" ht="21" customHeight="1" x14ac:dyDescent="0.3">
      <c r="A1174" s="18"/>
      <c r="B1174" s="10" t="s">
        <v>70</v>
      </c>
      <c r="C1174" s="11">
        <v>21</v>
      </c>
      <c r="D1174" s="12" t="s">
        <v>27</v>
      </c>
      <c r="E1174" s="10" t="s">
        <v>16</v>
      </c>
      <c r="F1174" s="10" t="s">
        <v>42</v>
      </c>
      <c r="G1174" s="13">
        <v>0</v>
      </c>
      <c r="H1174" s="14">
        <v>0</v>
      </c>
      <c r="I1174" s="10">
        <v>2</v>
      </c>
      <c r="J1174" s="15">
        <v>7.0601851851851841E-3</v>
      </c>
      <c r="K1174" s="10"/>
      <c r="L1174" s="10"/>
      <c r="M1174" s="10" t="s">
        <v>33</v>
      </c>
      <c r="N1174" s="10" t="s">
        <v>78</v>
      </c>
      <c r="O1174" s="10" t="s">
        <v>66</v>
      </c>
    </row>
    <row r="1175" spans="1:15" ht="21" customHeight="1" x14ac:dyDescent="0.3">
      <c r="A1175" s="18"/>
      <c r="B1175" s="3" t="s">
        <v>70</v>
      </c>
      <c r="C1175" s="4">
        <v>25</v>
      </c>
      <c r="D1175" s="5" t="s">
        <v>44</v>
      </c>
      <c r="E1175" s="3" t="s">
        <v>28</v>
      </c>
      <c r="F1175" s="3" t="s">
        <v>42</v>
      </c>
      <c r="G1175" s="6">
        <v>0</v>
      </c>
      <c r="H1175" s="2">
        <v>0</v>
      </c>
      <c r="I1175" s="3">
        <v>2</v>
      </c>
      <c r="J1175" s="7">
        <v>7.0601851851851841E-3</v>
      </c>
      <c r="K1175" s="3"/>
      <c r="L1175" s="3"/>
      <c r="M1175" s="3" t="s">
        <v>25</v>
      </c>
      <c r="N1175" s="3" t="s">
        <v>76</v>
      </c>
      <c r="O1175" s="3" t="s">
        <v>52</v>
      </c>
    </row>
    <row r="1176" spans="1:15" ht="21" customHeight="1" x14ac:dyDescent="0.3">
      <c r="A1176" s="18"/>
      <c r="B1176" s="10" t="s">
        <v>70</v>
      </c>
      <c r="C1176" s="11">
        <v>11</v>
      </c>
      <c r="D1176" s="12" t="s">
        <v>44</v>
      </c>
      <c r="E1176" s="10" t="s">
        <v>32</v>
      </c>
      <c r="F1176" s="10" t="s">
        <v>68</v>
      </c>
      <c r="G1176" s="13">
        <v>0</v>
      </c>
      <c r="H1176" s="14">
        <v>0</v>
      </c>
      <c r="I1176" s="10">
        <v>2</v>
      </c>
      <c r="J1176" s="15">
        <v>7.0601851851851841E-3</v>
      </c>
      <c r="K1176" s="10"/>
      <c r="L1176" s="10"/>
      <c r="M1176" s="10" t="s">
        <v>48</v>
      </c>
      <c r="N1176" s="10" t="s">
        <v>78</v>
      </c>
      <c r="O1176" s="10" t="s">
        <v>41</v>
      </c>
    </row>
    <row r="1177" spans="1:15" ht="21" customHeight="1" x14ac:dyDescent="0.3">
      <c r="A1177" s="18"/>
      <c r="B1177" s="3" t="s">
        <v>14</v>
      </c>
      <c r="C1177" s="4">
        <v>1</v>
      </c>
      <c r="D1177" s="5" t="s">
        <v>15</v>
      </c>
      <c r="E1177" s="3" t="s">
        <v>28</v>
      </c>
      <c r="F1177" s="3" t="s">
        <v>23</v>
      </c>
      <c r="G1177" s="6">
        <v>5</v>
      </c>
      <c r="H1177" s="2">
        <v>25000000</v>
      </c>
      <c r="I1177" s="3">
        <v>1</v>
      </c>
      <c r="J1177" s="7">
        <v>7.8703703703703713E-3</v>
      </c>
      <c r="K1177" s="3" t="s">
        <v>18</v>
      </c>
      <c r="L1177" s="3" t="s">
        <v>19</v>
      </c>
      <c r="M1177" s="3" t="s">
        <v>43</v>
      </c>
      <c r="N1177" s="3" t="s">
        <v>66</v>
      </c>
      <c r="O1177" s="3" t="s">
        <v>36</v>
      </c>
    </row>
    <row r="1178" spans="1:15" ht="21" customHeight="1" x14ac:dyDescent="0.3">
      <c r="A1178" s="18"/>
      <c r="B1178" s="10" t="s">
        <v>14</v>
      </c>
      <c r="C1178" s="11">
        <v>11</v>
      </c>
      <c r="D1178" s="12" t="s">
        <v>15</v>
      </c>
      <c r="E1178" s="10" t="s">
        <v>49</v>
      </c>
      <c r="F1178" s="10" t="s">
        <v>23</v>
      </c>
      <c r="G1178" s="13">
        <v>3</v>
      </c>
      <c r="H1178" s="14">
        <v>15000000</v>
      </c>
      <c r="I1178" s="10">
        <v>2</v>
      </c>
      <c r="J1178" s="15">
        <v>7.8703703703703713E-3</v>
      </c>
      <c r="K1178" s="10" t="s">
        <v>18</v>
      </c>
      <c r="L1178" s="10" t="s">
        <v>35</v>
      </c>
      <c r="M1178" s="10" t="s">
        <v>48</v>
      </c>
      <c r="N1178" s="10" t="s">
        <v>77</v>
      </c>
      <c r="O1178" s="10" t="s">
        <v>65</v>
      </c>
    </row>
    <row r="1179" spans="1:15" ht="21" customHeight="1" x14ac:dyDescent="0.3">
      <c r="A1179" s="18"/>
      <c r="B1179" s="3" t="s">
        <v>14</v>
      </c>
      <c r="C1179" s="4">
        <v>4</v>
      </c>
      <c r="D1179" s="5" t="s">
        <v>59</v>
      </c>
      <c r="E1179" s="3" t="s">
        <v>28</v>
      </c>
      <c r="F1179" s="3" t="s">
        <v>42</v>
      </c>
      <c r="G1179" s="6">
        <v>4</v>
      </c>
      <c r="H1179" s="2">
        <v>20000000</v>
      </c>
      <c r="I1179" s="3">
        <v>1</v>
      </c>
      <c r="J1179" s="7">
        <v>7.8703703703703713E-3</v>
      </c>
      <c r="K1179" s="3" t="s">
        <v>61</v>
      </c>
      <c r="L1179" s="3" t="s">
        <v>56</v>
      </c>
      <c r="M1179" s="3" t="s">
        <v>30</v>
      </c>
      <c r="N1179" s="3" t="s">
        <v>76</v>
      </c>
      <c r="O1179" s="3" t="s">
        <v>71</v>
      </c>
    </row>
    <row r="1180" spans="1:15" ht="21" customHeight="1" x14ac:dyDescent="0.3">
      <c r="A1180" s="18"/>
      <c r="B1180" s="10" t="s">
        <v>14</v>
      </c>
      <c r="C1180" s="11">
        <v>30</v>
      </c>
      <c r="D1180" s="12" t="s">
        <v>27</v>
      </c>
      <c r="E1180" s="10" t="s">
        <v>28</v>
      </c>
      <c r="F1180" s="10" t="s">
        <v>42</v>
      </c>
      <c r="G1180" s="13">
        <v>2</v>
      </c>
      <c r="H1180" s="14">
        <v>10000000</v>
      </c>
      <c r="I1180" s="10">
        <v>1</v>
      </c>
      <c r="J1180" s="15">
        <v>7.8703703703703713E-3</v>
      </c>
      <c r="K1180" s="10" t="s">
        <v>18</v>
      </c>
      <c r="L1180" s="10" t="s">
        <v>56</v>
      </c>
      <c r="M1180" s="10" t="s">
        <v>20</v>
      </c>
      <c r="N1180" s="10" t="s">
        <v>78</v>
      </c>
      <c r="O1180" s="10" t="s">
        <v>21</v>
      </c>
    </row>
    <row r="1181" spans="1:15" ht="21" customHeight="1" x14ac:dyDescent="0.3">
      <c r="A1181" s="18"/>
      <c r="B1181" s="3" t="s">
        <v>14</v>
      </c>
      <c r="C1181" s="4">
        <v>14</v>
      </c>
      <c r="D1181" s="5" t="s">
        <v>37</v>
      </c>
      <c r="E1181" s="3" t="s">
        <v>16</v>
      </c>
      <c r="F1181" s="3" t="s">
        <v>23</v>
      </c>
      <c r="G1181" s="6">
        <v>1</v>
      </c>
      <c r="H1181" s="2">
        <v>19000000</v>
      </c>
      <c r="I1181" s="3">
        <v>2</v>
      </c>
      <c r="J1181" s="7">
        <v>7.8703703703703713E-3</v>
      </c>
      <c r="K1181" s="3" t="s">
        <v>46</v>
      </c>
      <c r="L1181" s="3" t="s">
        <v>29</v>
      </c>
      <c r="M1181" s="3" t="s">
        <v>48</v>
      </c>
      <c r="N1181" s="3" t="s">
        <v>66</v>
      </c>
      <c r="O1181" s="3" t="s">
        <v>36</v>
      </c>
    </row>
    <row r="1182" spans="1:15" ht="21" customHeight="1" x14ac:dyDescent="0.3">
      <c r="A1182" s="18"/>
      <c r="B1182" s="10" t="s">
        <v>14</v>
      </c>
      <c r="C1182" s="11">
        <v>19</v>
      </c>
      <c r="D1182" s="12" t="s">
        <v>37</v>
      </c>
      <c r="E1182" s="10" t="s">
        <v>28</v>
      </c>
      <c r="F1182" s="10" t="s">
        <v>23</v>
      </c>
      <c r="G1182" s="13">
        <v>1</v>
      </c>
      <c r="H1182" s="14">
        <v>7000000</v>
      </c>
      <c r="I1182" s="10">
        <v>4</v>
      </c>
      <c r="J1182" s="15">
        <v>7.8703703703703713E-3</v>
      </c>
      <c r="K1182" s="10" t="s">
        <v>18</v>
      </c>
      <c r="L1182" s="10" t="s">
        <v>24</v>
      </c>
      <c r="M1182" s="10" t="s">
        <v>33</v>
      </c>
      <c r="N1182" s="10" t="s">
        <v>76</v>
      </c>
      <c r="O1182" s="10" t="s">
        <v>71</v>
      </c>
    </row>
    <row r="1183" spans="1:15" ht="21" customHeight="1" x14ac:dyDescent="0.3">
      <c r="A1183" s="18"/>
      <c r="B1183" s="3" t="s">
        <v>14</v>
      </c>
      <c r="C1183" s="4">
        <v>3</v>
      </c>
      <c r="D1183" s="5" t="s">
        <v>37</v>
      </c>
      <c r="E1183" s="3" t="s">
        <v>16</v>
      </c>
      <c r="F1183" s="3" t="s">
        <v>45</v>
      </c>
      <c r="G1183" s="6">
        <v>3</v>
      </c>
      <c r="H1183" s="2">
        <v>12000000</v>
      </c>
      <c r="I1183" s="3">
        <v>2</v>
      </c>
      <c r="J1183" s="7">
        <v>7.8703703703703713E-3</v>
      </c>
      <c r="K1183" s="3" t="s">
        <v>18</v>
      </c>
      <c r="L1183" s="3" t="s">
        <v>39</v>
      </c>
      <c r="M1183" s="3" t="s">
        <v>51</v>
      </c>
      <c r="N1183" s="3" t="s">
        <v>76</v>
      </c>
      <c r="O1183" s="3" t="s">
        <v>26</v>
      </c>
    </row>
    <row r="1184" spans="1:15" ht="21" customHeight="1" x14ac:dyDescent="0.3">
      <c r="A1184" s="18"/>
      <c r="B1184" s="10" t="s">
        <v>14</v>
      </c>
      <c r="C1184" s="11">
        <v>3</v>
      </c>
      <c r="D1184" s="12" t="s">
        <v>44</v>
      </c>
      <c r="E1184" s="10" t="s">
        <v>32</v>
      </c>
      <c r="F1184" s="10" t="s">
        <v>23</v>
      </c>
      <c r="G1184" s="13">
        <v>2</v>
      </c>
      <c r="H1184" s="14">
        <v>38000000</v>
      </c>
      <c r="I1184" s="10">
        <v>2</v>
      </c>
      <c r="J1184" s="15">
        <v>7.8703703703703713E-3</v>
      </c>
      <c r="K1184" s="10" t="s">
        <v>46</v>
      </c>
      <c r="L1184" s="10" t="s">
        <v>64</v>
      </c>
      <c r="M1184" s="10" t="s">
        <v>33</v>
      </c>
      <c r="N1184" s="10" t="s">
        <v>76</v>
      </c>
      <c r="O1184" s="10" t="s">
        <v>31</v>
      </c>
    </row>
    <row r="1185" spans="1:15" ht="21" customHeight="1" x14ac:dyDescent="0.3">
      <c r="A1185" s="18"/>
      <c r="B1185" s="3" t="s">
        <v>14</v>
      </c>
      <c r="C1185" s="4">
        <v>12</v>
      </c>
      <c r="D1185" s="5" t="s">
        <v>44</v>
      </c>
      <c r="E1185" s="3" t="s">
        <v>49</v>
      </c>
      <c r="F1185" s="3" t="s">
        <v>42</v>
      </c>
      <c r="G1185" s="6">
        <v>3</v>
      </c>
      <c r="H1185" s="2">
        <v>15000000</v>
      </c>
      <c r="I1185" s="3">
        <v>1</v>
      </c>
      <c r="J1185" s="7">
        <v>7.8703703703703713E-3</v>
      </c>
      <c r="K1185" s="3" t="s">
        <v>18</v>
      </c>
      <c r="L1185" s="3" t="s">
        <v>29</v>
      </c>
      <c r="M1185" s="3" t="s">
        <v>51</v>
      </c>
      <c r="N1185" s="3" t="s">
        <v>78</v>
      </c>
      <c r="O1185" s="3" t="s">
        <v>53</v>
      </c>
    </row>
    <row r="1186" spans="1:15" ht="21" customHeight="1" x14ac:dyDescent="0.3">
      <c r="A1186" s="18"/>
      <c r="B1186" s="10" t="s">
        <v>14</v>
      </c>
      <c r="C1186" s="11">
        <v>22</v>
      </c>
      <c r="D1186" s="12" t="s">
        <v>44</v>
      </c>
      <c r="E1186" s="10" t="s">
        <v>16</v>
      </c>
      <c r="F1186" s="10" t="s">
        <v>68</v>
      </c>
      <c r="G1186" s="13">
        <v>2</v>
      </c>
      <c r="H1186" s="14">
        <v>12000000</v>
      </c>
      <c r="I1186" s="10">
        <v>3</v>
      </c>
      <c r="J1186" s="15">
        <v>7.8703703703703713E-3</v>
      </c>
      <c r="K1186" s="10" t="s">
        <v>18</v>
      </c>
      <c r="L1186" s="10" t="s">
        <v>19</v>
      </c>
      <c r="M1186" s="10" t="s">
        <v>40</v>
      </c>
      <c r="N1186" s="10" t="s">
        <v>78</v>
      </c>
      <c r="O1186" s="10" t="s">
        <v>63</v>
      </c>
    </row>
    <row r="1187" spans="1:15" ht="21" customHeight="1" x14ac:dyDescent="0.3">
      <c r="A1187" s="18"/>
      <c r="B1187" s="3" t="s">
        <v>14</v>
      </c>
      <c r="C1187" s="4">
        <v>1</v>
      </c>
      <c r="D1187" s="5" t="s">
        <v>15</v>
      </c>
      <c r="E1187" s="3" t="s">
        <v>28</v>
      </c>
      <c r="F1187" s="3" t="s">
        <v>23</v>
      </c>
      <c r="G1187" s="6">
        <v>5</v>
      </c>
      <c r="H1187" s="2">
        <v>25000000</v>
      </c>
      <c r="I1187" s="3">
        <v>1</v>
      </c>
      <c r="J1187" s="7">
        <v>7.8703703703703713E-3</v>
      </c>
      <c r="K1187" s="3" t="s">
        <v>18</v>
      </c>
      <c r="L1187" s="3" t="s">
        <v>19</v>
      </c>
      <c r="M1187" s="3" t="s">
        <v>43</v>
      </c>
      <c r="N1187" s="3" t="s">
        <v>66</v>
      </c>
      <c r="O1187" s="3" t="s">
        <v>36</v>
      </c>
    </row>
    <row r="1188" spans="1:15" ht="21" customHeight="1" x14ac:dyDescent="0.3">
      <c r="A1188" s="18"/>
      <c r="B1188" s="10" t="s">
        <v>14</v>
      </c>
      <c r="C1188" s="11">
        <v>11</v>
      </c>
      <c r="D1188" s="12" t="s">
        <v>15</v>
      </c>
      <c r="E1188" s="10" t="s">
        <v>49</v>
      </c>
      <c r="F1188" s="10" t="s">
        <v>23</v>
      </c>
      <c r="G1188" s="13">
        <v>3</v>
      </c>
      <c r="H1188" s="14">
        <v>15000000</v>
      </c>
      <c r="I1188" s="10">
        <v>2</v>
      </c>
      <c r="J1188" s="15">
        <v>7.8703703703703713E-3</v>
      </c>
      <c r="K1188" s="10" t="s">
        <v>18</v>
      </c>
      <c r="L1188" s="10" t="s">
        <v>35</v>
      </c>
      <c r="M1188" s="10" t="s">
        <v>48</v>
      </c>
      <c r="N1188" s="10" t="s">
        <v>77</v>
      </c>
      <c r="O1188" s="10" t="s">
        <v>65</v>
      </c>
    </row>
    <row r="1189" spans="1:15" ht="21" customHeight="1" x14ac:dyDescent="0.3">
      <c r="A1189" s="18"/>
      <c r="B1189" s="3" t="s">
        <v>14</v>
      </c>
      <c r="C1189" s="4">
        <v>4</v>
      </c>
      <c r="D1189" s="5" t="s">
        <v>59</v>
      </c>
      <c r="E1189" s="3" t="s">
        <v>28</v>
      </c>
      <c r="F1189" s="3" t="s">
        <v>42</v>
      </c>
      <c r="G1189" s="6">
        <v>4</v>
      </c>
      <c r="H1189" s="2">
        <v>20000000</v>
      </c>
      <c r="I1189" s="3">
        <v>1</v>
      </c>
      <c r="J1189" s="7">
        <v>7.8703703703703713E-3</v>
      </c>
      <c r="K1189" s="3" t="s">
        <v>61</v>
      </c>
      <c r="L1189" s="3" t="s">
        <v>56</v>
      </c>
      <c r="M1189" s="3" t="s">
        <v>30</v>
      </c>
      <c r="N1189" s="3" t="s">
        <v>76</v>
      </c>
      <c r="O1189" s="3" t="s">
        <v>71</v>
      </c>
    </row>
    <row r="1190" spans="1:15" ht="21" customHeight="1" x14ac:dyDescent="0.3">
      <c r="A1190" s="18"/>
      <c r="B1190" s="10" t="s">
        <v>70</v>
      </c>
      <c r="C1190" s="11">
        <v>5</v>
      </c>
      <c r="D1190" s="12" t="s">
        <v>37</v>
      </c>
      <c r="E1190" s="10" t="s">
        <v>16</v>
      </c>
      <c r="F1190" s="10" t="s">
        <v>42</v>
      </c>
      <c r="G1190" s="13">
        <v>0</v>
      </c>
      <c r="H1190" s="14">
        <v>0</v>
      </c>
      <c r="I1190" s="10">
        <v>3</v>
      </c>
      <c r="J1190" s="15">
        <v>7.8703703703703713E-3</v>
      </c>
      <c r="K1190" s="10"/>
      <c r="L1190" s="10"/>
      <c r="M1190" s="10" t="s">
        <v>30</v>
      </c>
      <c r="N1190" s="10" t="s">
        <v>76</v>
      </c>
      <c r="O1190" s="10" t="s">
        <v>31</v>
      </c>
    </row>
    <row r="1191" spans="1:15" ht="21" customHeight="1" x14ac:dyDescent="0.3">
      <c r="A1191" s="18"/>
      <c r="B1191" s="3" t="s">
        <v>70</v>
      </c>
      <c r="C1191" s="4">
        <v>10</v>
      </c>
      <c r="D1191" s="5" t="s">
        <v>69</v>
      </c>
      <c r="E1191" s="3" t="s">
        <v>16</v>
      </c>
      <c r="F1191" s="3" t="s">
        <v>23</v>
      </c>
      <c r="G1191" s="6">
        <v>0</v>
      </c>
      <c r="H1191" s="2">
        <v>0</v>
      </c>
      <c r="I1191" s="3">
        <v>2</v>
      </c>
      <c r="J1191" s="7">
        <v>7.8703703703703713E-3</v>
      </c>
      <c r="K1191" s="3"/>
      <c r="L1191" s="3"/>
      <c r="M1191" s="3" t="s">
        <v>40</v>
      </c>
      <c r="N1191" s="3" t="s">
        <v>66</v>
      </c>
      <c r="O1191" s="3" t="s">
        <v>36</v>
      </c>
    </row>
    <row r="1192" spans="1:15" ht="21" customHeight="1" x14ac:dyDescent="0.3">
      <c r="A1192" s="18"/>
      <c r="B1192" s="10" t="s">
        <v>70</v>
      </c>
      <c r="C1192" s="11">
        <v>10</v>
      </c>
      <c r="D1192" s="12" t="s">
        <v>69</v>
      </c>
      <c r="E1192" s="10" t="s">
        <v>49</v>
      </c>
      <c r="F1192" s="10" t="s">
        <v>42</v>
      </c>
      <c r="G1192" s="13">
        <v>0</v>
      </c>
      <c r="H1192" s="14">
        <v>0</v>
      </c>
      <c r="I1192" s="10">
        <v>2</v>
      </c>
      <c r="J1192" s="15">
        <v>7.8703703703703713E-3</v>
      </c>
      <c r="K1192" s="10"/>
      <c r="L1192" s="10"/>
      <c r="M1192" s="10" t="s">
        <v>20</v>
      </c>
      <c r="N1192" s="10" t="s">
        <v>78</v>
      </c>
      <c r="O1192" s="10" t="s">
        <v>53</v>
      </c>
    </row>
    <row r="1193" spans="1:15" ht="21" customHeight="1" x14ac:dyDescent="0.3">
      <c r="A1193" s="18"/>
      <c r="B1193" s="3" t="s">
        <v>14</v>
      </c>
      <c r="C1193" s="4">
        <v>17</v>
      </c>
      <c r="D1193" s="5" t="s">
        <v>55</v>
      </c>
      <c r="E1193" s="3" t="s">
        <v>28</v>
      </c>
      <c r="F1193" s="3" t="s">
        <v>42</v>
      </c>
      <c r="G1193" s="6">
        <v>2</v>
      </c>
      <c r="H1193" s="2">
        <v>38000000</v>
      </c>
      <c r="I1193" s="3">
        <v>4</v>
      </c>
      <c r="J1193" s="7">
        <v>8.8541666666666664E-3</v>
      </c>
      <c r="K1193" s="3" t="s">
        <v>46</v>
      </c>
      <c r="L1193" s="3" t="s">
        <v>29</v>
      </c>
      <c r="M1193" s="3" t="s">
        <v>33</v>
      </c>
      <c r="N1193" s="3" t="s">
        <v>76</v>
      </c>
      <c r="O1193" s="3" t="s">
        <v>31</v>
      </c>
    </row>
    <row r="1194" spans="1:15" ht="21" customHeight="1" x14ac:dyDescent="0.3">
      <c r="A1194" s="18"/>
      <c r="B1194" s="10" t="s">
        <v>14</v>
      </c>
      <c r="C1194" s="11">
        <v>2</v>
      </c>
      <c r="D1194" s="12" t="s">
        <v>59</v>
      </c>
      <c r="E1194" s="10" t="s">
        <v>16</v>
      </c>
      <c r="F1194" s="10" t="s">
        <v>42</v>
      </c>
      <c r="G1194" s="13">
        <v>5</v>
      </c>
      <c r="H1194" s="14">
        <v>25000000</v>
      </c>
      <c r="I1194" s="10">
        <v>1</v>
      </c>
      <c r="J1194" s="15">
        <v>8.8541666666666664E-3</v>
      </c>
      <c r="K1194" s="10" t="s">
        <v>18</v>
      </c>
      <c r="L1194" s="10" t="s">
        <v>19</v>
      </c>
      <c r="M1194" s="10" t="s">
        <v>51</v>
      </c>
      <c r="N1194" s="10" t="s">
        <v>78</v>
      </c>
      <c r="O1194" s="10" t="s">
        <v>21</v>
      </c>
    </row>
    <row r="1195" spans="1:15" ht="21" customHeight="1" x14ac:dyDescent="0.3">
      <c r="A1195" s="18"/>
      <c r="B1195" s="3" t="s">
        <v>14</v>
      </c>
      <c r="C1195" s="4">
        <v>5</v>
      </c>
      <c r="D1195" s="5" t="s">
        <v>22</v>
      </c>
      <c r="E1195" s="3" t="s">
        <v>16</v>
      </c>
      <c r="F1195" s="3" t="s">
        <v>17</v>
      </c>
      <c r="G1195" s="6">
        <v>4</v>
      </c>
      <c r="H1195" s="2">
        <v>20000000</v>
      </c>
      <c r="I1195" s="3">
        <v>3</v>
      </c>
      <c r="J1195" s="7">
        <v>8.8541666666666664E-3</v>
      </c>
      <c r="K1195" s="3" t="s">
        <v>61</v>
      </c>
      <c r="L1195" s="3" t="s">
        <v>47</v>
      </c>
      <c r="M1195" s="3" t="s">
        <v>33</v>
      </c>
      <c r="N1195" s="3" t="s">
        <v>78</v>
      </c>
      <c r="O1195" s="3" t="s">
        <v>66</v>
      </c>
    </row>
    <row r="1196" spans="1:15" ht="21" customHeight="1" x14ac:dyDescent="0.3">
      <c r="A1196" s="18"/>
      <c r="B1196" s="10" t="s">
        <v>14</v>
      </c>
      <c r="C1196" s="11">
        <v>11</v>
      </c>
      <c r="D1196" s="12" t="s">
        <v>22</v>
      </c>
      <c r="E1196" s="10" t="s">
        <v>28</v>
      </c>
      <c r="F1196" s="10" t="s">
        <v>23</v>
      </c>
      <c r="G1196" s="13">
        <v>1</v>
      </c>
      <c r="H1196" s="14">
        <v>7000000</v>
      </c>
      <c r="I1196" s="10">
        <v>6</v>
      </c>
      <c r="J1196" s="15">
        <v>8.8541666666666664E-3</v>
      </c>
      <c r="K1196" s="10" t="s">
        <v>18</v>
      </c>
      <c r="L1196" s="10" t="s">
        <v>29</v>
      </c>
      <c r="M1196" s="10" t="s">
        <v>25</v>
      </c>
      <c r="N1196" s="10" t="s">
        <v>76</v>
      </c>
      <c r="O1196" s="10" t="s">
        <v>71</v>
      </c>
    </row>
    <row r="1197" spans="1:15" ht="21" customHeight="1" x14ac:dyDescent="0.3">
      <c r="A1197" s="18"/>
      <c r="B1197" s="3" t="s">
        <v>14</v>
      </c>
      <c r="C1197" s="4">
        <v>28</v>
      </c>
      <c r="D1197" s="5" t="s">
        <v>27</v>
      </c>
      <c r="E1197" s="3" t="s">
        <v>32</v>
      </c>
      <c r="F1197" s="3" t="s">
        <v>42</v>
      </c>
      <c r="G1197" s="6">
        <v>3</v>
      </c>
      <c r="H1197" s="2">
        <v>11000000</v>
      </c>
      <c r="I1197" s="3">
        <v>2</v>
      </c>
      <c r="J1197" s="7">
        <v>8.8541666666666664E-3</v>
      </c>
      <c r="K1197" s="3" t="s">
        <v>18</v>
      </c>
      <c r="L1197" s="3" t="s">
        <v>29</v>
      </c>
      <c r="M1197" s="3" t="s">
        <v>25</v>
      </c>
      <c r="N1197" s="3" t="s">
        <v>78</v>
      </c>
      <c r="O1197" s="3" t="s">
        <v>21</v>
      </c>
    </row>
    <row r="1198" spans="1:15" ht="21" customHeight="1" x14ac:dyDescent="0.3">
      <c r="A1198" s="18"/>
      <c r="B1198" s="10" t="s">
        <v>14</v>
      </c>
      <c r="C1198" s="11">
        <v>16</v>
      </c>
      <c r="D1198" s="12" t="s">
        <v>27</v>
      </c>
      <c r="E1198" s="10" t="s">
        <v>28</v>
      </c>
      <c r="F1198" s="10" t="s">
        <v>23</v>
      </c>
      <c r="G1198" s="13">
        <v>5</v>
      </c>
      <c r="H1198" s="14">
        <v>20000000</v>
      </c>
      <c r="I1198" s="10">
        <v>5</v>
      </c>
      <c r="J1198" s="15">
        <v>8.8541666666666664E-3</v>
      </c>
      <c r="K1198" s="10" t="s">
        <v>18</v>
      </c>
      <c r="L1198" s="10" t="s">
        <v>19</v>
      </c>
      <c r="M1198" s="10" t="s">
        <v>40</v>
      </c>
      <c r="N1198" s="10" t="s">
        <v>77</v>
      </c>
      <c r="O1198" s="10" t="s">
        <v>65</v>
      </c>
    </row>
    <row r="1199" spans="1:15" ht="21" customHeight="1" x14ac:dyDescent="0.3">
      <c r="A1199" s="18"/>
      <c r="B1199" s="3" t="s">
        <v>14</v>
      </c>
      <c r="C1199" s="4">
        <v>30</v>
      </c>
      <c r="D1199" s="5" t="s">
        <v>27</v>
      </c>
      <c r="E1199" s="3" t="s">
        <v>49</v>
      </c>
      <c r="F1199" s="3" t="s">
        <v>17</v>
      </c>
      <c r="G1199" s="6">
        <v>2</v>
      </c>
      <c r="H1199" s="2">
        <v>10000000</v>
      </c>
      <c r="I1199" s="3">
        <v>1</v>
      </c>
      <c r="J1199" s="7">
        <v>8.8541666666666664E-3</v>
      </c>
      <c r="K1199" s="3" t="s">
        <v>18</v>
      </c>
      <c r="L1199" s="3" t="s">
        <v>19</v>
      </c>
      <c r="M1199" s="3" t="s">
        <v>48</v>
      </c>
      <c r="N1199" s="3" t="s">
        <v>66</v>
      </c>
      <c r="O1199" s="3" t="s">
        <v>67</v>
      </c>
    </row>
    <row r="1200" spans="1:15" ht="21" customHeight="1" x14ac:dyDescent="0.3">
      <c r="A1200" s="18"/>
      <c r="B1200" s="10" t="s">
        <v>14</v>
      </c>
      <c r="C1200" s="11">
        <v>8</v>
      </c>
      <c r="D1200" s="12" t="s">
        <v>37</v>
      </c>
      <c r="E1200" s="10" t="s">
        <v>28</v>
      </c>
      <c r="F1200" s="10" t="s">
        <v>42</v>
      </c>
      <c r="G1200" s="13">
        <v>1</v>
      </c>
      <c r="H1200" s="14">
        <v>19000000</v>
      </c>
      <c r="I1200" s="10">
        <v>4</v>
      </c>
      <c r="J1200" s="15">
        <v>8.8541666666666664E-3</v>
      </c>
      <c r="K1200" s="10" t="s">
        <v>46</v>
      </c>
      <c r="L1200" s="10" t="s">
        <v>19</v>
      </c>
      <c r="M1200" s="10" t="s">
        <v>43</v>
      </c>
      <c r="N1200" s="10" t="s">
        <v>66</v>
      </c>
      <c r="O1200" s="10" t="s">
        <v>67</v>
      </c>
    </row>
    <row r="1201" spans="1:15" ht="21" customHeight="1" x14ac:dyDescent="0.3">
      <c r="A1201" s="18"/>
      <c r="B1201" s="3" t="s">
        <v>14</v>
      </c>
      <c r="C1201" s="4">
        <v>17</v>
      </c>
      <c r="D1201" s="5" t="s">
        <v>55</v>
      </c>
      <c r="E1201" s="3" t="s">
        <v>28</v>
      </c>
      <c r="F1201" s="3" t="s">
        <v>42</v>
      </c>
      <c r="G1201" s="6">
        <v>2</v>
      </c>
      <c r="H1201" s="2">
        <v>38000000</v>
      </c>
      <c r="I1201" s="3">
        <v>4</v>
      </c>
      <c r="J1201" s="7">
        <v>8.8541666666666664E-3</v>
      </c>
      <c r="K1201" s="3" t="s">
        <v>46</v>
      </c>
      <c r="L1201" s="3" t="s">
        <v>29</v>
      </c>
      <c r="M1201" s="3" t="s">
        <v>33</v>
      </c>
      <c r="N1201" s="3" t="s">
        <v>76</v>
      </c>
      <c r="O1201" s="3" t="s">
        <v>31</v>
      </c>
    </row>
    <row r="1202" spans="1:15" ht="21" customHeight="1" x14ac:dyDescent="0.3">
      <c r="A1202" s="18"/>
      <c r="B1202" s="10" t="s">
        <v>14</v>
      </c>
      <c r="C1202" s="11">
        <v>2</v>
      </c>
      <c r="D1202" s="12" t="s">
        <v>59</v>
      </c>
      <c r="E1202" s="10" t="s">
        <v>16</v>
      </c>
      <c r="F1202" s="10" t="s">
        <v>42</v>
      </c>
      <c r="G1202" s="13">
        <v>5</v>
      </c>
      <c r="H1202" s="14">
        <v>25000000</v>
      </c>
      <c r="I1202" s="10">
        <v>1</v>
      </c>
      <c r="J1202" s="15">
        <v>8.8541666666666664E-3</v>
      </c>
      <c r="K1202" s="10" t="s">
        <v>18</v>
      </c>
      <c r="L1202" s="10" t="s">
        <v>19</v>
      </c>
      <c r="M1202" s="10" t="s">
        <v>51</v>
      </c>
      <c r="N1202" s="10" t="s">
        <v>78</v>
      </c>
      <c r="O1202" s="10" t="s">
        <v>21</v>
      </c>
    </row>
    <row r="1203" spans="1:15" ht="21" customHeight="1" x14ac:dyDescent="0.3">
      <c r="A1203" s="18"/>
      <c r="B1203" s="3" t="s">
        <v>14</v>
      </c>
      <c r="C1203" s="4">
        <v>5</v>
      </c>
      <c r="D1203" s="5" t="s">
        <v>22</v>
      </c>
      <c r="E1203" s="3" t="s">
        <v>16</v>
      </c>
      <c r="F1203" s="3" t="s">
        <v>17</v>
      </c>
      <c r="G1203" s="6">
        <v>4</v>
      </c>
      <c r="H1203" s="2">
        <v>20000000</v>
      </c>
      <c r="I1203" s="3">
        <v>3</v>
      </c>
      <c r="J1203" s="7">
        <v>8.8541666666666664E-3</v>
      </c>
      <c r="K1203" s="3" t="s">
        <v>61</v>
      </c>
      <c r="L1203" s="3" t="s">
        <v>47</v>
      </c>
      <c r="M1203" s="3" t="s">
        <v>33</v>
      </c>
      <c r="N1203" s="3" t="s">
        <v>78</v>
      </c>
      <c r="O1203" s="3" t="s">
        <v>66</v>
      </c>
    </row>
    <row r="1204" spans="1:15" ht="21" customHeight="1" x14ac:dyDescent="0.3">
      <c r="A1204" s="18"/>
      <c r="B1204" s="10" t="s">
        <v>70</v>
      </c>
      <c r="C1204" s="11">
        <v>22</v>
      </c>
      <c r="D1204" s="12" t="s">
        <v>27</v>
      </c>
      <c r="E1204" s="10" t="s">
        <v>38</v>
      </c>
      <c r="F1204" s="10" t="s">
        <v>23</v>
      </c>
      <c r="G1204" s="13">
        <v>0</v>
      </c>
      <c r="H1204" s="14">
        <v>0</v>
      </c>
      <c r="I1204" s="10">
        <v>3</v>
      </c>
      <c r="J1204" s="15">
        <v>8.8541666666666664E-3</v>
      </c>
      <c r="K1204" s="10"/>
      <c r="L1204" s="10"/>
      <c r="M1204" s="10" t="s">
        <v>30</v>
      </c>
      <c r="N1204" s="10" t="s">
        <v>76</v>
      </c>
      <c r="O1204" s="10" t="s">
        <v>31</v>
      </c>
    </row>
    <row r="1205" spans="1:15" ht="21" customHeight="1" x14ac:dyDescent="0.3">
      <c r="A1205" s="18"/>
      <c r="B1205" s="3" t="s">
        <v>70</v>
      </c>
      <c r="C1205" s="4">
        <v>25</v>
      </c>
      <c r="D1205" s="5" t="s">
        <v>37</v>
      </c>
      <c r="E1205" s="3" t="s">
        <v>38</v>
      </c>
      <c r="F1205" s="3" t="s">
        <v>23</v>
      </c>
      <c r="G1205" s="6">
        <v>0</v>
      </c>
      <c r="H1205" s="2">
        <v>0</v>
      </c>
      <c r="I1205" s="3">
        <v>5</v>
      </c>
      <c r="J1205" s="7">
        <v>8.8541666666666664E-3</v>
      </c>
      <c r="K1205" s="3"/>
      <c r="L1205" s="3"/>
      <c r="M1205" s="3" t="s">
        <v>43</v>
      </c>
      <c r="N1205" s="3" t="s">
        <v>78</v>
      </c>
      <c r="O1205" s="3" t="s">
        <v>21</v>
      </c>
    </row>
    <row r="1206" spans="1:15" ht="21" customHeight="1" x14ac:dyDescent="0.3">
      <c r="A1206" s="18"/>
      <c r="B1206" s="10" t="s">
        <v>70</v>
      </c>
      <c r="C1206" s="11">
        <v>16</v>
      </c>
      <c r="D1206" s="12" t="s">
        <v>44</v>
      </c>
      <c r="E1206" s="10" t="s">
        <v>16</v>
      </c>
      <c r="F1206" s="10" t="s">
        <v>42</v>
      </c>
      <c r="G1206" s="13">
        <v>0</v>
      </c>
      <c r="H1206" s="14">
        <v>0</v>
      </c>
      <c r="I1206" s="10">
        <v>3</v>
      </c>
      <c r="J1206" s="15">
        <v>8.8541666666666664E-3</v>
      </c>
      <c r="K1206" s="10"/>
      <c r="L1206" s="10"/>
      <c r="M1206" s="10" t="s">
        <v>33</v>
      </c>
      <c r="N1206" s="10" t="s">
        <v>66</v>
      </c>
      <c r="O1206" s="10" t="s">
        <v>67</v>
      </c>
    </row>
    <row r="1207" spans="1:15" ht="21" customHeight="1" x14ac:dyDescent="0.3">
      <c r="A1207" s="18"/>
      <c r="B1207" s="3" t="s">
        <v>70</v>
      </c>
      <c r="C1207" s="4">
        <v>30</v>
      </c>
      <c r="D1207" s="5" t="s">
        <v>44</v>
      </c>
      <c r="E1207" s="3" t="s">
        <v>32</v>
      </c>
      <c r="F1207" s="3" t="s">
        <v>42</v>
      </c>
      <c r="G1207" s="6">
        <v>0</v>
      </c>
      <c r="H1207" s="2">
        <v>0</v>
      </c>
      <c r="I1207" s="3">
        <v>5</v>
      </c>
      <c r="J1207" s="7">
        <v>8.8541666666666664E-3</v>
      </c>
      <c r="K1207" s="3"/>
      <c r="L1207" s="3"/>
      <c r="M1207" s="3" t="s">
        <v>48</v>
      </c>
      <c r="N1207" s="3" t="s">
        <v>76</v>
      </c>
      <c r="O1207" s="3" t="s">
        <v>52</v>
      </c>
    </row>
    <row r="1208" spans="1:15" ht="21" customHeight="1" x14ac:dyDescent="0.3">
      <c r="A1208" s="18"/>
      <c r="B1208" s="10" t="s">
        <v>70</v>
      </c>
      <c r="C1208" s="11">
        <v>1</v>
      </c>
      <c r="D1208" s="12" t="s">
        <v>69</v>
      </c>
      <c r="E1208" s="10" t="s">
        <v>28</v>
      </c>
      <c r="F1208" s="10" t="s">
        <v>17</v>
      </c>
      <c r="G1208" s="13">
        <v>0</v>
      </c>
      <c r="H1208" s="14">
        <v>0</v>
      </c>
      <c r="I1208" s="10">
        <v>2</v>
      </c>
      <c r="J1208" s="15">
        <v>8.8541666666666664E-3</v>
      </c>
      <c r="K1208" s="10"/>
      <c r="L1208" s="10"/>
      <c r="M1208" s="10" t="s">
        <v>25</v>
      </c>
      <c r="N1208" s="10" t="s">
        <v>76</v>
      </c>
      <c r="O1208" s="10" t="s">
        <v>26</v>
      </c>
    </row>
    <row r="1209" spans="1:15" ht="21" customHeight="1" x14ac:dyDescent="0.3">
      <c r="A1209" s="18"/>
      <c r="B1209" s="3" t="s">
        <v>14</v>
      </c>
      <c r="C1209" s="4">
        <v>13</v>
      </c>
      <c r="D1209" s="5" t="s">
        <v>57</v>
      </c>
      <c r="E1209" s="3" t="s">
        <v>32</v>
      </c>
      <c r="F1209" s="3" t="s">
        <v>17</v>
      </c>
      <c r="G1209" s="6">
        <v>1</v>
      </c>
      <c r="H1209" s="2">
        <v>7000000</v>
      </c>
      <c r="I1209" s="3">
        <v>6</v>
      </c>
      <c r="J1209" s="7">
        <v>8.9699074074074073E-3</v>
      </c>
      <c r="K1209" s="3" t="s">
        <v>18</v>
      </c>
      <c r="L1209" s="3" t="s">
        <v>47</v>
      </c>
      <c r="M1209" s="3" t="s">
        <v>33</v>
      </c>
      <c r="N1209" s="3" t="s">
        <v>66</v>
      </c>
      <c r="O1209" s="3" t="s">
        <v>36</v>
      </c>
    </row>
    <row r="1210" spans="1:15" ht="21" customHeight="1" x14ac:dyDescent="0.3">
      <c r="A1210" s="18"/>
      <c r="B1210" s="10" t="s">
        <v>14</v>
      </c>
      <c r="C1210" s="11">
        <v>10</v>
      </c>
      <c r="D1210" s="12" t="s">
        <v>15</v>
      </c>
      <c r="E1210" s="10" t="s">
        <v>49</v>
      </c>
      <c r="F1210" s="10" t="s">
        <v>17</v>
      </c>
      <c r="G1210" s="13">
        <v>3</v>
      </c>
      <c r="H1210" s="14">
        <v>15000000</v>
      </c>
      <c r="I1210" s="10">
        <v>1</v>
      </c>
      <c r="J1210" s="15">
        <v>8.9699074074074073E-3</v>
      </c>
      <c r="K1210" s="10" t="s">
        <v>18</v>
      </c>
      <c r="L1210" s="10" t="s">
        <v>56</v>
      </c>
      <c r="M1210" s="10" t="s">
        <v>30</v>
      </c>
      <c r="N1210" s="10" t="s">
        <v>78</v>
      </c>
      <c r="O1210" s="10" t="s">
        <v>62</v>
      </c>
    </row>
    <row r="1211" spans="1:15" ht="21" customHeight="1" x14ac:dyDescent="0.3">
      <c r="A1211" s="18"/>
      <c r="B1211" s="3" t="s">
        <v>14</v>
      </c>
      <c r="C1211" s="4">
        <v>9</v>
      </c>
      <c r="D1211" s="5" t="s">
        <v>72</v>
      </c>
      <c r="E1211" s="3" t="s">
        <v>16</v>
      </c>
      <c r="F1211" s="3" t="s">
        <v>42</v>
      </c>
      <c r="G1211" s="6">
        <v>4</v>
      </c>
      <c r="H1211" s="2">
        <v>11000000</v>
      </c>
      <c r="I1211" s="3">
        <v>1</v>
      </c>
      <c r="J1211" s="7">
        <v>8.9699074074074073E-3</v>
      </c>
      <c r="K1211" s="3" t="s">
        <v>61</v>
      </c>
      <c r="L1211" s="3" t="s">
        <v>19</v>
      </c>
      <c r="M1211" s="3" t="s">
        <v>33</v>
      </c>
      <c r="N1211" s="3" t="s">
        <v>78</v>
      </c>
      <c r="O1211" s="3" t="s">
        <v>63</v>
      </c>
    </row>
    <row r="1212" spans="1:15" ht="21" customHeight="1" x14ac:dyDescent="0.3">
      <c r="A1212" s="18"/>
      <c r="B1212" s="10" t="s">
        <v>14</v>
      </c>
      <c r="C1212" s="11">
        <v>21</v>
      </c>
      <c r="D1212" s="12" t="s">
        <v>27</v>
      </c>
      <c r="E1212" s="10" t="s">
        <v>16</v>
      </c>
      <c r="F1212" s="10" t="s">
        <v>23</v>
      </c>
      <c r="G1212" s="13">
        <v>2</v>
      </c>
      <c r="H1212" s="14">
        <v>38000000</v>
      </c>
      <c r="I1212" s="10">
        <v>3</v>
      </c>
      <c r="J1212" s="15">
        <v>8.9699074074074073E-3</v>
      </c>
      <c r="K1212" s="10" t="s">
        <v>46</v>
      </c>
      <c r="L1212" s="10" t="s">
        <v>39</v>
      </c>
      <c r="M1212" s="10" t="s">
        <v>25</v>
      </c>
      <c r="N1212" s="10" t="s">
        <v>76</v>
      </c>
      <c r="O1212" s="10" t="s">
        <v>52</v>
      </c>
    </row>
    <row r="1213" spans="1:15" ht="21" customHeight="1" x14ac:dyDescent="0.3">
      <c r="A1213" s="18"/>
      <c r="B1213" s="3" t="s">
        <v>14</v>
      </c>
      <c r="C1213" s="4">
        <v>30</v>
      </c>
      <c r="D1213" s="5" t="s">
        <v>27</v>
      </c>
      <c r="E1213" s="3" t="s">
        <v>38</v>
      </c>
      <c r="F1213" s="3" t="s">
        <v>42</v>
      </c>
      <c r="G1213" s="6">
        <v>3</v>
      </c>
      <c r="H1213" s="2">
        <v>15000000</v>
      </c>
      <c r="I1213" s="3">
        <v>5</v>
      </c>
      <c r="J1213" s="7">
        <v>8.9699074074074073E-3</v>
      </c>
      <c r="K1213" s="3" t="s">
        <v>18</v>
      </c>
      <c r="L1213" s="3" t="s">
        <v>19</v>
      </c>
      <c r="M1213" s="3" t="s">
        <v>51</v>
      </c>
      <c r="N1213" s="3" t="s">
        <v>76</v>
      </c>
      <c r="O1213" s="3" t="s">
        <v>75</v>
      </c>
    </row>
    <row r="1214" spans="1:15" ht="21" customHeight="1" x14ac:dyDescent="0.3">
      <c r="A1214" s="18"/>
      <c r="B1214" s="10" t="s">
        <v>14</v>
      </c>
      <c r="C1214" s="11">
        <v>13</v>
      </c>
      <c r="D1214" s="12" t="s">
        <v>37</v>
      </c>
      <c r="E1214" s="10" t="s">
        <v>16</v>
      </c>
      <c r="F1214" s="10" t="s">
        <v>42</v>
      </c>
      <c r="G1214" s="13">
        <v>2</v>
      </c>
      <c r="H1214" s="14">
        <v>38000000</v>
      </c>
      <c r="I1214" s="10">
        <v>1</v>
      </c>
      <c r="J1214" s="15">
        <v>8.9699074074074073E-3</v>
      </c>
      <c r="K1214" s="10" t="s">
        <v>46</v>
      </c>
      <c r="L1214" s="10" t="s">
        <v>50</v>
      </c>
      <c r="M1214" s="10" t="s">
        <v>51</v>
      </c>
      <c r="N1214" s="10" t="s">
        <v>66</v>
      </c>
      <c r="O1214" s="10" t="s">
        <v>67</v>
      </c>
    </row>
    <row r="1215" spans="1:15" ht="21" customHeight="1" x14ac:dyDescent="0.3">
      <c r="A1215" s="18"/>
      <c r="B1215" s="3" t="s">
        <v>14</v>
      </c>
      <c r="C1215" s="4">
        <v>2</v>
      </c>
      <c r="D1215" s="5" t="s">
        <v>37</v>
      </c>
      <c r="E1215" s="3" t="s">
        <v>16</v>
      </c>
      <c r="F1215" s="3" t="s">
        <v>23</v>
      </c>
      <c r="G1215" s="6">
        <v>2</v>
      </c>
      <c r="H1215" s="2">
        <v>10000000</v>
      </c>
      <c r="I1215" s="3">
        <v>5</v>
      </c>
      <c r="J1215" s="7">
        <v>8.9699074074074073E-3</v>
      </c>
      <c r="K1215" s="3" t="s">
        <v>18</v>
      </c>
      <c r="L1215" s="3" t="s">
        <v>19</v>
      </c>
      <c r="M1215" s="3" t="s">
        <v>30</v>
      </c>
      <c r="N1215" s="3" t="s">
        <v>78</v>
      </c>
      <c r="O1215" s="3" t="s">
        <v>53</v>
      </c>
    </row>
    <row r="1216" spans="1:15" ht="21" customHeight="1" x14ac:dyDescent="0.3">
      <c r="A1216" s="18"/>
      <c r="B1216" s="10" t="s">
        <v>14</v>
      </c>
      <c r="C1216" s="11">
        <v>4</v>
      </c>
      <c r="D1216" s="12" t="s">
        <v>37</v>
      </c>
      <c r="E1216" s="10" t="s">
        <v>28</v>
      </c>
      <c r="F1216" s="10" t="s">
        <v>23</v>
      </c>
      <c r="G1216" s="13">
        <v>4</v>
      </c>
      <c r="H1216" s="14">
        <v>20000000</v>
      </c>
      <c r="I1216" s="10">
        <v>2</v>
      </c>
      <c r="J1216" s="15">
        <v>8.9699074074074073E-3</v>
      </c>
      <c r="K1216" s="10" t="s">
        <v>18</v>
      </c>
      <c r="L1216" s="10" t="s">
        <v>29</v>
      </c>
      <c r="M1216" s="10" t="s">
        <v>30</v>
      </c>
      <c r="N1216" s="10" t="s">
        <v>77</v>
      </c>
      <c r="O1216" s="10" t="s">
        <v>54</v>
      </c>
    </row>
    <row r="1217" spans="1:15" ht="21" customHeight="1" x14ac:dyDescent="0.3">
      <c r="A1217" s="18"/>
      <c r="B1217" s="3" t="s">
        <v>14</v>
      </c>
      <c r="C1217" s="4">
        <v>6</v>
      </c>
      <c r="D1217" s="5" t="s">
        <v>37</v>
      </c>
      <c r="E1217" s="3" t="s">
        <v>38</v>
      </c>
      <c r="F1217" s="3" t="s">
        <v>45</v>
      </c>
      <c r="G1217" s="6">
        <v>2</v>
      </c>
      <c r="H1217" s="2">
        <v>12000000</v>
      </c>
      <c r="I1217" s="3">
        <v>2</v>
      </c>
      <c r="J1217" s="7">
        <v>8.9699074074074073E-3</v>
      </c>
      <c r="K1217" s="3" t="s">
        <v>18</v>
      </c>
      <c r="L1217" s="3" t="s">
        <v>56</v>
      </c>
      <c r="M1217" s="3" t="s">
        <v>30</v>
      </c>
      <c r="N1217" s="3" t="s">
        <v>76</v>
      </c>
      <c r="O1217" s="3" t="s">
        <v>26</v>
      </c>
    </row>
    <row r="1218" spans="1:15" ht="21" customHeight="1" x14ac:dyDescent="0.3">
      <c r="A1218" s="18"/>
      <c r="B1218" s="10" t="s">
        <v>14</v>
      </c>
      <c r="C1218" s="11">
        <v>23</v>
      </c>
      <c r="D1218" s="12" t="s">
        <v>37</v>
      </c>
      <c r="E1218" s="10" t="s">
        <v>73</v>
      </c>
      <c r="F1218" s="10" t="s">
        <v>17</v>
      </c>
      <c r="G1218" s="13">
        <v>3</v>
      </c>
      <c r="H1218" s="14">
        <v>15000000</v>
      </c>
      <c r="I1218" s="10">
        <v>1</v>
      </c>
      <c r="J1218" s="15">
        <v>8.9699074074074073E-3</v>
      </c>
      <c r="K1218" s="10" t="s">
        <v>18</v>
      </c>
      <c r="L1218" s="10" t="s">
        <v>35</v>
      </c>
      <c r="M1218" s="10" t="s">
        <v>51</v>
      </c>
      <c r="N1218" s="10" t="s">
        <v>78</v>
      </c>
      <c r="O1218" s="10" t="s">
        <v>66</v>
      </c>
    </row>
    <row r="1219" spans="1:15" ht="21" customHeight="1" x14ac:dyDescent="0.3">
      <c r="A1219" s="18"/>
      <c r="B1219" s="3" t="s">
        <v>14</v>
      </c>
      <c r="C1219" s="4">
        <v>8</v>
      </c>
      <c r="D1219" s="5" t="s">
        <v>37</v>
      </c>
      <c r="E1219" s="3" t="s">
        <v>38</v>
      </c>
      <c r="F1219" s="3" t="s">
        <v>42</v>
      </c>
      <c r="G1219" s="6">
        <v>2</v>
      </c>
      <c r="H1219" s="2">
        <v>12000000</v>
      </c>
      <c r="I1219" s="3">
        <v>2</v>
      </c>
      <c r="J1219" s="7">
        <v>8.9699074074074073E-3</v>
      </c>
      <c r="K1219" s="3" t="s">
        <v>18</v>
      </c>
      <c r="L1219" s="3" t="s">
        <v>39</v>
      </c>
      <c r="M1219" s="3" t="s">
        <v>40</v>
      </c>
      <c r="N1219" s="3" t="s">
        <v>78</v>
      </c>
      <c r="O1219" s="3" t="s">
        <v>21</v>
      </c>
    </row>
    <row r="1220" spans="1:15" ht="21" customHeight="1" x14ac:dyDescent="0.3">
      <c r="A1220" s="18"/>
      <c r="B1220" s="10" t="s">
        <v>14</v>
      </c>
      <c r="C1220" s="11">
        <v>1</v>
      </c>
      <c r="D1220" s="12" t="s">
        <v>37</v>
      </c>
      <c r="E1220" s="10" t="s">
        <v>28</v>
      </c>
      <c r="F1220" s="10" t="s">
        <v>23</v>
      </c>
      <c r="G1220" s="13">
        <v>2</v>
      </c>
      <c r="H1220" s="14">
        <v>12000000</v>
      </c>
      <c r="I1220" s="10">
        <v>2</v>
      </c>
      <c r="J1220" s="15">
        <v>8.9699074074074073E-3</v>
      </c>
      <c r="K1220" s="10" t="s">
        <v>18</v>
      </c>
      <c r="L1220" s="10" t="s">
        <v>19</v>
      </c>
      <c r="M1220" s="10" t="s">
        <v>43</v>
      </c>
      <c r="N1220" s="10" t="s">
        <v>76</v>
      </c>
      <c r="O1220" s="10" t="s">
        <v>26</v>
      </c>
    </row>
    <row r="1221" spans="1:15" ht="21" customHeight="1" x14ac:dyDescent="0.3">
      <c r="A1221" s="18"/>
      <c r="B1221" s="3" t="s">
        <v>14</v>
      </c>
      <c r="C1221" s="4">
        <v>20</v>
      </c>
      <c r="D1221" s="5" t="s">
        <v>37</v>
      </c>
      <c r="E1221" s="3" t="s">
        <v>38</v>
      </c>
      <c r="F1221" s="3" t="s">
        <v>23</v>
      </c>
      <c r="G1221" s="6">
        <v>5</v>
      </c>
      <c r="H1221" s="2">
        <v>21000000</v>
      </c>
      <c r="I1221" s="3">
        <v>2</v>
      </c>
      <c r="J1221" s="7">
        <v>8.9699074074074073E-3</v>
      </c>
      <c r="K1221" s="3" t="s">
        <v>18</v>
      </c>
      <c r="L1221" s="3" t="s">
        <v>56</v>
      </c>
      <c r="M1221" s="3" t="s">
        <v>43</v>
      </c>
      <c r="N1221" s="3" t="s">
        <v>78</v>
      </c>
      <c r="O1221" s="3" t="s">
        <v>53</v>
      </c>
    </row>
    <row r="1222" spans="1:15" ht="21" customHeight="1" x14ac:dyDescent="0.3">
      <c r="A1222" s="18"/>
      <c r="B1222" s="10" t="s">
        <v>14</v>
      </c>
      <c r="C1222" s="11">
        <v>11</v>
      </c>
      <c r="D1222" s="12" t="s">
        <v>44</v>
      </c>
      <c r="E1222" s="10" t="s">
        <v>32</v>
      </c>
      <c r="F1222" s="10" t="s">
        <v>42</v>
      </c>
      <c r="G1222" s="13">
        <v>2</v>
      </c>
      <c r="H1222" s="14">
        <v>12000000</v>
      </c>
      <c r="I1222" s="10">
        <v>1</v>
      </c>
      <c r="J1222" s="15">
        <v>8.9699074074074073E-3</v>
      </c>
      <c r="K1222" s="10" t="s">
        <v>18</v>
      </c>
      <c r="L1222" s="10" t="s">
        <v>29</v>
      </c>
      <c r="M1222" s="10" t="s">
        <v>20</v>
      </c>
      <c r="N1222" s="10" t="s">
        <v>78</v>
      </c>
      <c r="O1222" s="10" t="s">
        <v>21</v>
      </c>
    </row>
    <row r="1223" spans="1:15" ht="21" customHeight="1" x14ac:dyDescent="0.3">
      <c r="A1223" s="18"/>
      <c r="B1223" s="3" t="s">
        <v>14</v>
      </c>
      <c r="C1223" s="4">
        <v>3</v>
      </c>
      <c r="D1223" s="5" t="s">
        <v>44</v>
      </c>
      <c r="E1223" s="3" t="s">
        <v>73</v>
      </c>
      <c r="F1223" s="3" t="s">
        <v>42</v>
      </c>
      <c r="G1223" s="6">
        <v>5</v>
      </c>
      <c r="H1223" s="2">
        <v>25000000</v>
      </c>
      <c r="I1223" s="3">
        <v>1</v>
      </c>
      <c r="J1223" s="7">
        <v>8.9699074074074073E-3</v>
      </c>
      <c r="K1223" s="3" t="s">
        <v>18</v>
      </c>
      <c r="L1223" s="3" t="s">
        <v>24</v>
      </c>
      <c r="M1223" s="3" t="s">
        <v>43</v>
      </c>
      <c r="N1223" s="3" t="s">
        <v>76</v>
      </c>
      <c r="O1223" s="3" t="s">
        <v>52</v>
      </c>
    </row>
    <row r="1224" spans="1:15" ht="21" customHeight="1" x14ac:dyDescent="0.3">
      <c r="A1224" s="18"/>
      <c r="B1224" s="10" t="s">
        <v>14</v>
      </c>
      <c r="C1224" s="11">
        <v>30</v>
      </c>
      <c r="D1224" s="12" t="s">
        <v>69</v>
      </c>
      <c r="E1224" s="10" t="s">
        <v>38</v>
      </c>
      <c r="F1224" s="10" t="s">
        <v>23</v>
      </c>
      <c r="G1224" s="13">
        <v>1</v>
      </c>
      <c r="H1224" s="14">
        <v>19000000</v>
      </c>
      <c r="I1224" s="10">
        <v>2</v>
      </c>
      <c r="J1224" s="15">
        <v>8.9699074074074073E-3</v>
      </c>
      <c r="K1224" s="10" t="s">
        <v>46</v>
      </c>
      <c r="L1224" s="10" t="s">
        <v>29</v>
      </c>
      <c r="M1224" s="10" t="s">
        <v>48</v>
      </c>
      <c r="N1224" s="10" t="s">
        <v>76</v>
      </c>
      <c r="O1224" s="10" t="s">
        <v>75</v>
      </c>
    </row>
    <row r="1225" spans="1:15" ht="21" customHeight="1" x14ac:dyDescent="0.3">
      <c r="A1225" s="18"/>
      <c r="B1225" s="3" t="s">
        <v>14</v>
      </c>
      <c r="C1225" s="4">
        <v>28</v>
      </c>
      <c r="D1225" s="5" t="s">
        <v>69</v>
      </c>
      <c r="E1225" s="3" t="s">
        <v>38</v>
      </c>
      <c r="F1225" s="3" t="s">
        <v>17</v>
      </c>
      <c r="G1225" s="6">
        <v>4</v>
      </c>
      <c r="H1225" s="2">
        <v>20000000</v>
      </c>
      <c r="I1225" s="3">
        <v>1</v>
      </c>
      <c r="J1225" s="7">
        <v>8.9699074074074073E-3</v>
      </c>
      <c r="K1225" s="3" t="s">
        <v>61</v>
      </c>
      <c r="L1225" s="3" t="s">
        <v>29</v>
      </c>
      <c r="M1225" s="3" t="s">
        <v>33</v>
      </c>
      <c r="N1225" s="3" t="s">
        <v>66</v>
      </c>
      <c r="O1225" s="3" t="s">
        <v>36</v>
      </c>
    </row>
    <row r="1226" spans="1:15" ht="21" customHeight="1" x14ac:dyDescent="0.3">
      <c r="A1226" s="18"/>
      <c r="B1226" s="10" t="s">
        <v>14</v>
      </c>
      <c r="C1226" s="11">
        <v>1</v>
      </c>
      <c r="D1226" s="12" t="s">
        <v>69</v>
      </c>
      <c r="E1226" s="10" t="s">
        <v>16</v>
      </c>
      <c r="F1226" s="10" t="s">
        <v>42</v>
      </c>
      <c r="G1226" s="13">
        <v>5</v>
      </c>
      <c r="H1226" s="14">
        <v>25000000</v>
      </c>
      <c r="I1226" s="10">
        <v>3</v>
      </c>
      <c r="J1226" s="15">
        <v>8.9699074074074073E-3</v>
      </c>
      <c r="K1226" s="10" t="s">
        <v>18</v>
      </c>
      <c r="L1226" s="10" t="s">
        <v>24</v>
      </c>
      <c r="M1226" s="10" t="s">
        <v>30</v>
      </c>
      <c r="N1226" s="10" t="s">
        <v>66</v>
      </c>
      <c r="O1226" s="10" t="s">
        <v>36</v>
      </c>
    </row>
    <row r="1227" spans="1:15" ht="21" customHeight="1" x14ac:dyDescent="0.3">
      <c r="A1227" s="18"/>
      <c r="B1227" s="3" t="s">
        <v>14</v>
      </c>
      <c r="C1227" s="4">
        <v>30</v>
      </c>
      <c r="D1227" s="5" t="s">
        <v>69</v>
      </c>
      <c r="E1227" s="3" t="s">
        <v>28</v>
      </c>
      <c r="F1227" s="3" t="s">
        <v>42</v>
      </c>
      <c r="G1227" s="6">
        <v>1</v>
      </c>
      <c r="H1227" s="2">
        <v>7000000</v>
      </c>
      <c r="I1227" s="3">
        <v>1</v>
      </c>
      <c r="J1227" s="7">
        <v>8.9699074074074073E-3</v>
      </c>
      <c r="K1227" s="3" t="s">
        <v>18</v>
      </c>
      <c r="L1227" s="3" t="s">
        <v>56</v>
      </c>
      <c r="M1227" s="3" t="s">
        <v>30</v>
      </c>
      <c r="N1227" s="3" t="s">
        <v>78</v>
      </c>
      <c r="O1227" s="3" t="s">
        <v>62</v>
      </c>
    </row>
    <row r="1228" spans="1:15" ht="21" customHeight="1" x14ac:dyDescent="0.3">
      <c r="A1228" s="18"/>
      <c r="B1228" s="10" t="s">
        <v>14</v>
      </c>
      <c r="C1228" s="11">
        <v>13</v>
      </c>
      <c r="D1228" s="12" t="s">
        <v>57</v>
      </c>
      <c r="E1228" s="10" t="s">
        <v>32</v>
      </c>
      <c r="F1228" s="10" t="s">
        <v>17</v>
      </c>
      <c r="G1228" s="13">
        <v>1</v>
      </c>
      <c r="H1228" s="14">
        <v>7000000</v>
      </c>
      <c r="I1228" s="10">
        <v>6</v>
      </c>
      <c r="J1228" s="15">
        <v>8.9699074074074073E-3</v>
      </c>
      <c r="K1228" s="10" t="s">
        <v>18</v>
      </c>
      <c r="L1228" s="10" t="s">
        <v>47</v>
      </c>
      <c r="M1228" s="10" t="s">
        <v>33</v>
      </c>
      <c r="N1228" s="10" t="s">
        <v>66</v>
      </c>
      <c r="O1228" s="10" t="s">
        <v>36</v>
      </c>
    </row>
    <row r="1229" spans="1:15" ht="21" customHeight="1" x14ac:dyDescent="0.3">
      <c r="A1229" s="18"/>
      <c r="B1229" s="3" t="s">
        <v>14</v>
      </c>
      <c r="C1229" s="4">
        <v>10</v>
      </c>
      <c r="D1229" s="5" t="s">
        <v>15</v>
      </c>
      <c r="E1229" s="3" t="s">
        <v>49</v>
      </c>
      <c r="F1229" s="3" t="s">
        <v>17</v>
      </c>
      <c r="G1229" s="6">
        <v>3</v>
      </c>
      <c r="H1229" s="2">
        <v>15000000</v>
      </c>
      <c r="I1229" s="3">
        <v>1</v>
      </c>
      <c r="J1229" s="7">
        <v>8.9699074074074073E-3</v>
      </c>
      <c r="K1229" s="3" t="s">
        <v>18</v>
      </c>
      <c r="L1229" s="3" t="s">
        <v>56</v>
      </c>
      <c r="M1229" s="3" t="s">
        <v>30</v>
      </c>
      <c r="N1229" s="3" t="s">
        <v>78</v>
      </c>
      <c r="O1229" s="3" t="s">
        <v>62</v>
      </c>
    </row>
    <row r="1230" spans="1:15" ht="21" customHeight="1" x14ac:dyDescent="0.3">
      <c r="A1230" s="18"/>
      <c r="B1230" s="10" t="s">
        <v>14</v>
      </c>
      <c r="C1230" s="11">
        <v>9</v>
      </c>
      <c r="D1230" s="12" t="s">
        <v>72</v>
      </c>
      <c r="E1230" s="10" t="s">
        <v>16</v>
      </c>
      <c r="F1230" s="10" t="s">
        <v>42</v>
      </c>
      <c r="G1230" s="13">
        <v>4</v>
      </c>
      <c r="H1230" s="14">
        <v>11000000</v>
      </c>
      <c r="I1230" s="10">
        <v>1</v>
      </c>
      <c r="J1230" s="15">
        <v>8.9699074074074073E-3</v>
      </c>
      <c r="K1230" s="10" t="s">
        <v>61</v>
      </c>
      <c r="L1230" s="10" t="s">
        <v>19</v>
      </c>
      <c r="M1230" s="10" t="s">
        <v>33</v>
      </c>
      <c r="N1230" s="10" t="s">
        <v>78</v>
      </c>
      <c r="O1230" s="10" t="s">
        <v>63</v>
      </c>
    </row>
    <row r="1231" spans="1:15" ht="21" customHeight="1" x14ac:dyDescent="0.3">
      <c r="A1231" s="18"/>
      <c r="B1231" s="3" t="s">
        <v>70</v>
      </c>
      <c r="C1231" s="4">
        <v>11</v>
      </c>
      <c r="D1231" s="5" t="s">
        <v>57</v>
      </c>
      <c r="E1231" s="3" t="s">
        <v>32</v>
      </c>
      <c r="F1231" s="3" t="s">
        <v>23</v>
      </c>
      <c r="G1231" s="6">
        <v>0</v>
      </c>
      <c r="H1231" s="2">
        <v>0</v>
      </c>
      <c r="I1231" s="3">
        <v>2</v>
      </c>
      <c r="J1231" s="7">
        <v>8.9699074074074073E-3</v>
      </c>
      <c r="K1231" s="3"/>
      <c r="L1231" s="3"/>
      <c r="M1231" s="3" t="s">
        <v>48</v>
      </c>
      <c r="N1231" s="3" t="s">
        <v>76</v>
      </c>
      <c r="O1231" s="3" t="s">
        <v>52</v>
      </c>
    </row>
    <row r="1232" spans="1:15" ht="21" customHeight="1" x14ac:dyDescent="0.3">
      <c r="A1232" s="18"/>
      <c r="B1232" s="10" t="s">
        <v>70</v>
      </c>
      <c r="C1232" s="11">
        <v>12</v>
      </c>
      <c r="D1232" s="12" t="s">
        <v>58</v>
      </c>
      <c r="E1232" s="10" t="s">
        <v>16</v>
      </c>
      <c r="F1232" s="10" t="s">
        <v>23</v>
      </c>
      <c r="G1232" s="13">
        <v>0</v>
      </c>
      <c r="H1232" s="14">
        <v>0</v>
      </c>
      <c r="I1232" s="10">
        <v>2</v>
      </c>
      <c r="J1232" s="15">
        <v>8.9699074074074073E-3</v>
      </c>
      <c r="K1232" s="10"/>
      <c r="L1232" s="10"/>
      <c r="M1232" s="10" t="s">
        <v>48</v>
      </c>
      <c r="N1232" s="10" t="s">
        <v>77</v>
      </c>
      <c r="O1232" s="10" t="s">
        <v>54</v>
      </c>
    </row>
    <row r="1233" spans="1:15" ht="21" customHeight="1" x14ac:dyDescent="0.3">
      <c r="A1233" s="18"/>
      <c r="B1233" s="3" t="s">
        <v>70</v>
      </c>
      <c r="C1233" s="4">
        <v>30</v>
      </c>
      <c r="D1233" s="5" t="s">
        <v>27</v>
      </c>
      <c r="E1233" s="3" t="s">
        <v>32</v>
      </c>
      <c r="F1233" s="3" t="s">
        <v>68</v>
      </c>
      <c r="G1233" s="6">
        <v>0</v>
      </c>
      <c r="H1233" s="2">
        <v>0</v>
      </c>
      <c r="I1233" s="3">
        <v>2</v>
      </c>
      <c r="J1233" s="7">
        <v>8.9699074074074073E-3</v>
      </c>
      <c r="K1233" s="3"/>
      <c r="L1233" s="3"/>
      <c r="M1233" s="3" t="s">
        <v>51</v>
      </c>
      <c r="N1233" s="3" t="s">
        <v>78</v>
      </c>
      <c r="O1233" s="3" t="s">
        <v>21</v>
      </c>
    </row>
    <row r="1234" spans="1:15" ht="21" customHeight="1" x14ac:dyDescent="0.3">
      <c r="A1234" s="18"/>
      <c r="B1234" s="10" t="s">
        <v>70</v>
      </c>
      <c r="C1234" s="11">
        <v>14</v>
      </c>
      <c r="D1234" s="12" t="s">
        <v>37</v>
      </c>
      <c r="E1234" s="10" t="s">
        <v>73</v>
      </c>
      <c r="F1234" s="10" t="s">
        <v>45</v>
      </c>
      <c r="G1234" s="13">
        <v>0</v>
      </c>
      <c r="H1234" s="14">
        <v>0</v>
      </c>
      <c r="I1234" s="10">
        <v>2</v>
      </c>
      <c r="J1234" s="15">
        <v>8.9699074074074073E-3</v>
      </c>
      <c r="K1234" s="10"/>
      <c r="L1234" s="10"/>
      <c r="M1234" s="10" t="s">
        <v>20</v>
      </c>
      <c r="N1234" s="10" t="s">
        <v>77</v>
      </c>
      <c r="O1234" s="10" t="s">
        <v>54</v>
      </c>
    </row>
    <row r="1235" spans="1:15" ht="21" customHeight="1" x14ac:dyDescent="0.3">
      <c r="A1235" s="18"/>
      <c r="B1235" s="3" t="s">
        <v>70</v>
      </c>
      <c r="C1235" s="4">
        <v>18</v>
      </c>
      <c r="D1235" s="5" t="s">
        <v>44</v>
      </c>
      <c r="E1235" s="3" t="s">
        <v>32</v>
      </c>
      <c r="F1235" s="3" t="s">
        <v>23</v>
      </c>
      <c r="G1235" s="6">
        <v>0</v>
      </c>
      <c r="H1235" s="2">
        <v>0</v>
      </c>
      <c r="I1235" s="3">
        <v>2</v>
      </c>
      <c r="J1235" s="7">
        <v>8.9699074074074073E-3</v>
      </c>
      <c r="K1235" s="3"/>
      <c r="L1235" s="3"/>
      <c r="M1235" s="3" t="s">
        <v>30</v>
      </c>
      <c r="N1235" s="3" t="s">
        <v>66</v>
      </c>
      <c r="O1235" s="3" t="s">
        <v>36</v>
      </c>
    </row>
    <row r="1236" spans="1:15" ht="21" customHeight="1" x14ac:dyDescent="0.3">
      <c r="A1236" s="18"/>
      <c r="B1236" s="10" t="s">
        <v>70</v>
      </c>
      <c r="C1236" s="11">
        <v>24</v>
      </c>
      <c r="D1236" s="12" t="s">
        <v>44</v>
      </c>
      <c r="E1236" s="10" t="s">
        <v>38</v>
      </c>
      <c r="F1236" s="10" t="s">
        <v>42</v>
      </c>
      <c r="G1236" s="13">
        <v>0</v>
      </c>
      <c r="H1236" s="14">
        <v>0</v>
      </c>
      <c r="I1236" s="10">
        <v>2</v>
      </c>
      <c r="J1236" s="15">
        <v>8.9699074074074073E-3</v>
      </c>
      <c r="K1236" s="10"/>
      <c r="L1236" s="10"/>
      <c r="M1236" s="10" t="s">
        <v>20</v>
      </c>
      <c r="N1236" s="10" t="s">
        <v>76</v>
      </c>
      <c r="O1236" s="10" t="s">
        <v>26</v>
      </c>
    </row>
    <row r="1237" spans="1:15" ht="21" customHeight="1" x14ac:dyDescent="0.3">
      <c r="A1237" s="18"/>
      <c r="B1237" s="3" t="s">
        <v>70</v>
      </c>
      <c r="C1237" s="4">
        <v>9</v>
      </c>
      <c r="D1237" s="5" t="s">
        <v>69</v>
      </c>
      <c r="E1237" s="3" t="s">
        <v>16</v>
      </c>
      <c r="F1237" s="3" t="s">
        <v>23</v>
      </c>
      <c r="G1237" s="6">
        <v>0</v>
      </c>
      <c r="H1237" s="2">
        <v>0</v>
      </c>
      <c r="I1237" s="3">
        <v>1</v>
      </c>
      <c r="J1237" s="7">
        <v>8.9699074074074073E-3</v>
      </c>
      <c r="K1237" s="3"/>
      <c r="L1237" s="3"/>
      <c r="M1237" s="3" t="s">
        <v>40</v>
      </c>
      <c r="N1237" s="3" t="s">
        <v>76</v>
      </c>
      <c r="O1237" s="3" t="s">
        <v>52</v>
      </c>
    </row>
    <row r="1238" spans="1:15" ht="21" customHeight="1" x14ac:dyDescent="0.3">
      <c r="A1238" s="18"/>
      <c r="B1238" s="10" t="s">
        <v>70</v>
      </c>
      <c r="C1238" s="11">
        <v>11</v>
      </c>
      <c r="D1238" s="12" t="s">
        <v>57</v>
      </c>
      <c r="E1238" s="10" t="s">
        <v>32</v>
      </c>
      <c r="F1238" s="10" t="s">
        <v>23</v>
      </c>
      <c r="G1238" s="13">
        <v>0</v>
      </c>
      <c r="H1238" s="14">
        <v>0</v>
      </c>
      <c r="I1238" s="10">
        <v>2</v>
      </c>
      <c r="J1238" s="15">
        <v>8.9699074074074073E-3</v>
      </c>
      <c r="K1238" s="10"/>
      <c r="L1238" s="10"/>
      <c r="M1238" s="10" t="s">
        <v>48</v>
      </c>
      <c r="N1238" s="10" t="s">
        <v>76</v>
      </c>
      <c r="O1238" s="10" t="s">
        <v>52</v>
      </c>
    </row>
    <row r="1239" spans="1:15" ht="21" customHeight="1" x14ac:dyDescent="0.3">
      <c r="A1239" s="18"/>
      <c r="B1239" s="3" t="s">
        <v>70</v>
      </c>
      <c r="C1239" s="4">
        <v>12</v>
      </c>
      <c r="D1239" s="5" t="s">
        <v>58</v>
      </c>
      <c r="E1239" s="3" t="s">
        <v>16</v>
      </c>
      <c r="F1239" s="3" t="s">
        <v>23</v>
      </c>
      <c r="G1239" s="6">
        <v>0</v>
      </c>
      <c r="H1239" s="2">
        <v>0</v>
      </c>
      <c r="I1239" s="3">
        <v>2</v>
      </c>
      <c r="J1239" s="7">
        <v>8.9699074074074073E-3</v>
      </c>
      <c r="K1239" s="3"/>
      <c r="L1239" s="3"/>
      <c r="M1239" s="3" t="s">
        <v>48</v>
      </c>
      <c r="N1239" s="3" t="s">
        <v>77</v>
      </c>
      <c r="O1239" s="3" t="s">
        <v>54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52BD3-9A41-4D54-BA1D-605BB30FA764}">
  <dimension ref="B1:EP184"/>
  <sheetViews>
    <sheetView showGridLines="0" tabSelected="1" zoomScaleNormal="100" workbookViewId="0">
      <selection activeCell="H20" sqref="H20"/>
    </sheetView>
  </sheetViews>
  <sheetFormatPr defaultRowHeight="15" x14ac:dyDescent="0.25"/>
  <cols>
    <col min="1" max="1" width="8.796875" style="20"/>
    <col min="2" max="2" width="17.59765625" style="20" bestFit="1" customWidth="1"/>
    <col min="3" max="3" width="8.796875" style="20" customWidth="1"/>
    <col min="4" max="4" width="8.796875" style="21"/>
    <col min="5" max="5" width="15.796875" style="20" bestFit="1" customWidth="1"/>
    <col min="6" max="6" width="21.19921875" style="20" bestFit="1" customWidth="1"/>
    <col min="7" max="11" width="8.796875" style="20"/>
    <col min="12" max="12" width="8.796875" style="21"/>
    <col min="13" max="13" width="15.796875" style="20" bestFit="1" customWidth="1"/>
    <col min="14" max="14" width="17.59765625" style="20" bestFit="1" customWidth="1"/>
    <col min="15" max="16" width="8.796875" style="20"/>
    <col min="17" max="17" width="13.796875" style="20" bestFit="1" customWidth="1"/>
    <col min="18" max="19" width="8.796875" style="20"/>
    <col min="20" max="20" width="8.796875" style="21"/>
    <col min="21" max="21" width="15.796875" style="20" bestFit="1" customWidth="1"/>
    <col min="22" max="22" width="17.59765625" style="20" bestFit="1" customWidth="1"/>
    <col min="23" max="23" width="18.69921875" style="20" bestFit="1" customWidth="1"/>
    <col min="24" max="26" width="8.796875" style="20"/>
    <col min="27" max="27" width="18.09765625" style="20" bestFit="1" customWidth="1"/>
    <col min="28" max="28" width="8.796875" style="20"/>
    <col min="29" max="29" width="8.796875" style="21"/>
    <col min="30" max="30" width="15.796875" style="20" bestFit="1" customWidth="1"/>
    <col min="31" max="31" width="21.19921875" style="20" bestFit="1" customWidth="1"/>
    <col min="32" max="32" width="18.69921875" style="20" bestFit="1" customWidth="1"/>
    <col min="33" max="38" width="8.796875" style="20"/>
    <col min="39" max="39" width="8.796875" style="21"/>
    <col min="40" max="40" width="15.796875" style="20" bestFit="1" customWidth="1"/>
    <col min="41" max="41" width="24.796875" style="20" bestFit="1" customWidth="1"/>
    <col min="42" max="42" width="8.796875" style="20"/>
    <col min="43" max="43" width="28.3984375" style="20" bestFit="1" customWidth="1"/>
    <col min="44" max="44" width="8.796875" style="20"/>
    <col min="45" max="45" width="24.796875" style="20" bestFit="1" customWidth="1"/>
    <col min="46" max="48" width="8.796875" style="20"/>
    <col min="49" max="49" width="8.796875" style="21"/>
    <col min="50" max="50" width="15.796875" style="20" bestFit="1" customWidth="1"/>
    <col min="51" max="51" width="19.69921875" style="20" bestFit="1" customWidth="1"/>
    <col min="52" max="52" width="8.796875" style="20"/>
    <col min="53" max="53" width="8.796875" style="21"/>
    <col min="54" max="54" width="15.796875" style="20" bestFit="1" customWidth="1"/>
    <col min="55" max="55" width="17.59765625" style="20" bestFit="1" customWidth="1"/>
    <col min="56" max="57" width="8.796875" style="20"/>
    <col min="58" max="58" width="15.796875" style="20" bestFit="1" customWidth="1"/>
    <col min="59" max="59" width="17.59765625" style="20" bestFit="1" customWidth="1"/>
    <col min="60" max="61" width="8.796875" style="20"/>
    <col min="62" max="62" width="15.796875" style="20" bestFit="1" customWidth="1"/>
    <col min="63" max="63" width="24.796875" style="20" bestFit="1" customWidth="1"/>
    <col min="64" max="65" width="8.796875" style="20"/>
    <col min="66" max="66" width="15.796875" style="20" bestFit="1" customWidth="1"/>
    <col min="67" max="67" width="17.59765625" style="20" bestFit="1" customWidth="1"/>
    <col min="68" max="69" width="8.796875" style="20"/>
    <col min="70" max="70" width="18.09765625" style="20" bestFit="1" customWidth="1"/>
    <col min="71" max="72" width="8.796875" style="20"/>
    <col min="73" max="73" width="15.796875" style="20" bestFit="1" customWidth="1"/>
    <col min="74" max="74" width="32.19921875" style="20" bestFit="1" customWidth="1"/>
    <col min="75" max="76" width="8.796875" style="20"/>
    <col min="77" max="79" width="8.796875" style="26"/>
    <col min="80" max="84" width="8.796875" style="20"/>
    <col min="85" max="85" width="15.796875" style="20" bestFit="1" customWidth="1"/>
    <col min="86" max="86" width="17.59765625" style="20" bestFit="1" customWidth="1"/>
    <col min="87" max="87" width="18.69921875" style="20" bestFit="1" customWidth="1"/>
    <col min="88" max="89" width="8.796875" style="20"/>
    <col min="90" max="90" width="15.796875" style="20" bestFit="1" customWidth="1"/>
    <col min="91" max="91" width="17.59765625" style="20" bestFit="1" customWidth="1"/>
    <col min="92" max="92" width="12.59765625" style="20" customWidth="1"/>
    <col min="93" max="94" width="11.8984375" style="20" bestFit="1" customWidth="1"/>
    <col min="95" max="96" width="8.796875" style="20"/>
    <col min="97" max="97" width="15.796875" style="20" bestFit="1" customWidth="1"/>
    <col min="98" max="98" width="17.59765625" style="20" bestFit="1" customWidth="1"/>
    <col min="99" max="99" width="18.69921875" style="20" bestFit="1" customWidth="1"/>
    <col min="100" max="103" width="8.796875" style="20"/>
    <col min="104" max="104" width="17.19921875" style="20" bestFit="1" customWidth="1"/>
    <col min="105" max="105" width="17.59765625" style="20" bestFit="1" customWidth="1"/>
    <col min="106" max="107" width="8.796875" style="20"/>
    <col min="108" max="108" width="43.8984375" style="20" bestFit="1" customWidth="1"/>
    <col min="109" max="109" width="17.296875" style="27" bestFit="1" customWidth="1"/>
    <col min="110" max="110" width="10.796875" style="27" bestFit="1" customWidth="1"/>
    <col min="111" max="111" width="10.59765625" style="27" bestFit="1" customWidth="1"/>
    <col min="112" max="112" width="18.19921875" style="27" bestFit="1" customWidth="1"/>
    <col min="113" max="113" width="15.5" style="27" bestFit="1" customWidth="1"/>
    <col min="114" max="114" width="13.69921875" style="27" bestFit="1" customWidth="1"/>
    <col min="115" max="115" width="12.796875" style="27" customWidth="1"/>
    <col min="116" max="116" width="19.3984375" style="20" bestFit="1" customWidth="1"/>
    <col min="117" max="117" width="12.5" style="20" bestFit="1" customWidth="1"/>
    <col min="118" max="118" width="8.796875" style="20"/>
    <col min="119" max="120" width="15.796875" style="20" bestFit="1" customWidth="1"/>
    <col min="121" max="121" width="16.8984375" style="20" bestFit="1" customWidth="1"/>
    <col min="122" max="125" width="8.796875" style="20"/>
    <col min="126" max="126" width="17.59765625" style="20" bestFit="1" customWidth="1"/>
    <col min="127" max="127" width="17" style="20" bestFit="1" customWidth="1"/>
    <col min="128" max="131" width="10.8984375" style="20" bestFit="1" customWidth="1"/>
    <col min="132" max="132" width="12.19921875" style="20" bestFit="1" customWidth="1"/>
    <col min="133" max="133" width="8.796875" style="20"/>
    <col min="134" max="134" width="13.796875" style="20" bestFit="1" customWidth="1"/>
    <col min="135" max="135" width="7.59765625" style="20" bestFit="1" customWidth="1"/>
    <col min="136" max="136" width="10.296875" style="20" bestFit="1" customWidth="1"/>
    <col min="137" max="137" width="8.796875" style="20"/>
    <col min="138" max="138" width="15.796875" style="20" bestFit="1" customWidth="1"/>
    <col min="139" max="139" width="17.59765625" style="20" bestFit="1" customWidth="1"/>
    <col min="140" max="140" width="8.796875" style="20"/>
    <col min="141" max="141" width="17.59765625" style="20" bestFit="1" customWidth="1"/>
    <col min="142" max="142" width="17" style="20" bestFit="1" customWidth="1"/>
    <col min="143" max="143" width="7.59765625" style="20" bestFit="1" customWidth="1"/>
    <col min="144" max="144" width="6.5" style="20" bestFit="1" customWidth="1"/>
    <col min="145" max="146" width="7.59765625" style="20" bestFit="1" customWidth="1"/>
    <col min="147" max="16384" width="8.796875" style="20"/>
  </cols>
  <sheetData>
    <row r="1" spans="2:146" x14ac:dyDescent="0.25">
      <c r="BE1" s="21"/>
      <c r="BI1" s="21"/>
      <c r="BM1" s="21"/>
      <c r="BT1" s="21"/>
      <c r="CF1" s="21"/>
      <c r="CR1" s="21"/>
      <c r="CY1" s="21"/>
      <c r="CZ1" s="22" t="s">
        <v>3</v>
      </c>
      <c r="DN1" s="21"/>
      <c r="DO1" s="22" t="s">
        <v>106</v>
      </c>
      <c r="DU1" s="21"/>
      <c r="DV1" s="22" t="s">
        <v>108</v>
      </c>
    </row>
    <row r="2" spans="2:146" x14ac:dyDescent="0.25">
      <c r="B2" s="22" t="s">
        <v>84</v>
      </c>
      <c r="C2" s="22"/>
      <c r="D2" s="23"/>
      <c r="E2" s="22" t="s">
        <v>83</v>
      </c>
      <c r="F2" s="22"/>
      <c r="M2" s="22" t="s">
        <v>85</v>
      </c>
      <c r="U2" s="22" t="s">
        <v>86</v>
      </c>
      <c r="AD2" s="22" t="s">
        <v>86</v>
      </c>
      <c r="AN2" s="22" t="s">
        <v>5</v>
      </c>
      <c r="AX2" s="22" t="s">
        <v>11</v>
      </c>
      <c r="BB2" s="22" t="s">
        <v>9</v>
      </c>
      <c r="BE2" s="21"/>
      <c r="BF2" s="22" t="s">
        <v>95</v>
      </c>
      <c r="BI2" s="21"/>
      <c r="BJ2" s="22" t="s">
        <v>96</v>
      </c>
      <c r="BM2" s="21"/>
      <c r="BN2" s="22" t="s">
        <v>97</v>
      </c>
      <c r="BT2" s="21"/>
      <c r="BU2" s="22" t="s">
        <v>98</v>
      </c>
      <c r="CF2" s="21"/>
      <c r="CG2" s="22" t="s">
        <v>98</v>
      </c>
      <c r="CL2" s="22"/>
      <c r="CR2" s="21"/>
      <c r="CS2" s="22" t="s">
        <v>98</v>
      </c>
      <c r="CY2" s="21"/>
      <c r="DN2" s="21"/>
      <c r="DU2" s="21"/>
      <c r="EH2" s="31" t="s">
        <v>111</v>
      </c>
      <c r="EK2" s="31" t="s">
        <v>111</v>
      </c>
    </row>
    <row r="3" spans="2:146" ht="15.6" x14ac:dyDescent="0.3">
      <c r="AD3" s="22" t="s">
        <v>91</v>
      </c>
      <c r="AN3" s="22"/>
      <c r="AX3" s="22"/>
      <c r="BB3" s="45" t="s">
        <v>0</v>
      </c>
      <c r="BC3" s="45" t="s">
        <v>14</v>
      </c>
      <c r="BE3" s="21"/>
      <c r="BF3" s="45" t="s">
        <v>0</v>
      </c>
      <c r="BG3" s="45" t="s">
        <v>14</v>
      </c>
      <c r="BI3" s="21"/>
      <c r="BJ3" s="45" t="s">
        <v>0</v>
      </c>
      <c r="BK3" s="45" t="s">
        <v>14</v>
      </c>
      <c r="BM3" s="21"/>
      <c r="BN3" s="45" t="s">
        <v>0</v>
      </c>
      <c r="BO3" s="45" t="s">
        <v>14</v>
      </c>
      <c r="BT3" s="21"/>
      <c r="BU3" s="45" t="s">
        <v>0</v>
      </c>
      <c r="BV3" s="45" t="s">
        <v>14</v>
      </c>
      <c r="CF3" s="21"/>
      <c r="CG3" s="45" t="s">
        <v>0</v>
      </c>
      <c r="CH3" s="45" t="s">
        <v>14</v>
      </c>
      <c r="CI3" s="33"/>
      <c r="CL3" s="45" t="s">
        <v>0</v>
      </c>
      <c r="CM3" s="45" t="s">
        <v>14</v>
      </c>
      <c r="CR3" s="21"/>
      <c r="CS3" s="45" t="s">
        <v>0</v>
      </c>
      <c r="CT3" s="45" t="s">
        <v>14</v>
      </c>
      <c r="CY3" s="21"/>
      <c r="CZ3" s="45" t="s">
        <v>0</v>
      </c>
      <c r="DA3" s="45" t="s">
        <v>14</v>
      </c>
      <c r="DN3" s="21"/>
      <c r="DO3"/>
      <c r="DP3"/>
      <c r="DU3" s="21"/>
      <c r="DV3"/>
      <c r="DW3"/>
      <c r="EH3" s="45" t="s">
        <v>0</v>
      </c>
      <c r="EI3" s="45" t="s">
        <v>14</v>
      </c>
      <c r="EK3" s="60" t="s">
        <v>0</v>
      </c>
      <c r="EL3" s="61" t="s">
        <v>14</v>
      </c>
    </row>
    <row r="4" spans="2:146" x14ac:dyDescent="0.25">
      <c r="BE4" s="21"/>
      <c r="BF4" s="33"/>
      <c r="BG4" s="33"/>
      <c r="BI4" s="21"/>
      <c r="BJ4" s="33"/>
      <c r="BK4" s="33"/>
      <c r="BM4" s="21"/>
      <c r="BN4" s="33"/>
      <c r="BO4" s="33"/>
      <c r="BT4" s="21"/>
      <c r="BU4" s="33"/>
      <c r="BV4" s="33"/>
      <c r="CF4" s="21"/>
      <c r="CG4" s="33"/>
      <c r="CH4" s="33"/>
      <c r="CI4" s="33"/>
      <c r="CL4" s="33"/>
      <c r="CM4" s="33"/>
      <c r="CR4" s="21"/>
      <c r="CS4" s="33"/>
      <c r="CT4" s="33"/>
      <c r="CY4" s="21"/>
      <c r="CZ4" s="33"/>
      <c r="DA4" s="33"/>
      <c r="DN4" s="21"/>
      <c r="DU4" s="21"/>
      <c r="EH4" s="44"/>
      <c r="EI4" s="44"/>
    </row>
    <row r="5" spans="2:146" ht="15.6" x14ac:dyDescent="0.3">
      <c r="B5" s="45" t="s">
        <v>79</v>
      </c>
      <c r="E5" s="45" t="s">
        <v>80</v>
      </c>
      <c r="F5" s="45" t="s">
        <v>82</v>
      </c>
      <c r="M5" s="48" t="s">
        <v>80</v>
      </c>
      <c r="N5" s="48" t="s">
        <v>79</v>
      </c>
      <c r="O5"/>
      <c r="U5" s="45" t="s">
        <v>80</v>
      </c>
      <c r="V5" s="45" t="s">
        <v>79</v>
      </c>
      <c r="W5"/>
      <c r="AD5" s="45" t="s">
        <v>80</v>
      </c>
      <c r="AE5" s="45" t="s">
        <v>82</v>
      </c>
      <c r="AF5"/>
      <c r="AN5" s="45" t="s">
        <v>80</v>
      </c>
      <c r="AO5" s="45" t="s">
        <v>92</v>
      </c>
      <c r="AP5"/>
      <c r="AQ5" s="45" t="s">
        <v>93</v>
      </c>
      <c r="AR5"/>
      <c r="AS5" s="45" t="s">
        <v>92</v>
      </c>
      <c r="AX5" s="45" t="s">
        <v>80</v>
      </c>
      <c r="AY5" s="45" t="s">
        <v>94</v>
      </c>
      <c r="AZ5"/>
      <c r="BB5" s="45" t="s">
        <v>80</v>
      </c>
      <c r="BC5" s="45" t="s">
        <v>79</v>
      </c>
      <c r="BD5"/>
      <c r="BE5" s="21"/>
      <c r="BF5" s="45" t="s">
        <v>80</v>
      </c>
      <c r="BG5" s="45" t="s">
        <v>79</v>
      </c>
      <c r="BI5" s="21"/>
      <c r="BJ5" s="45" t="s">
        <v>80</v>
      </c>
      <c r="BK5" s="45" t="s">
        <v>92</v>
      </c>
      <c r="BM5" s="21"/>
      <c r="BN5" s="45" t="s">
        <v>80</v>
      </c>
      <c r="BO5" s="45" t="s">
        <v>79</v>
      </c>
      <c r="BT5" s="21"/>
      <c r="BU5" s="45" t="s">
        <v>80</v>
      </c>
      <c r="BV5" s="45" t="s">
        <v>99</v>
      </c>
      <c r="BX5" s="40" t="s">
        <v>101</v>
      </c>
      <c r="BY5" s="40" t="s">
        <v>100</v>
      </c>
      <c r="BZ5" s="40" t="s">
        <v>88</v>
      </c>
      <c r="CA5" s="40" t="s">
        <v>90</v>
      </c>
      <c r="CC5" s="33" t="s">
        <v>102</v>
      </c>
      <c r="CD5" s="39">
        <f>AVERAGE(BV:BV)</f>
        <v>2.9635914626953198E-3</v>
      </c>
      <c r="CF5" s="21"/>
      <c r="CG5" s="45" t="s">
        <v>80</v>
      </c>
      <c r="CH5" s="45" t="s">
        <v>79</v>
      </c>
      <c r="CI5" s="45" t="s">
        <v>87</v>
      </c>
      <c r="CL5" s="45" t="s">
        <v>80</v>
      </c>
      <c r="CM5" s="45" t="s">
        <v>79</v>
      </c>
      <c r="CN5"/>
      <c r="CR5" s="21"/>
      <c r="CS5" s="45" t="s">
        <v>80</v>
      </c>
      <c r="CT5" s="45" t="s">
        <v>79</v>
      </c>
      <c r="CU5"/>
      <c r="CY5" s="21"/>
      <c r="CZ5" s="45" t="s">
        <v>80</v>
      </c>
      <c r="DA5" s="45" t="s">
        <v>79</v>
      </c>
      <c r="DD5" s="40" t="s">
        <v>112</v>
      </c>
      <c r="DE5" s="40" t="str">
        <f>IFERROR(CZ11,"")</f>
        <v>Youtube Channel</v>
      </c>
      <c r="DF5" s="40" t="str">
        <f>IFERROR(CZ8,"")</f>
        <v>Google Ad</v>
      </c>
      <c r="DG5" s="40" t="str">
        <f>IFERROR(CZ10,"")</f>
        <v>WhatsApp</v>
      </c>
      <c r="DH5" s="40" t="str">
        <f>IFERROR(CZ6,"")</f>
        <v>Company Website</v>
      </c>
      <c r="DI5" s="40" t="str">
        <f>IFERROR(CZ7,"")</f>
        <v>Facebook Page</v>
      </c>
      <c r="DJ5" s="40" t="str">
        <f>IFERROR(CZ9,"")</f>
        <v>Television Ad</v>
      </c>
      <c r="DL5" s="40" t="s">
        <v>104</v>
      </c>
      <c r="DN5" s="21"/>
      <c r="DO5" s="87" t="s">
        <v>80</v>
      </c>
      <c r="DP5" s="88" t="s">
        <v>107</v>
      </c>
      <c r="DQ5"/>
      <c r="DU5" s="21"/>
      <c r="DV5" s="76" t="s">
        <v>79</v>
      </c>
      <c r="DW5" s="76" t="s">
        <v>109</v>
      </c>
      <c r="DX5" s="83"/>
      <c r="DY5" s="84"/>
      <c r="DZ5" s="84"/>
      <c r="EA5" s="84"/>
      <c r="EB5" s="85"/>
      <c r="ED5" s="76" t="s">
        <v>80</v>
      </c>
      <c r="EE5"/>
      <c r="EF5" s="73" t="s">
        <v>110</v>
      </c>
      <c r="EG5"/>
      <c r="EH5" s="53" t="s">
        <v>80</v>
      </c>
      <c r="EI5" s="54" t="s">
        <v>79</v>
      </c>
      <c r="EJ5"/>
      <c r="EK5" s="68" t="s">
        <v>79</v>
      </c>
      <c r="EL5" s="68" t="s">
        <v>109</v>
      </c>
      <c r="EM5" s="69"/>
      <c r="EN5" s="70"/>
      <c r="EO5" s="70"/>
      <c r="EP5" s="71"/>
    </row>
    <row r="6" spans="2:146" ht="31.2" x14ac:dyDescent="0.3">
      <c r="B6" s="59">
        <v>15990000000</v>
      </c>
      <c r="E6" s="33" t="s">
        <v>70</v>
      </c>
      <c r="F6" s="74">
        <v>311</v>
      </c>
      <c r="H6" s="33" t="s">
        <v>70</v>
      </c>
      <c r="I6" s="34">
        <f>IFERROR(VLOOKUP(H6,E:F,2,0),"-")</f>
        <v>311</v>
      </c>
      <c r="M6" s="51" t="s">
        <v>52</v>
      </c>
      <c r="N6" s="32">
        <v>1727000000</v>
      </c>
      <c r="O6"/>
      <c r="P6" s="35" t="str">
        <f>IFERROR(M6,"-")</f>
        <v>Mohmed</v>
      </c>
      <c r="Q6" s="32">
        <f>IFERROR(N6,"-")</f>
        <v>1727000000</v>
      </c>
      <c r="U6" s="51" t="s">
        <v>55</v>
      </c>
      <c r="V6" s="72">
        <v>984000000</v>
      </c>
      <c r="W6"/>
      <c r="AD6" s="33" t="s">
        <v>14</v>
      </c>
      <c r="AE6" s="74">
        <v>926</v>
      </c>
      <c r="AF6"/>
      <c r="AG6" s="35" t="s">
        <v>70</v>
      </c>
      <c r="AH6" s="35">
        <f>IFERROR(VLOOKUP(AG6,AD3:AE7,2,0),"-")</f>
        <v>311</v>
      </c>
      <c r="AI6" s="37">
        <f>AH6/GETPIVOTDATA("Fees Status",$AD$5)</f>
        <v>0.25141471301535973</v>
      </c>
      <c r="AN6" s="33" t="s">
        <v>55</v>
      </c>
      <c r="AO6" s="74">
        <v>170</v>
      </c>
      <c r="AP6"/>
      <c r="AQ6" s="78">
        <v>2.1366208569118834</v>
      </c>
      <c r="AR6"/>
      <c r="AS6" s="79">
        <v>2643</v>
      </c>
      <c r="AX6" s="33" t="s">
        <v>30</v>
      </c>
      <c r="AY6" s="74">
        <v>219</v>
      </c>
      <c r="AZ6"/>
      <c r="BB6" s="33" t="s">
        <v>46</v>
      </c>
      <c r="BC6" s="38">
        <v>3895000000</v>
      </c>
      <c r="BD6"/>
      <c r="BE6" s="21"/>
      <c r="BF6" s="33" t="s">
        <v>39</v>
      </c>
      <c r="BG6" s="38">
        <v>2320000000</v>
      </c>
      <c r="BI6" s="21"/>
      <c r="BJ6" s="33" t="s">
        <v>39</v>
      </c>
      <c r="BK6" s="74">
        <v>374</v>
      </c>
      <c r="BM6" s="21"/>
      <c r="BN6" s="33" t="s">
        <v>39</v>
      </c>
      <c r="BO6" s="38">
        <v>2320000000</v>
      </c>
      <c r="BQ6" s="36" t="str">
        <f t="shared" ref="BQ6:BR10" si="0">IFERROR(BN6,"-")</f>
        <v>Fndn. L1</v>
      </c>
      <c r="BR6" s="36">
        <f t="shared" si="0"/>
        <v>2320000000</v>
      </c>
      <c r="BT6" s="21"/>
      <c r="BU6" s="33" t="s">
        <v>55</v>
      </c>
      <c r="BV6" s="39">
        <v>3.0161179698216726E-3</v>
      </c>
      <c r="BX6" s="33">
        <f>IFERROR(MONTH(DATEVALUE(BU6&amp;"1")),0)</f>
        <v>1</v>
      </c>
      <c r="BY6" s="39">
        <f>IFERROR(BV6,0)</f>
        <v>3.0161179698216726E-3</v>
      </c>
      <c r="BZ6" s="33" t="str">
        <f>IF(BY6=MAX(BY:BY),BY6,"")</f>
        <v/>
      </c>
      <c r="CA6" s="39" t="str">
        <f>IF(BY6=MIN(BY:BY),BY6,"")</f>
        <v/>
      </c>
      <c r="CC6" s="33" t="s">
        <v>88</v>
      </c>
      <c r="CD6" s="39">
        <f>MAX(BV:BV)</f>
        <v>3.497540509259258E-3</v>
      </c>
      <c r="CF6" s="21"/>
      <c r="CG6" s="33" t="s">
        <v>77</v>
      </c>
      <c r="CH6" s="38">
        <v>2579000000</v>
      </c>
      <c r="CI6" s="74">
        <v>2579000000</v>
      </c>
      <c r="CL6" s="33" t="s">
        <v>76</v>
      </c>
      <c r="CM6" s="38">
        <v>5372000000</v>
      </c>
      <c r="CN6"/>
      <c r="CO6" s="33" t="str">
        <f>IFERROR(CL6,"-")</f>
        <v>Mohammed</v>
      </c>
      <c r="CP6" s="38">
        <f>IFERROR(CM6,"-")</f>
        <v>5372000000</v>
      </c>
      <c r="CR6" s="21"/>
      <c r="CS6" s="33" t="s">
        <v>34</v>
      </c>
      <c r="CT6" s="38">
        <v>379000000</v>
      </c>
      <c r="CU6"/>
      <c r="CV6" s="33" t="str">
        <f>IFERROR(CS6,"-")</f>
        <v>Adam</v>
      </c>
      <c r="CW6" s="38">
        <f>IFERROR(CT6,"-")</f>
        <v>379000000</v>
      </c>
      <c r="CY6" s="21"/>
      <c r="CZ6" s="33" t="s">
        <v>28</v>
      </c>
      <c r="DA6" s="38">
        <v>2749000000</v>
      </c>
      <c r="DD6" s="33" t="s">
        <v>103</v>
      </c>
      <c r="DE6" s="38">
        <f>VLOOKUP(DE5,$CZ:$DA,2,0)</f>
        <v>806000000</v>
      </c>
      <c r="DF6" s="38">
        <f t="shared" ref="DF6:DJ6" si="1">VLOOKUP(DF5,$CZ:$DA,2,0)</f>
        <v>1823000000</v>
      </c>
      <c r="DG6" s="38">
        <f t="shared" si="1"/>
        <v>2494000000</v>
      </c>
      <c r="DH6" s="38">
        <f t="shared" si="1"/>
        <v>2749000000</v>
      </c>
      <c r="DI6" s="38">
        <f t="shared" si="1"/>
        <v>3546000000</v>
      </c>
      <c r="DJ6" s="38">
        <f t="shared" si="1"/>
        <v>4572000000</v>
      </c>
      <c r="DL6" s="38">
        <f>SUM(DE6:DJ6)</f>
        <v>15990000000</v>
      </c>
      <c r="DN6" s="21"/>
      <c r="DO6" s="57" t="s">
        <v>55</v>
      </c>
      <c r="DP6" s="82">
        <v>68</v>
      </c>
      <c r="DQ6"/>
      <c r="DU6" s="21"/>
      <c r="DV6" s="76" t="s">
        <v>80</v>
      </c>
      <c r="DW6" s="83" t="s">
        <v>23</v>
      </c>
      <c r="DX6" s="84" t="s">
        <v>42</v>
      </c>
      <c r="DY6" s="84" t="s">
        <v>45</v>
      </c>
      <c r="DZ6" s="84" t="s">
        <v>17</v>
      </c>
      <c r="EA6" s="85" t="s">
        <v>68</v>
      </c>
      <c r="EB6" s="76" t="s">
        <v>81</v>
      </c>
      <c r="ED6" s="57" t="s">
        <v>23</v>
      </c>
      <c r="EE6"/>
      <c r="EF6" s="43">
        <f>IFERROR(COUNTA(ED6:ED11),"-")</f>
        <v>5</v>
      </c>
      <c r="EG6"/>
      <c r="EH6" s="55" t="s">
        <v>77</v>
      </c>
      <c r="EI6" s="56">
        <v>2579000000</v>
      </c>
      <c r="EJ6"/>
      <c r="EK6" s="68" t="s">
        <v>80</v>
      </c>
      <c r="EL6" s="69" t="s">
        <v>46</v>
      </c>
      <c r="EM6" s="71" t="s">
        <v>61</v>
      </c>
      <c r="EN6" s="69" t="s">
        <v>74</v>
      </c>
      <c r="EO6" s="68" t="s">
        <v>18</v>
      </c>
      <c r="EP6" s="68" t="s">
        <v>81</v>
      </c>
    </row>
    <row r="7" spans="2:146" ht="15.6" x14ac:dyDescent="0.3">
      <c r="E7" s="33" t="s">
        <v>14</v>
      </c>
      <c r="F7" s="74">
        <v>926</v>
      </c>
      <c r="H7" s="33" t="s">
        <v>14</v>
      </c>
      <c r="I7" s="34">
        <f>IFERROR(VLOOKUP(H7,E:F,2,0),"-")</f>
        <v>926</v>
      </c>
      <c r="M7" s="52" t="s">
        <v>31</v>
      </c>
      <c r="N7" s="32">
        <v>1638000000</v>
      </c>
      <c r="O7"/>
      <c r="P7" s="35" t="str">
        <f t="shared" ref="P7:P10" si="2">IFERROR(M7,"-")</f>
        <v>Rony</v>
      </c>
      <c r="Q7" s="32">
        <f t="shared" ref="Q7:Q10" si="3">IFERROR(N7,"-")</f>
        <v>1638000000</v>
      </c>
      <c r="U7" s="51" t="s">
        <v>57</v>
      </c>
      <c r="V7" s="72">
        <v>1040000000</v>
      </c>
      <c r="W7"/>
      <c r="Z7" s="35" t="s">
        <v>88</v>
      </c>
      <c r="AA7" s="36">
        <f>MAX(V6:V17)</f>
        <v>3809000000</v>
      </c>
      <c r="AD7" s="33" t="s">
        <v>70</v>
      </c>
      <c r="AE7" s="74">
        <v>311</v>
      </c>
      <c r="AF7"/>
      <c r="AG7" s="35" t="s">
        <v>14</v>
      </c>
      <c r="AH7" s="35">
        <f>IFERROR(VLOOKUP(AG7,AD4:AE8,2,0),"-")</f>
        <v>926</v>
      </c>
      <c r="AI7" s="37">
        <f>AH7/GETPIVOTDATA("Fees Status",$AD$5)</f>
        <v>0.74858528698464022</v>
      </c>
      <c r="AN7" s="33" t="s">
        <v>57</v>
      </c>
      <c r="AO7" s="74">
        <v>162</v>
      </c>
      <c r="AP7"/>
      <c r="AQ7"/>
      <c r="AR7"/>
      <c r="AX7" s="33" t="s">
        <v>33</v>
      </c>
      <c r="AY7" s="74">
        <v>185</v>
      </c>
      <c r="AZ7"/>
      <c r="BB7" s="33" t="s">
        <v>61</v>
      </c>
      <c r="BC7" s="38">
        <v>1257000000</v>
      </c>
      <c r="BD7"/>
      <c r="BE7" s="21"/>
      <c r="BF7" s="33" t="s">
        <v>35</v>
      </c>
      <c r="BG7" s="38">
        <v>1159000000</v>
      </c>
      <c r="BI7" s="21"/>
      <c r="BJ7" s="33" t="s">
        <v>35</v>
      </c>
      <c r="BK7" s="74">
        <v>189</v>
      </c>
      <c r="BM7" s="21"/>
      <c r="BN7" s="33" t="s">
        <v>35</v>
      </c>
      <c r="BO7" s="38">
        <v>1159000000</v>
      </c>
      <c r="BQ7" s="36" t="str">
        <f t="shared" si="0"/>
        <v>Fndn. L3</v>
      </c>
      <c r="BR7" s="36">
        <f t="shared" si="0"/>
        <v>1159000000</v>
      </c>
      <c r="BT7" s="21"/>
      <c r="BU7" s="33" t="s">
        <v>57</v>
      </c>
      <c r="BV7" s="39">
        <v>2.8763440860215049E-3</v>
      </c>
      <c r="BX7" s="33">
        <f t="shared" ref="BX7:BX17" si="4">IFERROR(MONTH(DATEVALUE(BU7&amp;"1")),0)</f>
        <v>2</v>
      </c>
      <c r="BY7" s="39">
        <f t="shared" ref="BY7:BY17" si="5">IFERROR(BV7,0)</f>
        <v>2.8763440860215049E-3</v>
      </c>
      <c r="BZ7" s="33" t="str">
        <f t="shared" ref="BZ7:BZ17" si="6">IF(BY7=MAX(BY:BY),BY7,"")</f>
        <v/>
      </c>
      <c r="CA7" s="39" t="str">
        <f t="shared" ref="CA7:CA17" si="7">IF(BY7=MIN(BY:BY),BY7,"")</f>
        <v/>
      </c>
      <c r="CC7" s="33" t="s">
        <v>90</v>
      </c>
      <c r="CD7" s="39">
        <f>MIN(BV:BV)</f>
        <v>1.3888888888888889E-3</v>
      </c>
      <c r="CF7" s="21"/>
      <c r="CG7" s="33" t="s">
        <v>66</v>
      </c>
      <c r="CH7" s="38">
        <v>2751000000</v>
      </c>
      <c r="CI7" s="74">
        <v>2751000000</v>
      </c>
      <c r="CL7" s="33" t="s">
        <v>78</v>
      </c>
      <c r="CM7" s="38">
        <v>5288000000</v>
      </c>
      <c r="CN7"/>
      <c r="CR7" s="21"/>
      <c r="CS7" s="33" t="s">
        <v>66</v>
      </c>
      <c r="CT7" s="38">
        <v>650000000</v>
      </c>
      <c r="CU7"/>
      <c r="CY7" s="21"/>
      <c r="CZ7" s="33" t="s">
        <v>32</v>
      </c>
      <c r="DA7" s="38">
        <v>3546000000</v>
      </c>
      <c r="DD7" s="33" t="s">
        <v>105</v>
      </c>
      <c r="DE7" s="38">
        <f t="shared" ref="DE7:DI7" si="8">MAX($DA:$DA)-VLOOKUP(DE5,$CZ:$DA,2,0)+1000000000</f>
        <v>4766000000</v>
      </c>
      <c r="DF7" s="38">
        <f t="shared" si="8"/>
        <v>3749000000</v>
      </c>
      <c r="DG7" s="38">
        <f t="shared" si="8"/>
        <v>3078000000</v>
      </c>
      <c r="DH7" s="38">
        <f t="shared" si="8"/>
        <v>2823000000</v>
      </c>
      <c r="DI7" s="38">
        <f t="shared" si="8"/>
        <v>2026000000</v>
      </c>
      <c r="DJ7" s="38">
        <f>MAX($DA:$DA)-VLOOKUP(DJ5,$CZ:$DA,2,0)+1000000000</f>
        <v>1000000000</v>
      </c>
      <c r="DN7" s="21"/>
      <c r="DO7" s="57" t="s">
        <v>57</v>
      </c>
      <c r="DP7" s="82">
        <v>66</v>
      </c>
      <c r="DQ7"/>
      <c r="DR7" s="35" t="s">
        <v>89</v>
      </c>
      <c r="DS7" s="42">
        <f>IFERROR(AVERAGE(DP6:DP17),"-")</f>
        <v>103.08333333333333</v>
      </c>
      <c r="DU7" s="21"/>
      <c r="DV7" s="50" t="s">
        <v>55</v>
      </c>
      <c r="DW7" s="66">
        <v>262000000</v>
      </c>
      <c r="DX7" s="77">
        <v>472000000</v>
      </c>
      <c r="DY7" s="77">
        <v>0</v>
      </c>
      <c r="DZ7" s="77">
        <v>190000000</v>
      </c>
      <c r="EA7" s="77">
        <v>60000000</v>
      </c>
      <c r="EB7" s="62">
        <v>984000000</v>
      </c>
      <c r="ED7" s="57" t="s">
        <v>42</v>
      </c>
      <c r="EE7"/>
      <c r="EF7"/>
      <c r="EG7"/>
      <c r="EH7" s="55" t="s">
        <v>46</v>
      </c>
      <c r="EI7" s="56">
        <v>513000000</v>
      </c>
      <c r="EJ7"/>
      <c r="EK7" s="50" t="s">
        <v>21</v>
      </c>
      <c r="EL7" s="66">
        <v>95000000</v>
      </c>
      <c r="EM7" s="77">
        <v>22000000</v>
      </c>
      <c r="EN7" s="77"/>
      <c r="EO7" s="77">
        <v>212000000</v>
      </c>
      <c r="EP7" s="62">
        <v>329000000</v>
      </c>
    </row>
    <row r="8" spans="2:146" ht="15.6" x14ac:dyDescent="0.3">
      <c r="E8" s="45" t="s">
        <v>81</v>
      </c>
      <c r="F8" s="75">
        <v>1237</v>
      </c>
      <c r="M8" s="51" t="s">
        <v>67</v>
      </c>
      <c r="N8" s="32">
        <v>1534000000</v>
      </c>
      <c r="O8"/>
      <c r="P8" s="35" t="str">
        <f t="shared" si="2"/>
        <v>Hany</v>
      </c>
      <c r="Q8" s="32">
        <f t="shared" si="3"/>
        <v>1534000000</v>
      </c>
      <c r="U8" s="51" t="s">
        <v>58</v>
      </c>
      <c r="V8" s="72">
        <v>116000000</v>
      </c>
      <c r="W8"/>
      <c r="Z8" s="35" t="s">
        <v>89</v>
      </c>
      <c r="AA8" s="36">
        <f>AVERAGE(V6:V17)</f>
        <v>1332500000</v>
      </c>
      <c r="AD8" s="45" t="s">
        <v>81</v>
      </c>
      <c r="AE8" s="75">
        <v>1237</v>
      </c>
      <c r="AF8"/>
      <c r="AN8" s="33" t="s">
        <v>58</v>
      </c>
      <c r="AO8" s="74">
        <v>12</v>
      </c>
      <c r="AP8"/>
      <c r="AQ8"/>
      <c r="AR8"/>
      <c r="AX8" s="33" t="s">
        <v>40</v>
      </c>
      <c r="AY8" s="74">
        <v>97</v>
      </c>
      <c r="AZ8"/>
      <c r="BB8" s="33" t="s">
        <v>74</v>
      </c>
      <c r="BC8" s="38">
        <v>247000000</v>
      </c>
      <c r="BD8"/>
      <c r="BE8" s="21"/>
      <c r="BF8" s="33" t="s">
        <v>29</v>
      </c>
      <c r="BG8" s="38">
        <v>2892000000</v>
      </c>
      <c r="BI8" s="21"/>
      <c r="BJ8" s="33" t="s">
        <v>29</v>
      </c>
      <c r="BK8" s="74">
        <v>472</v>
      </c>
      <c r="BM8" s="21"/>
      <c r="BN8" s="33" t="s">
        <v>29</v>
      </c>
      <c r="BO8" s="38">
        <v>2892000000</v>
      </c>
      <c r="BQ8" s="36" t="str">
        <f t="shared" si="0"/>
        <v>Fndn. L5</v>
      </c>
      <c r="BR8" s="36">
        <f t="shared" si="0"/>
        <v>2892000000</v>
      </c>
      <c r="BT8" s="21"/>
      <c r="BU8" s="33" t="s">
        <v>58</v>
      </c>
      <c r="BV8" s="39">
        <v>1.3888888888888889E-3</v>
      </c>
      <c r="BX8" s="33">
        <f t="shared" si="4"/>
        <v>3</v>
      </c>
      <c r="BY8" s="39">
        <f t="shared" si="5"/>
        <v>1.3888888888888889E-3</v>
      </c>
      <c r="BZ8" s="33" t="str">
        <f t="shared" si="6"/>
        <v/>
      </c>
      <c r="CA8" s="39">
        <f t="shared" si="7"/>
        <v>1.3888888888888889E-3</v>
      </c>
      <c r="CF8" s="21"/>
      <c r="CG8" s="33" t="s">
        <v>76</v>
      </c>
      <c r="CH8" s="38">
        <v>5372000000</v>
      </c>
      <c r="CI8" s="74">
        <v>5372000000</v>
      </c>
      <c r="CL8" s="33" t="s">
        <v>66</v>
      </c>
      <c r="CM8" s="38">
        <v>2751000000</v>
      </c>
      <c r="CN8"/>
      <c r="CR8" s="21"/>
      <c r="CS8" s="33" t="s">
        <v>53</v>
      </c>
      <c r="CT8" s="38">
        <v>1360000000</v>
      </c>
      <c r="CU8"/>
      <c r="CY8" s="21"/>
      <c r="CZ8" s="33" t="s">
        <v>49</v>
      </c>
      <c r="DA8" s="38">
        <v>1823000000</v>
      </c>
      <c r="DN8" s="21"/>
      <c r="DO8" s="57" t="s">
        <v>58</v>
      </c>
      <c r="DP8" s="82">
        <v>30</v>
      </c>
      <c r="DQ8"/>
      <c r="DU8" s="21"/>
      <c r="DV8" s="50" t="s">
        <v>57</v>
      </c>
      <c r="DW8" s="66">
        <v>306000000</v>
      </c>
      <c r="DX8" s="77">
        <v>408000000</v>
      </c>
      <c r="DY8" s="77">
        <v>48000000</v>
      </c>
      <c r="DZ8" s="77">
        <v>248000000</v>
      </c>
      <c r="EA8" s="77">
        <v>30000000</v>
      </c>
      <c r="EB8" s="62">
        <v>1040000000</v>
      </c>
      <c r="ED8" s="57" t="s">
        <v>45</v>
      </c>
      <c r="EE8"/>
      <c r="EF8"/>
      <c r="EG8"/>
      <c r="EH8" s="55" t="s">
        <v>61</v>
      </c>
      <c r="EI8" s="56">
        <v>146000000</v>
      </c>
      <c r="EJ8"/>
      <c r="EK8" s="50" t="s">
        <v>75</v>
      </c>
      <c r="EL8" s="66">
        <v>38000000</v>
      </c>
      <c r="EM8" s="77">
        <v>11000000</v>
      </c>
      <c r="EN8" s="77">
        <v>38000000</v>
      </c>
      <c r="EO8" s="77">
        <v>245000000</v>
      </c>
      <c r="EP8" s="62">
        <v>332000000</v>
      </c>
    </row>
    <row r="9" spans="2:146" ht="15.6" x14ac:dyDescent="0.3">
      <c r="M9" s="51" t="s">
        <v>53</v>
      </c>
      <c r="N9" s="32">
        <v>1360000000</v>
      </c>
      <c r="O9"/>
      <c r="P9" s="35" t="str">
        <f t="shared" si="2"/>
        <v>Dary</v>
      </c>
      <c r="Q9" s="32">
        <f t="shared" si="3"/>
        <v>1360000000</v>
      </c>
      <c r="U9" s="51" t="s">
        <v>15</v>
      </c>
      <c r="V9" s="72">
        <v>538000000</v>
      </c>
      <c r="W9"/>
      <c r="Z9" s="35" t="s">
        <v>90</v>
      </c>
      <c r="AA9" s="36">
        <f>MIN(V6:V17)</f>
        <v>116000000</v>
      </c>
      <c r="AD9"/>
      <c r="AE9"/>
      <c r="AF9"/>
      <c r="AN9" s="33" t="s">
        <v>15</v>
      </c>
      <c r="AO9" s="74">
        <v>102</v>
      </c>
      <c r="AP9"/>
      <c r="AQ9"/>
      <c r="AR9"/>
      <c r="AX9" s="33" t="s">
        <v>20</v>
      </c>
      <c r="AY9" s="74">
        <v>100</v>
      </c>
      <c r="AZ9"/>
      <c r="BB9" s="33" t="s">
        <v>18</v>
      </c>
      <c r="BC9" s="38">
        <v>10591000000</v>
      </c>
      <c r="BD9"/>
      <c r="BE9" s="21"/>
      <c r="BF9" s="33" t="s">
        <v>50</v>
      </c>
      <c r="BG9" s="38">
        <v>574000000</v>
      </c>
      <c r="BI9" s="21"/>
      <c r="BJ9" s="33" t="s">
        <v>50</v>
      </c>
      <c r="BK9" s="74">
        <v>90</v>
      </c>
      <c r="BM9" s="21"/>
      <c r="BN9" s="33" t="s">
        <v>50</v>
      </c>
      <c r="BO9" s="38">
        <v>574000000</v>
      </c>
      <c r="BQ9" s="36" t="str">
        <f t="shared" si="0"/>
        <v>Fndn. L6</v>
      </c>
      <c r="BR9" s="36">
        <f t="shared" si="0"/>
        <v>574000000</v>
      </c>
      <c r="BT9" s="21"/>
      <c r="BU9" s="33" t="s">
        <v>15</v>
      </c>
      <c r="BV9" s="39">
        <v>3.497540509259258E-3</v>
      </c>
      <c r="BX9" s="33">
        <f t="shared" si="4"/>
        <v>4</v>
      </c>
      <c r="BY9" s="39">
        <f t="shared" si="5"/>
        <v>3.497540509259258E-3</v>
      </c>
      <c r="BZ9" s="39">
        <f t="shared" si="6"/>
        <v>3.497540509259258E-3</v>
      </c>
      <c r="CA9" s="39" t="str">
        <f t="shared" si="7"/>
        <v/>
      </c>
      <c r="CF9" s="21"/>
      <c r="CG9" s="33" t="s">
        <v>78</v>
      </c>
      <c r="CH9" s="38">
        <v>5288000000</v>
      </c>
      <c r="CI9" s="74">
        <v>5288000000</v>
      </c>
      <c r="CJ9" s="24"/>
      <c r="CL9" s="33" t="s">
        <v>77</v>
      </c>
      <c r="CM9" s="38">
        <v>2579000000</v>
      </c>
      <c r="CN9"/>
      <c r="CR9" s="21"/>
      <c r="CS9" s="33" t="s">
        <v>62</v>
      </c>
      <c r="CT9" s="38">
        <v>832000000</v>
      </c>
      <c r="CU9"/>
      <c r="CY9" s="21"/>
      <c r="CZ9" s="33" t="s">
        <v>16</v>
      </c>
      <c r="DA9" s="38">
        <v>4572000000</v>
      </c>
      <c r="DN9" s="21"/>
      <c r="DO9" s="57" t="s">
        <v>15</v>
      </c>
      <c r="DP9" s="82">
        <v>38</v>
      </c>
      <c r="DQ9"/>
      <c r="DU9" s="21"/>
      <c r="DV9" s="50" t="s">
        <v>58</v>
      </c>
      <c r="DW9" s="66">
        <v>0</v>
      </c>
      <c r="DX9" s="77">
        <v>116000000</v>
      </c>
      <c r="DY9" s="77"/>
      <c r="DZ9" s="77">
        <v>0</v>
      </c>
      <c r="EA9" s="77">
        <v>0</v>
      </c>
      <c r="EB9" s="62">
        <v>116000000</v>
      </c>
      <c r="ED9" s="57" t="s">
        <v>17</v>
      </c>
      <c r="EE9"/>
      <c r="EF9"/>
      <c r="EG9"/>
      <c r="EH9" s="55" t="s">
        <v>18</v>
      </c>
      <c r="EI9" s="56">
        <v>1920000000</v>
      </c>
      <c r="EJ9"/>
      <c r="EK9" s="50" t="s">
        <v>34</v>
      </c>
      <c r="EL9" s="66">
        <v>152000000</v>
      </c>
      <c r="EM9" s="77">
        <v>11000000</v>
      </c>
      <c r="EN9" s="77"/>
      <c r="EO9" s="77">
        <v>216000000</v>
      </c>
      <c r="EP9" s="62">
        <v>379000000</v>
      </c>
    </row>
    <row r="10" spans="2:146" ht="15.6" x14ac:dyDescent="0.3">
      <c r="M10" s="51" t="s">
        <v>26</v>
      </c>
      <c r="N10" s="32">
        <v>1288000000</v>
      </c>
      <c r="O10"/>
      <c r="P10" s="35" t="str">
        <f t="shared" si="2"/>
        <v>Kisho</v>
      </c>
      <c r="Q10" s="32">
        <f t="shared" si="3"/>
        <v>1288000000</v>
      </c>
      <c r="U10" s="51" t="s">
        <v>59</v>
      </c>
      <c r="V10" s="72">
        <v>1158000000</v>
      </c>
      <c r="W10"/>
      <c r="AD10"/>
      <c r="AE10"/>
      <c r="AF10"/>
      <c r="AN10" s="33" t="s">
        <v>59</v>
      </c>
      <c r="AO10" s="74">
        <v>174</v>
      </c>
      <c r="AP10"/>
      <c r="AQ10"/>
      <c r="AR10"/>
      <c r="AX10" s="33" t="s">
        <v>43</v>
      </c>
      <c r="AY10" s="74">
        <v>178</v>
      </c>
      <c r="AZ10"/>
      <c r="BB10" s="45" t="s">
        <v>81</v>
      </c>
      <c r="BC10" s="46">
        <v>15990000000</v>
      </c>
      <c r="BD10"/>
      <c r="BE10" s="21"/>
      <c r="BF10" s="33" t="s">
        <v>19</v>
      </c>
      <c r="BG10" s="38">
        <v>3337000000</v>
      </c>
      <c r="BI10" s="21"/>
      <c r="BJ10" s="33" t="s">
        <v>19</v>
      </c>
      <c r="BK10" s="74">
        <v>562</v>
      </c>
      <c r="BM10" s="21"/>
      <c r="BN10" s="33" t="s">
        <v>19</v>
      </c>
      <c r="BO10" s="38">
        <v>3337000000</v>
      </c>
      <c r="BQ10" s="36" t="str">
        <f t="shared" si="0"/>
        <v>KJI. L4</v>
      </c>
      <c r="BR10" s="36">
        <f t="shared" si="0"/>
        <v>3337000000</v>
      </c>
      <c r="BT10" s="21"/>
      <c r="BU10" s="33" t="s">
        <v>59</v>
      </c>
      <c r="BV10" s="39">
        <v>3.0488351254480289E-3</v>
      </c>
      <c r="BX10" s="33">
        <f t="shared" si="4"/>
        <v>5</v>
      </c>
      <c r="BY10" s="39">
        <f t="shared" si="5"/>
        <v>3.0488351254480289E-3</v>
      </c>
      <c r="BZ10" s="33" t="str">
        <f t="shared" si="6"/>
        <v/>
      </c>
      <c r="CA10" s="39" t="str">
        <f t="shared" si="7"/>
        <v/>
      </c>
      <c r="CF10" s="21"/>
      <c r="CG10"/>
      <c r="CH10"/>
      <c r="CL10"/>
      <c r="CM10"/>
      <c r="CR10" s="21"/>
      <c r="CS10" s="33" t="s">
        <v>75</v>
      </c>
      <c r="CT10" s="38">
        <v>332000000</v>
      </c>
      <c r="CU10"/>
      <c r="CY10" s="21"/>
      <c r="CZ10" s="33" t="s">
        <v>38</v>
      </c>
      <c r="DA10" s="38">
        <v>2494000000</v>
      </c>
      <c r="DN10" s="21"/>
      <c r="DO10" s="57" t="s">
        <v>59</v>
      </c>
      <c r="DP10" s="82">
        <v>86</v>
      </c>
      <c r="DQ10"/>
      <c r="DU10" s="21"/>
      <c r="DV10" s="50" t="s">
        <v>15</v>
      </c>
      <c r="DW10" s="66">
        <v>144000000</v>
      </c>
      <c r="DX10" s="77">
        <v>264000000</v>
      </c>
      <c r="DY10" s="77">
        <v>24000000</v>
      </c>
      <c r="DZ10" s="77">
        <v>82000000</v>
      </c>
      <c r="EA10" s="77">
        <v>24000000</v>
      </c>
      <c r="EB10" s="62">
        <v>538000000</v>
      </c>
      <c r="ED10" s="58" t="s">
        <v>68</v>
      </c>
      <c r="EE10"/>
      <c r="EF10"/>
      <c r="EG10"/>
      <c r="EH10" s="55" t="s">
        <v>66</v>
      </c>
      <c r="EI10" s="56">
        <v>2751000000</v>
      </c>
      <c r="EJ10"/>
      <c r="EK10" s="50" t="s">
        <v>71</v>
      </c>
      <c r="EL10" s="66">
        <v>171000000</v>
      </c>
      <c r="EM10" s="77">
        <v>100000000</v>
      </c>
      <c r="EN10" s="77"/>
      <c r="EO10" s="77">
        <v>140000000</v>
      </c>
      <c r="EP10" s="62">
        <v>411000000</v>
      </c>
    </row>
    <row r="11" spans="2:146" ht="15.6" x14ac:dyDescent="0.3">
      <c r="M11" s="51" t="s">
        <v>54</v>
      </c>
      <c r="N11" s="32">
        <v>1243000000</v>
      </c>
      <c r="O11"/>
      <c r="U11" s="51" t="s">
        <v>60</v>
      </c>
      <c r="V11" s="72">
        <v>512000000</v>
      </c>
      <c r="W11"/>
      <c r="AD11"/>
      <c r="AE11"/>
      <c r="AF11"/>
      <c r="AN11" s="33" t="s">
        <v>60</v>
      </c>
      <c r="AO11" s="74">
        <v>96</v>
      </c>
      <c r="AP11"/>
      <c r="AQ11"/>
      <c r="AR11"/>
      <c r="AX11" s="33" t="s">
        <v>25</v>
      </c>
      <c r="AY11" s="74">
        <v>104</v>
      </c>
      <c r="AZ11"/>
      <c r="BB11"/>
      <c r="BC11"/>
      <c r="BD11" s="29"/>
      <c r="BF11" s="33" t="s">
        <v>47</v>
      </c>
      <c r="BG11" s="38">
        <v>1309000000</v>
      </c>
      <c r="BH11" s="28"/>
      <c r="BJ11" s="33" t="s">
        <v>47</v>
      </c>
      <c r="BK11" s="74">
        <v>211</v>
      </c>
      <c r="BL11" s="28"/>
      <c r="BN11" s="33" t="s">
        <v>47</v>
      </c>
      <c r="BO11" s="38">
        <v>1309000000</v>
      </c>
      <c r="BS11" s="28"/>
      <c r="BU11" s="33" t="s">
        <v>60</v>
      </c>
      <c r="BV11" s="39">
        <v>2.9208002645502639E-3</v>
      </c>
      <c r="BX11" s="33">
        <f t="shared" si="4"/>
        <v>6</v>
      </c>
      <c r="BY11" s="39">
        <f t="shared" si="5"/>
        <v>2.9208002645502639E-3</v>
      </c>
      <c r="BZ11" s="33" t="str">
        <f t="shared" si="6"/>
        <v/>
      </c>
      <c r="CA11" s="39" t="str">
        <f t="shared" si="7"/>
        <v/>
      </c>
      <c r="CE11" s="28"/>
      <c r="CG11"/>
      <c r="CH11"/>
      <c r="CL11"/>
      <c r="CM11"/>
      <c r="CQ11" s="28"/>
      <c r="CS11" s="33" t="s">
        <v>67</v>
      </c>
      <c r="CT11" s="38">
        <v>1534000000</v>
      </c>
      <c r="CU11"/>
      <c r="CX11" s="28"/>
      <c r="CZ11" s="33" t="s">
        <v>73</v>
      </c>
      <c r="DA11" s="38">
        <v>806000000</v>
      </c>
      <c r="DM11" s="41"/>
      <c r="DO11" s="57" t="s">
        <v>60</v>
      </c>
      <c r="DP11" s="82">
        <v>42</v>
      </c>
      <c r="DQ11"/>
      <c r="DT11" s="41"/>
      <c r="DV11" s="50" t="s">
        <v>59</v>
      </c>
      <c r="DW11" s="66">
        <v>294000000</v>
      </c>
      <c r="DX11" s="77">
        <v>546000000</v>
      </c>
      <c r="DY11" s="77">
        <v>68000000</v>
      </c>
      <c r="DZ11" s="77">
        <v>226000000</v>
      </c>
      <c r="EA11" s="77">
        <v>24000000</v>
      </c>
      <c r="EB11" s="62">
        <v>1158000000</v>
      </c>
      <c r="ED11"/>
      <c r="EE11"/>
      <c r="EF11"/>
      <c r="EG11"/>
      <c r="EH11" s="55" t="s">
        <v>46</v>
      </c>
      <c r="EI11" s="56">
        <v>703000000</v>
      </c>
      <c r="EJ11"/>
      <c r="EK11" s="50" t="s">
        <v>66</v>
      </c>
      <c r="EL11" s="66">
        <v>114000000</v>
      </c>
      <c r="EM11" s="77">
        <v>100000000</v>
      </c>
      <c r="EN11" s="77"/>
      <c r="EO11" s="77">
        <v>436000000</v>
      </c>
      <c r="EP11" s="62">
        <v>650000000</v>
      </c>
    </row>
    <row r="12" spans="2:146" ht="15.6" x14ac:dyDescent="0.3">
      <c r="M12" s="51" t="s">
        <v>36</v>
      </c>
      <c r="N12" s="32">
        <v>1177000000</v>
      </c>
      <c r="O12"/>
      <c r="U12" s="51" t="s">
        <v>72</v>
      </c>
      <c r="V12" s="72">
        <v>442000000</v>
      </c>
      <c r="W12"/>
      <c r="AD12"/>
      <c r="AE12"/>
      <c r="AF12"/>
      <c r="AN12" s="33" t="s">
        <v>72</v>
      </c>
      <c r="AO12" s="74">
        <v>60</v>
      </c>
      <c r="AP12"/>
      <c r="AQ12"/>
      <c r="AR12"/>
      <c r="AX12" s="33" t="s">
        <v>48</v>
      </c>
      <c r="AY12" s="74">
        <v>178</v>
      </c>
      <c r="AZ12"/>
      <c r="BB12"/>
      <c r="BC12"/>
      <c r="BD12" s="29"/>
      <c r="BF12" s="33" t="s">
        <v>56</v>
      </c>
      <c r="BG12" s="38">
        <v>2324000000</v>
      </c>
      <c r="BH12" s="28"/>
      <c r="BJ12" s="33" t="s">
        <v>56</v>
      </c>
      <c r="BK12" s="74">
        <v>376</v>
      </c>
      <c r="BL12" s="28"/>
      <c r="BN12" s="33" t="s">
        <v>56</v>
      </c>
      <c r="BO12" s="38">
        <v>2324000000</v>
      </c>
      <c r="BS12" s="28"/>
      <c r="BU12" s="33" t="s">
        <v>72</v>
      </c>
      <c r="BV12" s="39">
        <v>2.9407051282051289E-3</v>
      </c>
      <c r="BX12" s="33">
        <f t="shared" si="4"/>
        <v>7</v>
      </c>
      <c r="BY12" s="39">
        <f t="shared" si="5"/>
        <v>2.9407051282051289E-3</v>
      </c>
      <c r="BZ12" s="33" t="str">
        <f t="shared" si="6"/>
        <v/>
      </c>
      <c r="CA12" s="39" t="str">
        <f t="shared" si="7"/>
        <v/>
      </c>
      <c r="CE12" s="28"/>
      <c r="CG12"/>
      <c r="CH12"/>
      <c r="CL12"/>
      <c r="CM12"/>
      <c r="CQ12" s="28"/>
      <c r="CS12" s="33" t="s">
        <v>65</v>
      </c>
      <c r="CT12" s="38">
        <v>995000000</v>
      </c>
      <c r="CU12"/>
      <c r="CX12" s="28"/>
      <c r="CZ12"/>
      <c r="DA12"/>
      <c r="DM12" s="41"/>
      <c r="DO12" s="57" t="s">
        <v>72</v>
      </c>
      <c r="DP12" s="82">
        <v>38</v>
      </c>
      <c r="DQ12"/>
      <c r="DT12" s="41"/>
      <c r="DV12" s="50" t="s">
        <v>60</v>
      </c>
      <c r="DW12" s="66">
        <v>212000000</v>
      </c>
      <c r="DX12" s="77">
        <v>146000000</v>
      </c>
      <c r="DY12" s="77">
        <v>24000000</v>
      </c>
      <c r="DZ12" s="77">
        <v>130000000</v>
      </c>
      <c r="EA12" s="77">
        <v>0</v>
      </c>
      <c r="EB12" s="62">
        <v>512000000</v>
      </c>
      <c r="ED12"/>
      <c r="EE12"/>
      <c r="EF12"/>
      <c r="EG12"/>
      <c r="EH12" s="55" t="s">
        <v>61</v>
      </c>
      <c r="EI12" s="56">
        <v>284000000</v>
      </c>
      <c r="EJ12"/>
      <c r="EK12" s="50" t="s">
        <v>62</v>
      </c>
      <c r="EL12" s="66">
        <v>247000000</v>
      </c>
      <c r="EM12" s="77">
        <v>60000000</v>
      </c>
      <c r="EN12" s="77"/>
      <c r="EO12" s="77">
        <v>525000000</v>
      </c>
      <c r="EP12" s="62">
        <v>832000000</v>
      </c>
    </row>
    <row r="13" spans="2:146" ht="15.6" x14ac:dyDescent="0.3">
      <c r="M13" s="51" t="s">
        <v>41</v>
      </c>
      <c r="N13" s="32">
        <v>1066000000</v>
      </c>
      <c r="O13"/>
      <c r="U13" s="51" t="s">
        <v>22</v>
      </c>
      <c r="V13" s="72">
        <v>1152000000</v>
      </c>
      <c r="W13"/>
      <c r="AD13"/>
      <c r="AE13"/>
      <c r="AF13"/>
      <c r="AN13" s="33" t="s">
        <v>22</v>
      </c>
      <c r="AO13" s="74">
        <v>189</v>
      </c>
      <c r="AP13"/>
      <c r="AQ13"/>
      <c r="AR13"/>
      <c r="AX13" s="33" t="s">
        <v>51</v>
      </c>
      <c r="AY13" s="74">
        <v>176</v>
      </c>
      <c r="AZ13"/>
      <c r="BB13"/>
      <c r="BC13"/>
      <c r="BD13" s="29"/>
      <c r="BF13" s="33" t="s">
        <v>64</v>
      </c>
      <c r="BG13" s="38">
        <v>1032000000</v>
      </c>
      <c r="BH13" s="28"/>
      <c r="BJ13" s="33" t="s">
        <v>64</v>
      </c>
      <c r="BK13" s="74">
        <v>185</v>
      </c>
      <c r="BL13" s="28"/>
      <c r="BN13" s="33" t="s">
        <v>64</v>
      </c>
      <c r="BO13" s="38">
        <v>1032000000</v>
      </c>
      <c r="BS13" s="28"/>
      <c r="BU13" s="33" t="s">
        <v>22</v>
      </c>
      <c r="BV13" s="39">
        <v>3.0726650563607082E-3</v>
      </c>
      <c r="BX13" s="33">
        <f t="shared" si="4"/>
        <v>8</v>
      </c>
      <c r="BY13" s="39">
        <f t="shared" si="5"/>
        <v>3.0726650563607082E-3</v>
      </c>
      <c r="BZ13" s="33" t="str">
        <f t="shared" si="6"/>
        <v/>
      </c>
      <c r="CA13" s="39" t="str">
        <f t="shared" si="7"/>
        <v/>
      </c>
      <c r="CE13" s="28"/>
      <c r="CG13"/>
      <c r="CH13"/>
      <c r="CL13"/>
      <c r="CM13"/>
      <c r="CQ13" s="28"/>
      <c r="CS13" s="33" t="s">
        <v>63</v>
      </c>
      <c r="CT13" s="38">
        <v>1029000000</v>
      </c>
      <c r="CU13"/>
      <c r="CX13" s="28"/>
      <c r="CZ13"/>
      <c r="DA13"/>
      <c r="DM13" s="41"/>
      <c r="DO13" s="57" t="s">
        <v>22</v>
      </c>
      <c r="DP13" s="82">
        <v>79</v>
      </c>
      <c r="DQ13"/>
      <c r="DT13" s="41"/>
      <c r="DV13" s="50" t="s">
        <v>72</v>
      </c>
      <c r="DW13" s="66">
        <v>180000000</v>
      </c>
      <c r="DX13" s="77">
        <v>262000000</v>
      </c>
      <c r="DY13" s="77"/>
      <c r="DZ13" s="77">
        <v>0</v>
      </c>
      <c r="EA13" s="77"/>
      <c r="EB13" s="62">
        <v>442000000</v>
      </c>
      <c r="ED13"/>
      <c r="EE13"/>
      <c r="EF13"/>
      <c r="EG13"/>
      <c r="EH13" s="55" t="s">
        <v>74</v>
      </c>
      <c r="EI13" s="56">
        <v>95000000</v>
      </c>
      <c r="EJ13"/>
      <c r="EK13" s="49" t="s">
        <v>65</v>
      </c>
      <c r="EL13" s="66">
        <v>171000000</v>
      </c>
      <c r="EM13" s="77">
        <v>20000000</v>
      </c>
      <c r="EN13" s="77"/>
      <c r="EO13" s="77">
        <v>804000000</v>
      </c>
      <c r="EP13" s="62">
        <v>995000000</v>
      </c>
    </row>
    <row r="14" spans="2:146" ht="15.6" x14ac:dyDescent="0.3">
      <c r="M14" s="52" t="s">
        <v>63</v>
      </c>
      <c r="N14" s="32">
        <v>1029000000</v>
      </c>
      <c r="O14"/>
      <c r="U14" s="51" t="s">
        <v>27</v>
      </c>
      <c r="V14" s="72">
        <v>2178000000</v>
      </c>
      <c r="W14"/>
      <c r="AD14"/>
      <c r="AE14"/>
      <c r="AF14"/>
      <c r="AN14" s="33" t="s">
        <v>27</v>
      </c>
      <c r="AO14" s="74">
        <v>387</v>
      </c>
      <c r="AP14"/>
      <c r="AQ14"/>
      <c r="AR14"/>
      <c r="AX14" s="45" t="s">
        <v>81</v>
      </c>
      <c r="AY14" s="75">
        <v>1237</v>
      </c>
      <c r="AZ14"/>
      <c r="BB14"/>
      <c r="BC14"/>
      <c r="BD14" s="29"/>
      <c r="BF14" s="33" t="s">
        <v>24</v>
      </c>
      <c r="BG14" s="38">
        <v>1043000000</v>
      </c>
      <c r="BH14" s="28"/>
      <c r="BJ14" s="33" t="s">
        <v>24</v>
      </c>
      <c r="BK14" s="74">
        <v>184</v>
      </c>
      <c r="BL14" s="28"/>
      <c r="BN14" s="33" t="s">
        <v>24</v>
      </c>
      <c r="BO14" s="38">
        <v>1043000000</v>
      </c>
      <c r="BS14" s="28"/>
      <c r="BU14" s="33" t="s">
        <v>27</v>
      </c>
      <c r="BV14" s="39">
        <v>3.1521213377556649E-3</v>
      </c>
      <c r="BX14" s="33">
        <f t="shared" si="4"/>
        <v>9</v>
      </c>
      <c r="BY14" s="39">
        <f t="shared" si="5"/>
        <v>3.1521213377556649E-3</v>
      </c>
      <c r="BZ14" s="33" t="str">
        <f t="shared" si="6"/>
        <v/>
      </c>
      <c r="CA14" s="39" t="str">
        <f t="shared" si="7"/>
        <v/>
      </c>
      <c r="CE14" s="28"/>
      <c r="CG14"/>
      <c r="CH14"/>
      <c r="CL14"/>
      <c r="CM14"/>
      <c r="CQ14" s="28"/>
      <c r="CS14" s="33" t="s">
        <v>21</v>
      </c>
      <c r="CT14" s="38">
        <v>329000000</v>
      </c>
      <c r="CU14"/>
      <c r="CX14" s="28"/>
      <c r="CZ14"/>
      <c r="DA14"/>
      <c r="DM14" s="41"/>
      <c r="DO14" s="57" t="s">
        <v>27</v>
      </c>
      <c r="DP14" s="82">
        <v>173</v>
      </c>
      <c r="DQ14"/>
      <c r="DT14" s="41"/>
      <c r="DV14" s="50" t="s">
        <v>22</v>
      </c>
      <c r="DW14" s="66">
        <v>372000000</v>
      </c>
      <c r="DX14" s="77">
        <v>443000000</v>
      </c>
      <c r="DY14" s="77">
        <v>38000000</v>
      </c>
      <c r="DZ14" s="77">
        <v>225000000</v>
      </c>
      <c r="EA14" s="77">
        <v>74000000</v>
      </c>
      <c r="EB14" s="62">
        <v>1152000000</v>
      </c>
      <c r="ED14"/>
      <c r="EE14"/>
      <c r="EF14"/>
      <c r="EG14"/>
      <c r="EH14" s="55" t="s">
        <v>18</v>
      </c>
      <c r="EI14" s="56">
        <v>1669000000</v>
      </c>
      <c r="EJ14"/>
      <c r="EK14" s="47" t="s">
        <v>63</v>
      </c>
      <c r="EL14" s="66">
        <v>171000000</v>
      </c>
      <c r="EM14" s="77">
        <v>113000000</v>
      </c>
      <c r="EN14" s="77">
        <v>38000000</v>
      </c>
      <c r="EO14" s="77">
        <v>707000000</v>
      </c>
      <c r="EP14" s="62">
        <v>1029000000</v>
      </c>
    </row>
    <row r="15" spans="2:146" ht="15.6" x14ac:dyDescent="0.3">
      <c r="M15" s="51" t="s">
        <v>65</v>
      </c>
      <c r="N15" s="32">
        <v>995000000</v>
      </c>
      <c r="O15"/>
      <c r="U15" s="51" t="s">
        <v>37</v>
      </c>
      <c r="V15" s="72">
        <v>3809000000</v>
      </c>
      <c r="W15"/>
      <c r="AD15"/>
      <c r="AE15"/>
      <c r="AF15"/>
      <c r="AN15" s="33" t="s">
        <v>37</v>
      </c>
      <c r="AO15" s="74">
        <v>617</v>
      </c>
      <c r="AP15"/>
      <c r="AQ15"/>
      <c r="AR15"/>
      <c r="AX15"/>
      <c r="AY15"/>
      <c r="AZ15"/>
      <c r="BB15"/>
      <c r="BC15"/>
      <c r="BD15" s="29"/>
      <c r="BF15" s="45" t="s">
        <v>81</v>
      </c>
      <c r="BG15" s="46">
        <v>15990000000</v>
      </c>
      <c r="BH15" s="28"/>
      <c r="BJ15" s="45" t="s">
        <v>81</v>
      </c>
      <c r="BK15" s="75">
        <v>2643</v>
      </c>
      <c r="BL15" s="28"/>
      <c r="BN15" s="45" t="s">
        <v>81</v>
      </c>
      <c r="BO15" s="46">
        <v>15990000000</v>
      </c>
      <c r="BS15" s="28"/>
      <c r="BU15" s="33" t="s">
        <v>37</v>
      </c>
      <c r="BV15" s="39">
        <v>3.276282366437237E-3</v>
      </c>
      <c r="BX15" s="33">
        <f t="shared" si="4"/>
        <v>10</v>
      </c>
      <c r="BY15" s="39">
        <f t="shared" si="5"/>
        <v>3.276282366437237E-3</v>
      </c>
      <c r="BZ15" s="33" t="str">
        <f t="shared" si="6"/>
        <v/>
      </c>
      <c r="CA15" s="39" t="str">
        <f t="shared" si="7"/>
        <v/>
      </c>
      <c r="CE15" s="28"/>
      <c r="CG15"/>
      <c r="CH15"/>
      <c r="CL15"/>
      <c r="CM15"/>
      <c r="CQ15" s="28"/>
      <c r="CS15" s="33" t="s">
        <v>71</v>
      </c>
      <c r="CT15" s="38">
        <v>411000000</v>
      </c>
      <c r="CU15"/>
      <c r="CX15" s="28"/>
      <c r="CZ15"/>
      <c r="DA15"/>
      <c r="DM15" s="41"/>
      <c r="DO15" s="57" t="s">
        <v>37</v>
      </c>
      <c r="DP15" s="82">
        <v>278</v>
      </c>
      <c r="DQ15"/>
      <c r="DT15" s="41"/>
      <c r="DV15" s="50" t="s">
        <v>27</v>
      </c>
      <c r="DW15" s="66">
        <v>652000000</v>
      </c>
      <c r="DX15" s="77">
        <v>858000000</v>
      </c>
      <c r="DY15" s="77">
        <v>142000000</v>
      </c>
      <c r="DZ15" s="77">
        <v>413000000</v>
      </c>
      <c r="EA15" s="77">
        <v>113000000</v>
      </c>
      <c r="EB15" s="62">
        <v>2178000000</v>
      </c>
      <c r="ED15"/>
      <c r="EE15"/>
      <c r="EF15"/>
      <c r="EG15"/>
      <c r="EH15" s="55" t="s">
        <v>76</v>
      </c>
      <c r="EI15" s="56">
        <v>5372000000</v>
      </c>
      <c r="EJ15"/>
      <c r="EK15" s="50" t="s">
        <v>41</v>
      </c>
      <c r="EL15" s="66">
        <v>285000000</v>
      </c>
      <c r="EM15" s="77">
        <v>40000000</v>
      </c>
      <c r="EN15" s="77"/>
      <c r="EO15" s="77">
        <v>741000000</v>
      </c>
      <c r="EP15" s="62">
        <v>1066000000</v>
      </c>
    </row>
    <row r="16" spans="2:146" ht="15.6" x14ac:dyDescent="0.3">
      <c r="M16" s="51" t="s">
        <v>62</v>
      </c>
      <c r="N16" s="32">
        <v>832000000</v>
      </c>
      <c r="O16"/>
      <c r="U16" s="51" t="s">
        <v>44</v>
      </c>
      <c r="V16" s="72">
        <v>2814000000</v>
      </c>
      <c r="W16"/>
      <c r="AD16"/>
      <c r="AE16"/>
      <c r="AF16"/>
      <c r="AN16" s="33" t="s">
        <v>44</v>
      </c>
      <c r="AO16" s="74">
        <v>468</v>
      </c>
      <c r="AP16"/>
      <c r="AQ16"/>
      <c r="AR16"/>
      <c r="AX16"/>
      <c r="AY16"/>
      <c r="AZ16"/>
      <c r="BB16"/>
      <c r="BC16"/>
      <c r="BD16" s="29"/>
      <c r="BH16" s="28"/>
      <c r="BL16" s="28"/>
      <c r="BS16" s="28"/>
      <c r="BU16" s="33" t="s">
        <v>44</v>
      </c>
      <c r="BV16" s="39">
        <v>3.120971050164087E-3</v>
      </c>
      <c r="BX16" s="33">
        <f t="shared" si="4"/>
        <v>11</v>
      </c>
      <c r="BY16" s="39">
        <f t="shared" si="5"/>
        <v>3.120971050164087E-3</v>
      </c>
      <c r="BZ16" s="33" t="str">
        <f t="shared" si="6"/>
        <v/>
      </c>
      <c r="CA16" s="39" t="str">
        <f t="shared" si="7"/>
        <v/>
      </c>
      <c r="CE16" s="28"/>
      <c r="CG16"/>
      <c r="CH16"/>
      <c r="CL16"/>
      <c r="CM16"/>
      <c r="CQ16" s="28"/>
      <c r="CS16" s="33" t="s">
        <v>36</v>
      </c>
      <c r="CT16" s="38">
        <v>1177000000</v>
      </c>
      <c r="CU16"/>
      <c r="CX16" s="28"/>
      <c r="CZ16"/>
      <c r="DA16"/>
      <c r="DM16" s="41"/>
      <c r="DO16" s="57" t="s">
        <v>44</v>
      </c>
      <c r="DP16" s="82">
        <v>212</v>
      </c>
      <c r="DQ16"/>
      <c r="DT16" s="41"/>
      <c r="DV16" s="50" t="s">
        <v>37</v>
      </c>
      <c r="DW16" s="66">
        <v>1179000000</v>
      </c>
      <c r="DX16" s="77">
        <v>1448000000</v>
      </c>
      <c r="DY16" s="77">
        <v>242000000</v>
      </c>
      <c r="DZ16" s="77">
        <v>752000000</v>
      </c>
      <c r="EA16" s="77">
        <v>188000000</v>
      </c>
      <c r="EB16" s="62">
        <v>3809000000</v>
      </c>
      <c r="ED16"/>
      <c r="EE16"/>
      <c r="EF16"/>
      <c r="EG16"/>
      <c r="EH16" s="55" t="s">
        <v>46</v>
      </c>
      <c r="EI16" s="56">
        <v>1254000000</v>
      </c>
      <c r="EJ16"/>
      <c r="EK16" s="50" t="s">
        <v>36</v>
      </c>
      <c r="EL16" s="66">
        <v>114000000</v>
      </c>
      <c r="EM16" s="77">
        <v>122000000</v>
      </c>
      <c r="EN16" s="77">
        <v>19000000</v>
      </c>
      <c r="EO16" s="77">
        <v>922000000</v>
      </c>
      <c r="EP16" s="62">
        <v>1177000000</v>
      </c>
    </row>
    <row r="17" spans="13:146" ht="15.6" x14ac:dyDescent="0.3">
      <c r="M17" s="51" t="s">
        <v>66</v>
      </c>
      <c r="N17" s="32">
        <v>650000000</v>
      </c>
      <c r="O17"/>
      <c r="U17" s="51" t="s">
        <v>69</v>
      </c>
      <c r="V17" s="72">
        <v>1247000000</v>
      </c>
      <c r="W17"/>
      <c r="AD17"/>
      <c r="AE17"/>
      <c r="AF17"/>
      <c r="AN17" s="33" t="s">
        <v>69</v>
      </c>
      <c r="AO17" s="74">
        <v>206</v>
      </c>
      <c r="AP17"/>
      <c r="AQ17"/>
      <c r="AR17"/>
      <c r="AX17"/>
      <c r="AY17"/>
      <c r="AZ17"/>
      <c r="BB17"/>
      <c r="BC17"/>
      <c r="BD17" s="29"/>
      <c r="BH17" s="28"/>
      <c r="BL17" s="28"/>
      <c r="BS17" s="28"/>
      <c r="BU17" s="33" t="s">
        <v>69</v>
      </c>
      <c r="BV17" s="39">
        <v>3.2518257694314021E-3</v>
      </c>
      <c r="BX17" s="33">
        <f t="shared" si="4"/>
        <v>12</v>
      </c>
      <c r="BY17" s="39">
        <f t="shared" si="5"/>
        <v>3.2518257694314021E-3</v>
      </c>
      <c r="BZ17" s="33" t="str">
        <f t="shared" si="6"/>
        <v/>
      </c>
      <c r="CA17" s="39" t="str">
        <f t="shared" si="7"/>
        <v/>
      </c>
      <c r="CE17" s="28"/>
      <c r="CG17"/>
      <c r="CH17"/>
      <c r="CL17"/>
      <c r="CM17"/>
      <c r="CQ17" s="28"/>
      <c r="CS17" s="33" t="s">
        <v>26</v>
      </c>
      <c r="CT17" s="38">
        <v>1288000000</v>
      </c>
      <c r="CU17"/>
      <c r="CX17" s="28"/>
      <c r="CZ17"/>
      <c r="DA17"/>
      <c r="DM17" s="41"/>
      <c r="DO17" s="58" t="s">
        <v>69</v>
      </c>
      <c r="DP17" s="86">
        <v>127</v>
      </c>
      <c r="DQ17"/>
      <c r="DT17" s="41"/>
      <c r="DV17" s="50" t="s">
        <v>44</v>
      </c>
      <c r="DW17" s="66">
        <v>789000000</v>
      </c>
      <c r="DX17" s="77">
        <v>1078000000</v>
      </c>
      <c r="DY17" s="77">
        <v>239000000</v>
      </c>
      <c r="DZ17" s="77">
        <v>545000000</v>
      </c>
      <c r="EA17" s="77">
        <v>163000000</v>
      </c>
      <c r="EB17" s="62">
        <v>2814000000</v>
      </c>
      <c r="ED17"/>
      <c r="EE17"/>
      <c r="EF17"/>
      <c r="EG17"/>
      <c r="EH17" s="55" t="s">
        <v>61</v>
      </c>
      <c r="EI17" s="56">
        <v>410000000</v>
      </c>
      <c r="EJ17"/>
      <c r="EK17" s="50" t="s">
        <v>54</v>
      </c>
      <c r="EL17" s="66">
        <v>228000000</v>
      </c>
      <c r="EM17" s="77">
        <v>115000000</v>
      </c>
      <c r="EN17" s="77"/>
      <c r="EO17" s="77">
        <v>900000000</v>
      </c>
      <c r="EP17" s="62">
        <v>1243000000</v>
      </c>
    </row>
    <row r="18" spans="13:146" ht="15.6" x14ac:dyDescent="0.3">
      <c r="M18" s="51" t="s">
        <v>71</v>
      </c>
      <c r="N18" s="32">
        <v>411000000</v>
      </c>
      <c r="O18"/>
      <c r="U18" s="80" t="s">
        <v>81</v>
      </c>
      <c r="V18" s="89">
        <v>15990000000</v>
      </c>
      <c r="W18"/>
      <c r="AD18"/>
      <c r="AE18"/>
      <c r="AF18"/>
      <c r="AN18" s="45" t="s">
        <v>81</v>
      </c>
      <c r="AO18" s="75">
        <v>2643</v>
      </c>
      <c r="AP18"/>
      <c r="AQ18"/>
      <c r="AR18"/>
      <c r="AX18"/>
      <c r="AY18"/>
      <c r="AZ18"/>
      <c r="BB18"/>
      <c r="BC18"/>
      <c r="BD18" s="29"/>
      <c r="BH18" s="28"/>
      <c r="BL18" s="28"/>
      <c r="BS18" s="28"/>
      <c r="BU18"/>
      <c r="BV18"/>
      <c r="CE18" s="28"/>
      <c r="CG18"/>
      <c r="CH18"/>
      <c r="CL18"/>
      <c r="CM18"/>
      <c r="CQ18" s="28"/>
      <c r="CS18" s="33" t="s">
        <v>52</v>
      </c>
      <c r="CT18" s="38">
        <v>1727000000</v>
      </c>
      <c r="CU18"/>
      <c r="CX18" s="28"/>
      <c r="CZ18"/>
      <c r="DA18"/>
      <c r="DM18" s="41"/>
      <c r="DO18"/>
      <c r="DP18"/>
      <c r="DT18" s="41"/>
      <c r="DV18" s="49" t="s">
        <v>69</v>
      </c>
      <c r="DW18" s="67">
        <v>445000000</v>
      </c>
      <c r="DX18" s="64">
        <v>444000000</v>
      </c>
      <c r="DY18" s="64">
        <v>75000000</v>
      </c>
      <c r="DZ18" s="64">
        <v>200000000</v>
      </c>
      <c r="EA18" s="64">
        <v>83000000</v>
      </c>
      <c r="EB18" s="65">
        <v>1247000000</v>
      </c>
      <c r="ED18"/>
      <c r="EE18"/>
      <c r="EF18"/>
      <c r="EG18"/>
      <c r="EH18" s="55" t="s">
        <v>74</v>
      </c>
      <c r="EI18" s="56">
        <v>114000000</v>
      </c>
      <c r="EJ18"/>
      <c r="EK18" s="50" t="s">
        <v>26</v>
      </c>
      <c r="EL18" s="66">
        <v>247000000</v>
      </c>
      <c r="EM18" s="77">
        <v>97000000</v>
      </c>
      <c r="EN18" s="77"/>
      <c r="EO18" s="77">
        <v>944000000</v>
      </c>
      <c r="EP18" s="62">
        <v>1288000000</v>
      </c>
    </row>
    <row r="19" spans="13:146" ht="15.6" x14ac:dyDescent="0.3">
      <c r="M19" s="51" t="s">
        <v>34</v>
      </c>
      <c r="N19" s="32">
        <v>379000000</v>
      </c>
      <c r="O19"/>
      <c r="U19"/>
      <c r="V19"/>
      <c r="AD19"/>
      <c r="AE19"/>
      <c r="AN19"/>
      <c r="AO19"/>
      <c r="AP19"/>
      <c r="AX19"/>
      <c r="AY19"/>
      <c r="AZ19"/>
      <c r="BB19"/>
      <c r="BC19"/>
      <c r="BD19" s="29"/>
      <c r="BH19" s="28"/>
      <c r="BL19" s="28"/>
      <c r="BS19" s="28"/>
      <c r="BU19"/>
      <c r="BV19"/>
      <c r="CE19" s="28"/>
      <c r="CG19"/>
      <c r="CH19"/>
      <c r="CL19"/>
      <c r="CM19"/>
      <c r="CQ19" s="28"/>
      <c r="CS19" s="33" t="s">
        <v>54</v>
      </c>
      <c r="CT19" s="38">
        <v>1243000000</v>
      </c>
      <c r="CU19"/>
      <c r="CX19" s="28"/>
      <c r="CZ19"/>
      <c r="DA19"/>
      <c r="DM19" s="41"/>
      <c r="DO19"/>
      <c r="DP19"/>
      <c r="DT19" s="41"/>
      <c r="DV19"/>
      <c r="DW19"/>
      <c r="DX19"/>
      <c r="ED19"/>
      <c r="EE19"/>
      <c r="EF19"/>
      <c r="EH19" s="55" t="s">
        <v>18</v>
      </c>
      <c r="EI19" s="56">
        <v>3594000000</v>
      </c>
      <c r="EJ19"/>
      <c r="EK19" s="50" t="s">
        <v>53</v>
      </c>
      <c r="EL19" s="66">
        <v>475000000</v>
      </c>
      <c r="EM19" s="77">
        <v>82000000</v>
      </c>
      <c r="EN19" s="77"/>
      <c r="EO19" s="77">
        <v>803000000</v>
      </c>
      <c r="EP19" s="62">
        <v>1360000000</v>
      </c>
    </row>
    <row r="20" spans="13:146" ht="15.6" x14ac:dyDescent="0.3">
      <c r="M20" s="51" t="s">
        <v>75</v>
      </c>
      <c r="N20" s="32">
        <v>332000000</v>
      </c>
      <c r="O20"/>
      <c r="U20"/>
      <c r="V20"/>
      <c r="AD20"/>
      <c r="AE20"/>
      <c r="AN20"/>
      <c r="AO20"/>
      <c r="AP20"/>
      <c r="AX20"/>
      <c r="AY20"/>
      <c r="AZ20"/>
      <c r="BB20"/>
      <c r="BC20"/>
      <c r="BD20" s="29"/>
      <c r="BH20" s="28"/>
      <c r="BL20" s="28"/>
      <c r="BS20" s="28"/>
      <c r="BU20"/>
      <c r="BV20"/>
      <c r="CE20" s="28"/>
      <c r="CG20"/>
      <c r="CH20"/>
      <c r="CL20"/>
      <c r="CM20"/>
      <c r="CQ20" s="28"/>
      <c r="CS20" s="33" t="s">
        <v>31</v>
      </c>
      <c r="CT20" s="38">
        <v>1638000000</v>
      </c>
      <c r="CU20"/>
      <c r="CX20" s="28"/>
      <c r="CZ20"/>
      <c r="DA20"/>
      <c r="DM20" s="41"/>
      <c r="DN20"/>
      <c r="DO20"/>
      <c r="DP20"/>
      <c r="DT20" s="41"/>
      <c r="DU20"/>
      <c r="DV20"/>
      <c r="DW20"/>
      <c r="DX20"/>
      <c r="ED20"/>
      <c r="EE20"/>
      <c r="EF20"/>
      <c r="EH20" s="55" t="s">
        <v>78</v>
      </c>
      <c r="EI20" s="56">
        <v>5288000000</v>
      </c>
      <c r="EJ20"/>
      <c r="EK20" s="49" t="s">
        <v>67</v>
      </c>
      <c r="EL20" s="66">
        <v>589000000</v>
      </c>
      <c r="EM20" s="77">
        <v>162000000</v>
      </c>
      <c r="EN20" s="77">
        <v>76000000</v>
      </c>
      <c r="EO20" s="77">
        <v>707000000</v>
      </c>
      <c r="EP20" s="62">
        <v>1534000000</v>
      </c>
    </row>
    <row r="21" spans="13:146" ht="15.6" x14ac:dyDescent="0.3">
      <c r="M21" s="51" t="s">
        <v>21</v>
      </c>
      <c r="N21" s="32">
        <v>329000000</v>
      </c>
      <c r="O21"/>
      <c r="U21"/>
      <c r="V21"/>
      <c r="AD21"/>
      <c r="AE21"/>
      <c r="AN21"/>
      <c r="AO21"/>
      <c r="AP21"/>
      <c r="AX21"/>
      <c r="AY21"/>
      <c r="AZ21"/>
      <c r="BB21"/>
      <c r="BC21"/>
      <c r="BD21" s="29"/>
      <c r="BH21" s="28"/>
      <c r="BL21" s="28"/>
      <c r="BS21" s="28"/>
      <c r="BU21"/>
      <c r="BV21"/>
      <c r="CE21" s="28"/>
      <c r="CG21"/>
      <c r="CH21"/>
      <c r="CL21"/>
      <c r="CM21"/>
      <c r="CQ21" s="28"/>
      <c r="CS21" s="33" t="s">
        <v>41</v>
      </c>
      <c r="CT21" s="38">
        <v>1066000000</v>
      </c>
      <c r="CU21"/>
      <c r="CX21" s="28"/>
      <c r="CZ21"/>
      <c r="DA21"/>
      <c r="DM21" s="41"/>
      <c r="DP21"/>
      <c r="DT21" s="41"/>
      <c r="DV21"/>
      <c r="DW21"/>
      <c r="DX21"/>
      <c r="ED21"/>
      <c r="EE21"/>
      <c r="EF21"/>
      <c r="EH21" s="55" t="s">
        <v>46</v>
      </c>
      <c r="EI21" s="56">
        <v>1425000000</v>
      </c>
      <c r="EJ21"/>
      <c r="EK21" s="47" t="s">
        <v>31</v>
      </c>
      <c r="EL21" s="66">
        <v>551000000</v>
      </c>
      <c r="EM21" s="77">
        <v>60000000</v>
      </c>
      <c r="EN21" s="77"/>
      <c r="EO21" s="77">
        <v>1027000000</v>
      </c>
      <c r="EP21" s="62">
        <v>1638000000</v>
      </c>
    </row>
    <row r="22" spans="13:146" ht="15.6" x14ac:dyDescent="0.3">
      <c r="M22" s="80" t="s">
        <v>81</v>
      </c>
      <c r="N22" s="81">
        <v>15990000000</v>
      </c>
      <c r="O22"/>
      <c r="U22"/>
      <c r="V22"/>
      <c r="AD22"/>
      <c r="AE22"/>
      <c r="AN22"/>
      <c r="AO22"/>
      <c r="AP22"/>
      <c r="AX22"/>
      <c r="AY22"/>
      <c r="AZ22"/>
      <c r="BB22"/>
      <c r="BC22"/>
      <c r="BD22" s="29"/>
      <c r="BH22" s="28"/>
      <c r="BL22" s="28"/>
      <c r="BS22" s="28"/>
      <c r="BU22"/>
      <c r="BV22"/>
      <c r="BX22" s="25"/>
      <c r="CE22" s="28"/>
      <c r="CG22"/>
      <c r="CH22"/>
      <c r="CL22"/>
      <c r="CM22"/>
      <c r="CQ22" s="28"/>
      <c r="CS22"/>
      <c r="CT22"/>
      <c r="CX22" s="28"/>
      <c r="CZ22"/>
      <c r="DA22"/>
      <c r="DM22" s="41"/>
      <c r="DO22"/>
      <c r="DP22"/>
      <c r="DT22" s="41"/>
      <c r="DV22"/>
      <c r="DW22"/>
      <c r="DX22"/>
      <c r="ED22"/>
      <c r="EE22"/>
      <c r="EF22"/>
      <c r="EH22" s="55" t="s">
        <v>61</v>
      </c>
      <c r="EI22" s="56">
        <v>417000000</v>
      </c>
      <c r="EJ22"/>
      <c r="EK22" s="63" t="s">
        <v>52</v>
      </c>
      <c r="EL22" s="67">
        <v>247000000</v>
      </c>
      <c r="EM22" s="64">
        <v>142000000</v>
      </c>
      <c r="EN22" s="64">
        <v>76000000</v>
      </c>
      <c r="EO22" s="64">
        <v>1262000000</v>
      </c>
      <c r="EP22" s="65">
        <v>1727000000</v>
      </c>
    </row>
    <row r="23" spans="13:146" ht="15.6" x14ac:dyDescent="0.3">
      <c r="U23"/>
      <c r="V23"/>
      <c r="AD23"/>
      <c r="AE23"/>
      <c r="AN23"/>
      <c r="AO23"/>
      <c r="AX23"/>
      <c r="AY23"/>
      <c r="BB23"/>
      <c r="BC23"/>
      <c r="BD23" s="28"/>
      <c r="BH23" s="28"/>
      <c r="BL23" s="28"/>
      <c r="BS23" s="28"/>
      <c r="BU23"/>
      <c r="BV23"/>
      <c r="CE23" s="28"/>
      <c r="CG23"/>
      <c r="CH23"/>
      <c r="CL23"/>
      <c r="CM23"/>
      <c r="CQ23" s="28"/>
      <c r="CS23"/>
      <c r="CT23"/>
      <c r="CX23" s="28"/>
      <c r="CZ23"/>
      <c r="DA23"/>
      <c r="DO23"/>
      <c r="DP23"/>
      <c r="DV23"/>
      <c r="DW23"/>
      <c r="EH23" s="55" t="s">
        <v>74</v>
      </c>
      <c r="EI23" s="56">
        <v>38000000</v>
      </c>
      <c r="EK23"/>
      <c r="EL23"/>
    </row>
    <row r="24" spans="13:146" ht="15.6" x14ac:dyDescent="0.3">
      <c r="U24"/>
      <c r="V24"/>
      <c r="AD24"/>
      <c r="AE24"/>
      <c r="AN24"/>
      <c r="AO24"/>
      <c r="AX24"/>
      <c r="AY24"/>
      <c r="BB24"/>
      <c r="BC24"/>
      <c r="BU24"/>
      <c r="BV24"/>
      <c r="CG24"/>
      <c r="CH24"/>
      <c r="CL24"/>
      <c r="CM24"/>
      <c r="CQ24" s="28"/>
      <c r="CS24"/>
      <c r="CT24"/>
      <c r="CX24" s="28"/>
      <c r="CZ24"/>
      <c r="DA24"/>
      <c r="DO24"/>
      <c r="DP24"/>
      <c r="DV24"/>
      <c r="DW24"/>
      <c r="EH24" s="55" t="s">
        <v>18</v>
      </c>
      <c r="EI24" s="56">
        <v>3408000000</v>
      </c>
      <c r="EK24"/>
      <c r="EL24"/>
    </row>
    <row r="25" spans="13:146" ht="15.6" x14ac:dyDescent="0.3">
      <c r="U25"/>
      <c r="V25"/>
      <c r="AD25"/>
      <c r="AE25"/>
      <c r="AN25"/>
      <c r="AO25"/>
      <c r="AX25"/>
      <c r="AY25"/>
      <c r="BB25"/>
      <c r="BC25"/>
      <c r="BU25"/>
      <c r="BV25"/>
      <c r="CG25"/>
      <c r="CH25"/>
      <c r="CL25"/>
      <c r="CM25"/>
      <c r="CQ25" s="28"/>
      <c r="CS25"/>
      <c r="CT25"/>
      <c r="CX25" s="28"/>
      <c r="CZ25"/>
      <c r="DA25"/>
      <c r="DO25"/>
      <c r="DP25"/>
      <c r="DV25"/>
      <c r="DW25"/>
      <c r="EH25"/>
      <c r="EI25"/>
      <c r="EK25"/>
      <c r="EL25"/>
    </row>
    <row r="26" spans="13:146" ht="15.6" x14ac:dyDescent="0.3">
      <c r="U26"/>
      <c r="V26"/>
      <c r="AD26"/>
      <c r="AE26"/>
      <c r="AN26"/>
      <c r="AO26"/>
      <c r="AX26"/>
      <c r="AY26"/>
      <c r="BB26"/>
      <c r="BC26"/>
      <c r="BU26"/>
      <c r="BV26"/>
      <c r="CG26"/>
      <c r="CH26"/>
      <c r="CL26"/>
      <c r="CM26"/>
      <c r="CQ26" s="28"/>
      <c r="CS26"/>
      <c r="CT26"/>
      <c r="CX26" s="28"/>
      <c r="CZ26"/>
      <c r="DA26"/>
      <c r="DO26"/>
      <c r="DP26"/>
      <c r="DV26"/>
      <c r="DW26"/>
      <c r="EH26"/>
      <c r="EI26"/>
      <c r="EK26"/>
      <c r="EL26"/>
    </row>
    <row r="27" spans="13:146" ht="15.6" x14ac:dyDescent="0.3">
      <c r="U27"/>
      <c r="V27"/>
      <c r="AD27"/>
      <c r="AE27"/>
      <c r="AN27"/>
      <c r="AO27"/>
      <c r="AX27"/>
      <c r="AY27"/>
      <c r="BB27"/>
      <c r="BC27"/>
      <c r="BU27"/>
      <c r="BV27"/>
      <c r="CG27"/>
      <c r="CH27"/>
      <c r="CL27"/>
      <c r="CM27"/>
      <c r="CQ27" s="28"/>
      <c r="CS27"/>
      <c r="CT27"/>
      <c r="CX27" s="28"/>
      <c r="CZ27"/>
      <c r="DA27"/>
      <c r="DO27"/>
      <c r="DP27"/>
      <c r="DV27"/>
      <c r="DW27"/>
      <c r="EH27"/>
      <c r="EI27"/>
      <c r="EK27"/>
      <c r="EL27"/>
    </row>
    <row r="28" spans="13:146" ht="15.6" x14ac:dyDescent="0.3">
      <c r="U28"/>
      <c r="V28"/>
      <c r="AD28"/>
      <c r="AE28"/>
      <c r="AN28"/>
      <c r="AO28"/>
      <c r="AX28"/>
      <c r="AY28"/>
      <c r="BB28"/>
      <c r="BC28"/>
      <c r="BU28"/>
      <c r="BV28"/>
      <c r="CG28"/>
      <c r="CH28"/>
      <c r="CL28"/>
      <c r="CM28"/>
      <c r="CQ28" s="28"/>
      <c r="CS28"/>
      <c r="CT28"/>
      <c r="CX28" s="28"/>
      <c r="CZ28"/>
      <c r="DA28"/>
      <c r="DO28"/>
      <c r="DP28"/>
      <c r="DV28"/>
      <c r="DW28"/>
      <c r="EH28"/>
      <c r="EI28"/>
      <c r="EK28"/>
      <c r="EL28"/>
    </row>
    <row r="29" spans="13:146" ht="15.6" x14ac:dyDescent="0.3">
      <c r="U29"/>
      <c r="V29"/>
      <c r="AD29"/>
      <c r="AE29"/>
      <c r="AN29"/>
      <c r="AO29"/>
      <c r="AX29"/>
      <c r="AY29"/>
      <c r="BB29"/>
      <c r="BC29"/>
      <c r="BU29"/>
      <c r="BV29"/>
      <c r="CG29"/>
      <c r="CH29"/>
      <c r="CL29"/>
      <c r="CM29"/>
      <c r="CQ29" s="28"/>
      <c r="CS29"/>
      <c r="CT29"/>
      <c r="CX29" s="28"/>
      <c r="CZ29"/>
      <c r="DA29"/>
      <c r="DO29"/>
      <c r="DP29"/>
      <c r="DV29"/>
      <c r="DW29"/>
      <c r="EH29"/>
      <c r="EI29"/>
      <c r="EK29"/>
      <c r="EL29"/>
    </row>
    <row r="30" spans="13:146" ht="15.6" x14ac:dyDescent="0.3">
      <c r="U30"/>
      <c r="V30"/>
      <c r="AD30"/>
      <c r="AE30"/>
      <c r="AN30"/>
      <c r="AO30"/>
      <c r="AX30"/>
      <c r="AY30"/>
      <c r="BB30"/>
      <c r="BC30"/>
      <c r="BU30"/>
      <c r="BV30"/>
      <c r="CG30"/>
      <c r="CH30"/>
      <c r="CL30"/>
      <c r="CM30"/>
      <c r="CQ30" s="28"/>
      <c r="CS30"/>
      <c r="CT30"/>
      <c r="CX30" s="28"/>
      <c r="CZ30"/>
      <c r="DA30"/>
      <c r="DO30"/>
      <c r="DP30"/>
      <c r="DV30"/>
      <c r="DW30"/>
    </row>
    <row r="31" spans="13:146" ht="15.6" x14ac:dyDescent="0.3">
      <c r="U31"/>
      <c r="V31"/>
      <c r="AD31"/>
      <c r="AE31"/>
      <c r="AN31"/>
      <c r="AO31"/>
      <c r="AX31"/>
      <c r="AY31"/>
      <c r="BB31"/>
      <c r="BC31"/>
      <c r="BU31"/>
      <c r="BV31"/>
      <c r="CG31"/>
      <c r="CH31"/>
      <c r="CL31"/>
      <c r="CM31"/>
      <c r="CQ31" s="28"/>
      <c r="CS31"/>
      <c r="CT31"/>
      <c r="CX31" s="28"/>
      <c r="CZ31"/>
      <c r="DA31"/>
      <c r="DO31"/>
      <c r="DP31"/>
      <c r="DV31"/>
      <c r="DW31"/>
    </row>
    <row r="32" spans="13:146" ht="15.6" x14ac:dyDescent="0.3">
      <c r="U32"/>
      <c r="V32"/>
      <c r="AD32"/>
      <c r="AE32"/>
      <c r="AN32"/>
      <c r="AO32"/>
      <c r="AX32"/>
      <c r="AY32"/>
      <c r="BB32"/>
      <c r="BC32"/>
      <c r="BU32"/>
      <c r="BV32"/>
      <c r="CG32"/>
      <c r="CH32"/>
      <c r="CL32"/>
      <c r="CM32"/>
      <c r="CQ32" s="28"/>
      <c r="CS32"/>
      <c r="CT32"/>
      <c r="CX32" s="28"/>
      <c r="CZ32"/>
      <c r="DA32"/>
      <c r="DO32"/>
      <c r="DP32"/>
      <c r="DV32"/>
      <c r="DW32"/>
    </row>
    <row r="33" spans="21:127" ht="15.6" x14ac:dyDescent="0.3">
      <c r="U33"/>
      <c r="V33"/>
      <c r="AD33"/>
      <c r="AE33"/>
      <c r="AN33"/>
      <c r="AO33"/>
      <c r="AX33"/>
      <c r="AY33"/>
      <c r="BB33"/>
      <c r="BC33"/>
      <c r="BU33"/>
      <c r="BV33"/>
      <c r="CG33"/>
      <c r="CH33"/>
      <c r="CL33"/>
      <c r="CM33"/>
      <c r="CQ33" s="28"/>
      <c r="CS33"/>
      <c r="CT33"/>
      <c r="CX33" s="28"/>
      <c r="CZ33"/>
      <c r="DA33"/>
      <c r="DO33"/>
      <c r="DP33"/>
      <c r="DV33"/>
      <c r="DW33"/>
    </row>
    <row r="34" spans="21:127" ht="15.6" x14ac:dyDescent="0.3">
      <c r="U34"/>
      <c r="V34"/>
      <c r="AD34"/>
      <c r="AE34"/>
      <c r="AN34"/>
      <c r="AO34"/>
      <c r="AX34"/>
      <c r="AY34"/>
      <c r="BB34"/>
      <c r="BC34"/>
      <c r="BU34"/>
      <c r="BV34"/>
      <c r="CG34"/>
      <c r="CH34"/>
      <c r="CL34"/>
      <c r="CM34"/>
      <c r="CQ34" s="28"/>
      <c r="CS34"/>
      <c r="CT34"/>
      <c r="CX34" s="28"/>
      <c r="CZ34"/>
      <c r="DA34"/>
      <c r="DO34"/>
      <c r="DP34"/>
      <c r="DV34"/>
      <c r="DW34"/>
    </row>
    <row r="35" spans="21:127" ht="15.6" x14ac:dyDescent="0.3">
      <c r="U35"/>
      <c r="V35"/>
      <c r="AD35"/>
      <c r="AE35"/>
      <c r="AN35"/>
      <c r="AO35"/>
      <c r="AX35"/>
      <c r="AY35"/>
      <c r="BB35"/>
      <c r="BC35"/>
      <c r="BU35"/>
      <c r="BV35"/>
      <c r="CG35"/>
      <c r="CH35"/>
      <c r="CL35"/>
      <c r="CM35"/>
      <c r="CQ35" s="28"/>
      <c r="CS35"/>
      <c r="CT35"/>
      <c r="CX35" s="28"/>
      <c r="CZ35"/>
      <c r="DA35"/>
      <c r="DO35"/>
      <c r="DP35"/>
      <c r="DV35"/>
      <c r="DW35"/>
    </row>
    <row r="36" spans="21:127" ht="15.6" x14ac:dyDescent="0.3">
      <c r="U36"/>
      <c r="V36"/>
      <c r="AD36"/>
      <c r="AE36"/>
      <c r="AN36"/>
      <c r="AO36"/>
      <c r="AX36"/>
      <c r="AY36"/>
      <c r="BB36"/>
      <c r="BC36"/>
      <c r="BU36"/>
      <c r="BV36"/>
      <c r="CG36"/>
      <c r="CH36"/>
      <c r="CL36"/>
      <c r="CM36"/>
      <c r="CQ36" s="28"/>
      <c r="CS36"/>
      <c r="CT36"/>
      <c r="CX36" s="28"/>
      <c r="CZ36"/>
      <c r="DA36"/>
      <c r="DO36"/>
      <c r="DP36"/>
      <c r="DV36"/>
      <c r="DW36"/>
    </row>
    <row r="37" spans="21:127" ht="15.6" x14ac:dyDescent="0.3">
      <c r="U37"/>
      <c r="V37"/>
      <c r="AD37"/>
      <c r="AE37"/>
      <c r="AN37"/>
      <c r="AO37"/>
      <c r="AX37"/>
      <c r="AY37"/>
      <c r="BB37"/>
      <c r="BC37"/>
      <c r="BU37"/>
      <c r="BV37"/>
      <c r="CG37"/>
      <c r="CH37"/>
      <c r="CL37"/>
      <c r="CM37"/>
      <c r="CQ37" s="28"/>
      <c r="CS37"/>
      <c r="CT37"/>
      <c r="CX37" s="28"/>
      <c r="CZ37"/>
      <c r="DA37"/>
      <c r="DO37"/>
      <c r="DP37"/>
      <c r="DV37"/>
      <c r="DW37"/>
    </row>
    <row r="38" spans="21:127" ht="15.6" x14ac:dyDescent="0.3">
      <c r="U38"/>
      <c r="V38"/>
      <c r="AD38"/>
      <c r="AE38"/>
      <c r="AN38"/>
      <c r="AO38"/>
      <c r="AX38"/>
      <c r="AY38"/>
      <c r="BB38"/>
      <c r="BC38"/>
      <c r="BU38"/>
      <c r="BV38"/>
      <c r="CG38"/>
      <c r="CH38"/>
      <c r="CL38"/>
      <c r="CM38"/>
      <c r="CQ38" s="28"/>
      <c r="CS38"/>
      <c r="CT38"/>
      <c r="CX38" s="28"/>
      <c r="CZ38"/>
      <c r="DA38"/>
      <c r="DO38"/>
      <c r="DP38"/>
      <c r="DV38"/>
      <c r="DW38"/>
    </row>
    <row r="39" spans="21:127" ht="15.6" x14ac:dyDescent="0.3">
      <c r="U39"/>
      <c r="V39"/>
      <c r="AD39"/>
      <c r="AE39"/>
      <c r="AN39"/>
      <c r="AO39"/>
      <c r="AX39"/>
      <c r="AY39"/>
      <c r="BB39"/>
      <c r="BC39"/>
      <c r="BU39"/>
      <c r="BV39"/>
      <c r="CG39"/>
      <c r="CH39"/>
      <c r="CL39"/>
      <c r="CM39"/>
      <c r="CQ39" s="28"/>
      <c r="CS39"/>
      <c r="CT39"/>
      <c r="CX39" s="28"/>
      <c r="CZ39"/>
      <c r="DA39"/>
      <c r="DO39"/>
      <c r="DP39"/>
      <c r="DV39"/>
      <c r="DW39"/>
    </row>
    <row r="40" spans="21:127" ht="15.6" x14ac:dyDescent="0.3">
      <c r="U40"/>
      <c r="V40"/>
      <c r="AD40"/>
      <c r="AE40"/>
      <c r="AN40"/>
      <c r="AO40"/>
      <c r="AX40"/>
      <c r="AY40"/>
      <c r="BB40"/>
      <c r="BC40"/>
      <c r="BU40"/>
      <c r="BV40"/>
      <c r="CG40"/>
      <c r="CH40"/>
      <c r="CL40"/>
      <c r="CM40"/>
      <c r="CQ40" s="28"/>
      <c r="CS40"/>
      <c r="CT40"/>
      <c r="CX40" s="28"/>
      <c r="CZ40"/>
      <c r="DA40"/>
      <c r="DO40"/>
      <c r="DP40"/>
      <c r="DV40"/>
      <c r="DW40"/>
    </row>
    <row r="41" spans="21:127" ht="15.6" x14ac:dyDescent="0.3">
      <c r="U41"/>
      <c r="V41"/>
      <c r="AD41"/>
      <c r="AE41"/>
      <c r="AN41"/>
      <c r="AO41"/>
      <c r="AX41"/>
      <c r="AY41"/>
      <c r="BB41"/>
      <c r="BC41"/>
      <c r="BU41"/>
      <c r="BV41"/>
      <c r="CG41"/>
      <c r="CH41"/>
      <c r="CL41"/>
      <c r="CM41"/>
      <c r="CS41"/>
      <c r="CT41"/>
      <c r="CX41" s="28"/>
      <c r="CZ41"/>
      <c r="DA41"/>
      <c r="DO41"/>
      <c r="DP41"/>
      <c r="DV41"/>
      <c r="DW41"/>
    </row>
    <row r="42" spans="21:127" ht="15.6" x14ac:dyDescent="0.3">
      <c r="U42"/>
      <c r="V42"/>
      <c r="AD42"/>
      <c r="AE42"/>
      <c r="AN42"/>
      <c r="AO42"/>
      <c r="AX42"/>
      <c r="AY42"/>
      <c r="BB42"/>
      <c r="BC42"/>
      <c r="BU42"/>
      <c r="BV42"/>
      <c r="CG42"/>
      <c r="CH42"/>
      <c r="CL42"/>
      <c r="CM42"/>
      <c r="CS42"/>
      <c r="CT42"/>
      <c r="CX42" s="28"/>
      <c r="CZ42"/>
      <c r="DA42"/>
      <c r="DO42"/>
      <c r="DP42"/>
      <c r="DV42"/>
      <c r="DW42"/>
    </row>
    <row r="43" spans="21:127" ht="15.6" x14ac:dyDescent="0.3">
      <c r="U43"/>
      <c r="V43"/>
      <c r="AD43"/>
      <c r="AE43"/>
      <c r="AN43"/>
      <c r="AO43"/>
      <c r="AX43"/>
      <c r="AY43"/>
      <c r="BB43"/>
      <c r="BC43"/>
      <c r="BU43"/>
      <c r="BV43"/>
      <c r="CG43"/>
      <c r="CH43"/>
      <c r="CL43"/>
      <c r="CM43"/>
      <c r="CS43"/>
      <c r="CT43"/>
      <c r="CX43" s="28"/>
      <c r="CZ43"/>
      <c r="DA43"/>
      <c r="DO43"/>
      <c r="DP43"/>
      <c r="DV43"/>
      <c r="DW43"/>
    </row>
    <row r="44" spans="21:127" ht="15.6" x14ac:dyDescent="0.3">
      <c r="U44"/>
      <c r="V44"/>
      <c r="AD44"/>
      <c r="AE44"/>
      <c r="AN44"/>
      <c r="AO44"/>
      <c r="AX44"/>
      <c r="AY44"/>
      <c r="BB44"/>
      <c r="BC44"/>
      <c r="BU44"/>
      <c r="BV44"/>
      <c r="CG44"/>
      <c r="CH44"/>
      <c r="CL44"/>
      <c r="CM44"/>
      <c r="CS44"/>
      <c r="CT44"/>
      <c r="CX44" s="28"/>
      <c r="CZ44"/>
      <c r="DA44"/>
      <c r="DO44"/>
      <c r="DP44"/>
      <c r="DV44"/>
      <c r="DW44"/>
    </row>
    <row r="45" spans="21:127" ht="15.6" x14ac:dyDescent="0.3">
      <c r="U45"/>
      <c r="V45"/>
      <c r="AD45"/>
      <c r="AE45"/>
      <c r="AN45"/>
      <c r="AO45"/>
      <c r="AX45"/>
      <c r="AY45"/>
      <c r="BB45"/>
      <c r="BC45"/>
      <c r="BU45"/>
      <c r="BV45"/>
      <c r="CG45"/>
      <c r="CH45"/>
      <c r="CL45"/>
      <c r="CM45"/>
      <c r="CS45"/>
      <c r="CT45"/>
      <c r="CX45" s="28"/>
      <c r="CZ45"/>
      <c r="DA45"/>
      <c r="DO45"/>
      <c r="DP45"/>
      <c r="DV45"/>
      <c r="DW45"/>
    </row>
    <row r="46" spans="21:127" ht="15.6" x14ac:dyDescent="0.3">
      <c r="U46"/>
      <c r="V46"/>
      <c r="AD46"/>
      <c r="AE46"/>
      <c r="AN46"/>
      <c r="AO46"/>
      <c r="AX46"/>
      <c r="AY46"/>
      <c r="BB46"/>
      <c r="BC46"/>
      <c r="BU46"/>
      <c r="BV46"/>
      <c r="CG46"/>
      <c r="CH46"/>
      <c r="CL46"/>
      <c r="CM46"/>
      <c r="CS46"/>
      <c r="CT46"/>
      <c r="CX46" s="28"/>
      <c r="CZ46"/>
      <c r="DA46"/>
      <c r="DO46"/>
      <c r="DP46"/>
      <c r="DV46"/>
      <c r="DW46"/>
    </row>
    <row r="47" spans="21:127" ht="15.6" x14ac:dyDescent="0.3">
      <c r="U47"/>
      <c r="V47"/>
      <c r="AD47"/>
      <c r="AE47"/>
      <c r="AN47"/>
      <c r="AO47"/>
      <c r="AX47"/>
      <c r="AY47"/>
      <c r="BB47"/>
      <c r="BC47"/>
      <c r="BU47"/>
      <c r="BV47"/>
      <c r="CG47"/>
      <c r="CH47"/>
      <c r="CL47"/>
      <c r="CM47"/>
      <c r="CS47"/>
      <c r="CT47"/>
      <c r="CX47" s="28"/>
      <c r="CZ47"/>
      <c r="DA47"/>
      <c r="DO47"/>
      <c r="DP47"/>
      <c r="DV47"/>
      <c r="DW47"/>
    </row>
    <row r="48" spans="21:127" ht="15.6" x14ac:dyDescent="0.3">
      <c r="U48"/>
      <c r="V48"/>
      <c r="AD48"/>
      <c r="AE48"/>
      <c r="AN48"/>
      <c r="AO48"/>
      <c r="AX48"/>
      <c r="AY48"/>
      <c r="BB48"/>
      <c r="BC48"/>
      <c r="BU48"/>
      <c r="BV48"/>
      <c r="CG48"/>
      <c r="CH48"/>
      <c r="CL48"/>
      <c r="CM48"/>
      <c r="CS48"/>
      <c r="CT48"/>
      <c r="CZ48"/>
      <c r="DA48"/>
      <c r="DO48"/>
      <c r="DP48"/>
      <c r="DV48"/>
      <c r="DW48"/>
    </row>
    <row r="49" spans="21:127" ht="15.6" x14ac:dyDescent="0.3">
      <c r="U49"/>
      <c r="V49"/>
      <c r="AD49"/>
      <c r="AE49"/>
      <c r="AN49"/>
      <c r="AO49"/>
      <c r="AX49"/>
      <c r="AY49"/>
      <c r="BB49"/>
      <c r="BC49"/>
      <c r="BU49"/>
      <c r="BV49"/>
      <c r="CG49"/>
      <c r="CH49"/>
      <c r="CL49"/>
      <c r="CM49"/>
      <c r="CS49"/>
      <c r="CT49"/>
      <c r="CZ49"/>
      <c r="DA49"/>
      <c r="DO49"/>
      <c r="DP49"/>
      <c r="DV49"/>
      <c r="DW49"/>
    </row>
    <row r="50" spans="21:127" ht="15.6" x14ac:dyDescent="0.3">
      <c r="U50"/>
      <c r="V50"/>
      <c r="AD50"/>
      <c r="AE50"/>
      <c r="AN50"/>
      <c r="AO50"/>
      <c r="AX50"/>
      <c r="AY50"/>
      <c r="BB50"/>
      <c r="BC50"/>
      <c r="BU50"/>
      <c r="BV50"/>
      <c r="CG50"/>
      <c r="CH50"/>
      <c r="CL50"/>
      <c r="CM50"/>
      <c r="CS50"/>
      <c r="CT50"/>
      <c r="CZ50"/>
      <c r="DA50"/>
      <c r="DO50"/>
      <c r="DP50"/>
      <c r="DV50"/>
      <c r="DW50"/>
    </row>
    <row r="51" spans="21:127" ht="15.6" x14ac:dyDescent="0.3">
      <c r="U51"/>
      <c r="V51"/>
      <c r="AD51"/>
      <c r="AE51"/>
      <c r="AN51"/>
      <c r="AO51"/>
      <c r="AX51"/>
      <c r="AY51"/>
      <c r="BB51"/>
      <c r="BC51"/>
      <c r="BU51"/>
      <c r="BV51"/>
      <c r="CG51"/>
      <c r="CH51"/>
      <c r="CL51"/>
      <c r="CM51"/>
      <c r="CS51"/>
      <c r="CT51"/>
      <c r="CZ51"/>
      <c r="DA51"/>
      <c r="DO51"/>
      <c r="DP51"/>
      <c r="DV51"/>
      <c r="DW51"/>
    </row>
    <row r="52" spans="21:127" ht="15.6" x14ac:dyDescent="0.3">
      <c r="U52"/>
      <c r="V52"/>
      <c r="AD52"/>
      <c r="AE52"/>
      <c r="AN52"/>
      <c r="AO52"/>
      <c r="AX52"/>
      <c r="AY52"/>
      <c r="BB52"/>
      <c r="BC52"/>
      <c r="BU52"/>
      <c r="BV52"/>
      <c r="CG52"/>
      <c r="CH52"/>
      <c r="CL52"/>
      <c r="CM52"/>
      <c r="CS52"/>
      <c r="CT52"/>
      <c r="CZ52"/>
      <c r="DA52"/>
      <c r="DO52"/>
      <c r="DP52"/>
      <c r="DV52"/>
      <c r="DW52"/>
    </row>
    <row r="53" spans="21:127" ht="15.6" x14ac:dyDescent="0.3">
      <c r="U53"/>
      <c r="V53"/>
      <c r="AD53"/>
      <c r="AE53"/>
      <c r="AN53"/>
      <c r="AO53"/>
      <c r="AX53"/>
      <c r="AY53"/>
      <c r="BB53"/>
      <c r="BC53"/>
      <c r="BU53"/>
      <c r="BV53"/>
      <c r="CG53"/>
      <c r="CH53"/>
      <c r="CL53"/>
      <c r="CM53"/>
      <c r="CS53"/>
      <c r="CT53"/>
      <c r="CZ53"/>
      <c r="DA53"/>
      <c r="DO53"/>
      <c r="DP53"/>
      <c r="DV53"/>
      <c r="DW53"/>
    </row>
    <row r="54" spans="21:127" ht="15.6" x14ac:dyDescent="0.3">
      <c r="U54"/>
      <c r="V54"/>
      <c r="AD54"/>
      <c r="AE54"/>
      <c r="AN54"/>
      <c r="AO54"/>
      <c r="AX54"/>
      <c r="AY54"/>
      <c r="BB54"/>
      <c r="BC54"/>
      <c r="BU54"/>
      <c r="BV54"/>
      <c r="CG54"/>
      <c r="CH54"/>
      <c r="CL54"/>
      <c r="CM54"/>
      <c r="CS54"/>
      <c r="CT54"/>
      <c r="CZ54"/>
      <c r="DA54"/>
      <c r="DO54"/>
      <c r="DP54"/>
      <c r="DV54"/>
      <c r="DW54"/>
    </row>
    <row r="55" spans="21:127" ht="15.6" x14ac:dyDescent="0.3">
      <c r="U55"/>
      <c r="V55"/>
      <c r="AD55"/>
      <c r="AE55"/>
      <c r="AN55"/>
      <c r="AO55"/>
      <c r="AX55"/>
      <c r="AY55"/>
      <c r="BB55"/>
      <c r="BC55"/>
      <c r="BU55"/>
      <c r="BV55"/>
      <c r="CG55"/>
      <c r="CH55"/>
      <c r="CL55"/>
      <c r="CM55"/>
      <c r="CS55"/>
      <c r="CT55"/>
      <c r="CZ55"/>
      <c r="DA55"/>
      <c r="DO55"/>
      <c r="DP55"/>
      <c r="DV55"/>
      <c r="DW55"/>
    </row>
    <row r="56" spans="21:127" ht="15.6" x14ac:dyDescent="0.3">
      <c r="U56"/>
      <c r="V56"/>
      <c r="AD56"/>
      <c r="AE56"/>
      <c r="AN56"/>
      <c r="AO56"/>
      <c r="AX56"/>
      <c r="AY56"/>
      <c r="BB56"/>
      <c r="BC56"/>
      <c r="BU56"/>
      <c r="BV56"/>
      <c r="CG56"/>
      <c r="CH56"/>
      <c r="CL56"/>
      <c r="CM56"/>
      <c r="CS56"/>
      <c r="CT56"/>
      <c r="CZ56"/>
      <c r="DA56"/>
      <c r="DO56"/>
      <c r="DP56"/>
      <c r="DV56"/>
      <c r="DW56"/>
    </row>
    <row r="57" spans="21:127" ht="15.6" x14ac:dyDescent="0.3">
      <c r="U57"/>
      <c r="V57"/>
      <c r="AD57"/>
      <c r="AE57"/>
      <c r="AN57"/>
      <c r="AO57"/>
      <c r="AX57"/>
      <c r="AY57"/>
      <c r="BB57"/>
      <c r="BC57"/>
      <c r="BU57"/>
      <c r="BV57"/>
      <c r="CG57"/>
      <c r="CH57"/>
      <c r="CL57"/>
      <c r="CM57"/>
      <c r="CS57"/>
      <c r="CT57"/>
      <c r="CZ57"/>
      <c r="DA57"/>
      <c r="DO57"/>
      <c r="DP57"/>
      <c r="DV57"/>
      <c r="DW57"/>
    </row>
    <row r="58" spans="21:127" ht="15.6" x14ac:dyDescent="0.3">
      <c r="U58"/>
      <c r="V58"/>
      <c r="AD58"/>
      <c r="AE58"/>
      <c r="AN58"/>
      <c r="AO58"/>
      <c r="AX58"/>
      <c r="AY58"/>
      <c r="BB58"/>
      <c r="BC58"/>
      <c r="BU58"/>
      <c r="BV58"/>
      <c r="CG58"/>
      <c r="CH58"/>
      <c r="CL58"/>
      <c r="CM58"/>
      <c r="CS58"/>
      <c r="CT58"/>
      <c r="CZ58"/>
      <c r="DA58"/>
      <c r="DO58"/>
      <c r="DP58"/>
      <c r="DV58"/>
      <c r="DW58"/>
    </row>
    <row r="59" spans="21:127" ht="15.6" x14ac:dyDescent="0.3">
      <c r="U59"/>
      <c r="V59"/>
      <c r="AD59"/>
      <c r="AE59"/>
      <c r="AN59"/>
      <c r="AO59"/>
      <c r="AX59"/>
      <c r="AY59"/>
      <c r="BB59"/>
      <c r="BC59"/>
      <c r="BU59"/>
      <c r="BV59"/>
      <c r="CG59"/>
      <c r="CH59"/>
      <c r="CL59"/>
      <c r="CM59"/>
      <c r="CS59"/>
      <c r="CT59"/>
      <c r="CZ59"/>
      <c r="DA59"/>
      <c r="DO59"/>
      <c r="DP59"/>
      <c r="DV59"/>
      <c r="DW59"/>
    </row>
    <row r="60" spans="21:127" ht="15.6" x14ac:dyDescent="0.3">
      <c r="U60"/>
      <c r="V60"/>
      <c r="AD60"/>
      <c r="AE60"/>
      <c r="AN60"/>
      <c r="AO60"/>
      <c r="AX60"/>
      <c r="AY60"/>
      <c r="BB60"/>
      <c r="BC60"/>
      <c r="BU60"/>
      <c r="BV60"/>
      <c r="CG60"/>
      <c r="CH60"/>
      <c r="CL60"/>
      <c r="CM60"/>
      <c r="CS60"/>
      <c r="CT60"/>
      <c r="CZ60"/>
      <c r="DA60"/>
      <c r="DO60"/>
      <c r="DP60"/>
      <c r="DV60"/>
      <c r="DW60"/>
    </row>
    <row r="61" spans="21:127" ht="15.6" x14ac:dyDescent="0.3">
      <c r="U61"/>
      <c r="V61"/>
      <c r="AD61"/>
      <c r="AE61"/>
      <c r="AN61"/>
      <c r="AO61"/>
      <c r="AX61"/>
      <c r="AY61"/>
      <c r="BB61"/>
      <c r="BC61"/>
      <c r="BU61"/>
      <c r="BV61"/>
      <c r="CG61"/>
      <c r="CH61"/>
      <c r="CL61"/>
      <c r="CM61"/>
      <c r="CS61"/>
      <c r="CT61"/>
      <c r="CZ61"/>
      <c r="DA61"/>
      <c r="DO61"/>
      <c r="DP61"/>
      <c r="DV61"/>
      <c r="DW61"/>
    </row>
    <row r="62" spans="21:127" ht="15.6" x14ac:dyDescent="0.3">
      <c r="U62"/>
      <c r="V62"/>
      <c r="AD62"/>
      <c r="AE62"/>
      <c r="AN62"/>
      <c r="AO62"/>
      <c r="AX62"/>
      <c r="AY62"/>
      <c r="BB62"/>
      <c r="BC62"/>
      <c r="BU62"/>
      <c r="BV62"/>
      <c r="CG62"/>
      <c r="CH62"/>
      <c r="CL62"/>
      <c r="CM62"/>
      <c r="CS62"/>
      <c r="CT62"/>
      <c r="CZ62"/>
      <c r="DA62"/>
      <c r="DO62"/>
      <c r="DP62"/>
      <c r="DV62"/>
      <c r="DW62"/>
    </row>
    <row r="63" spans="21:127" ht="15.6" x14ac:dyDescent="0.3">
      <c r="U63"/>
      <c r="V63"/>
      <c r="AD63"/>
      <c r="AE63"/>
      <c r="AN63"/>
      <c r="AO63"/>
      <c r="AX63"/>
      <c r="AY63"/>
      <c r="BB63"/>
      <c r="BC63"/>
      <c r="BU63"/>
      <c r="BV63"/>
      <c r="CG63"/>
      <c r="CH63"/>
      <c r="CL63"/>
      <c r="CM63"/>
      <c r="CS63"/>
      <c r="CT63"/>
      <c r="CZ63"/>
      <c r="DA63"/>
      <c r="DO63"/>
      <c r="DP63"/>
      <c r="DV63"/>
      <c r="DW63"/>
    </row>
    <row r="64" spans="21:127" ht="15.6" x14ac:dyDescent="0.3">
      <c r="U64"/>
      <c r="V64"/>
      <c r="AD64"/>
      <c r="AE64"/>
      <c r="AN64"/>
      <c r="AO64"/>
      <c r="AX64"/>
      <c r="AY64"/>
      <c r="BB64"/>
      <c r="BC64"/>
      <c r="BU64"/>
      <c r="BV64"/>
      <c r="CG64"/>
      <c r="CH64"/>
      <c r="CL64"/>
      <c r="CM64"/>
      <c r="CS64"/>
      <c r="CT64"/>
      <c r="CZ64"/>
      <c r="DA64"/>
      <c r="DO64"/>
      <c r="DP64"/>
      <c r="DV64"/>
      <c r="DW64"/>
    </row>
    <row r="65" spans="21:127" ht="15.6" x14ac:dyDescent="0.3">
      <c r="U65"/>
      <c r="V65"/>
      <c r="AD65"/>
      <c r="AE65"/>
      <c r="AN65"/>
      <c r="AO65"/>
      <c r="AX65"/>
      <c r="AY65"/>
      <c r="BB65"/>
      <c r="BC65"/>
      <c r="BU65"/>
      <c r="BV65"/>
      <c r="CG65"/>
      <c r="CH65"/>
      <c r="CL65"/>
      <c r="CM65"/>
      <c r="CS65"/>
      <c r="CT65"/>
      <c r="CZ65"/>
      <c r="DA65"/>
      <c r="DO65"/>
      <c r="DP65"/>
      <c r="DV65"/>
      <c r="DW65"/>
    </row>
    <row r="66" spans="21:127" ht="15.6" x14ac:dyDescent="0.3">
      <c r="U66"/>
      <c r="V66"/>
      <c r="AD66"/>
      <c r="AE66"/>
      <c r="AN66"/>
      <c r="AO66"/>
      <c r="AX66"/>
      <c r="AY66"/>
      <c r="BB66"/>
      <c r="BC66"/>
      <c r="BU66"/>
      <c r="BV66"/>
      <c r="CG66"/>
      <c r="CH66"/>
      <c r="CL66"/>
      <c r="CM66"/>
      <c r="CS66"/>
      <c r="CT66"/>
      <c r="CZ66"/>
      <c r="DA66"/>
      <c r="DO66"/>
      <c r="DP66"/>
      <c r="DV66"/>
      <c r="DW66"/>
    </row>
    <row r="67" spans="21:127" ht="15.6" x14ac:dyDescent="0.3">
      <c r="U67"/>
      <c r="V67"/>
      <c r="AD67"/>
      <c r="AE67"/>
      <c r="AN67"/>
      <c r="AO67"/>
      <c r="AX67"/>
      <c r="AY67"/>
      <c r="BB67"/>
      <c r="BC67"/>
      <c r="BU67"/>
      <c r="BV67"/>
      <c r="CG67"/>
      <c r="CH67"/>
      <c r="CL67"/>
      <c r="CM67"/>
      <c r="CS67"/>
      <c r="CT67"/>
      <c r="CZ67"/>
      <c r="DA67"/>
      <c r="DO67"/>
      <c r="DP67"/>
      <c r="DV67"/>
      <c r="DW67"/>
    </row>
    <row r="68" spans="21:127" ht="15.6" x14ac:dyDescent="0.3">
      <c r="U68"/>
      <c r="V68"/>
      <c r="AD68"/>
      <c r="AE68"/>
      <c r="AN68"/>
      <c r="AO68"/>
      <c r="AX68"/>
      <c r="AY68"/>
      <c r="BB68"/>
      <c r="BC68"/>
      <c r="BU68"/>
      <c r="BV68"/>
      <c r="CG68"/>
      <c r="CH68"/>
      <c r="CL68"/>
      <c r="CM68"/>
      <c r="CS68"/>
      <c r="CT68"/>
      <c r="CZ68"/>
      <c r="DA68"/>
      <c r="DO68"/>
      <c r="DP68"/>
      <c r="DV68"/>
      <c r="DW68"/>
    </row>
    <row r="69" spans="21:127" ht="15.6" x14ac:dyDescent="0.3">
      <c r="U69"/>
      <c r="V69"/>
      <c r="AD69"/>
      <c r="AE69"/>
      <c r="AN69"/>
      <c r="AO69"/>
      <c r="AX69"/>
      <c r="AY69"/>
      <c r="BB69"/>
      <c r="BC69"/>
      <c r="BU69"/>
      <c r="BV69"/>
      <c r="CG69"/>
      <c r="CH69"/>
      <c r="CL69"/>
      <c r="CM69"/>
      <c r="CS69"/>
      <c r="CT69"/>
      <c r="CZ69"/>
      <c r="DA69"/>
      <c r="DO69"/>
      <c r="DP69"/>
      <c r="DV69"/>
      <c r="DW69"/>
    </row>
    <row r="70" spans="21:127" ht="15.6" x14ac:dyDescent="0.3">
      <c r="U70"/>
      <c r="V70"/>
      <c r="AD70"/>
      <c r="AE70"/>
      <c r="AN70"/>
      <c r="AO70"/>
      <c r="AX70"/>
      <c r="AY70"/>
      <c r="BB70"/>
      <c r="BC70"/>
      <c r="BU70"/>
      <c r="BV70"/>
      <c r="CG70"/>
      <c r="CH70"/>
      <c r="CL70"/>
      <c r="CM70"/>
      <c r="CS70"/>
      <c r="CT70"/>
      <c r="CZ70"/>
      <c r="DA70"/>
      <c r="DO70"/>
      <c r="DP70"/>
      <c r="DV70"/>
      <c r="DW70"/>
    </row>
    <row r="71" spans="21:127" ht="15.6" x14ac:dyDescent="0.3">
      <c r="U71"/>
      <c r="V71"/>
      <c r="AD71"/>
      <c r="AE71"/>
      <c r="AN71"/>
      <c r="AO71"/>
      <c r="AX71"/>
      <c r="AY71"/>
      <c r="BB71"/>
      <c r="BC71"/>
      <c r="BU71"/>
      <c r="BV71"/>
      <c r="CG71"/>
      <c r="CH71"/>
      <c r="CL71"/>
      <c r="CM71"/>
      <c r="CS71"/>
      <c r="CT71"/>
      <c r="CZ71"/>
      <c r="DA71"/>
      <c r="DO71"/>
      <c r="DP71"/>
      <c r="DV71"/>
      <c r="DW71"/>
    </row>
    <row r="72" spans="21:127" ht="15.6" x14ac:dyDescent="0.3">
      <c r="U72"/>
      <c r="V72"/>
      <c r="AD72"/>
      <c r="AE72"/>
      <c r="AN72"/>
      <c r="AO72"/>
      <c r="AX72"/>
      <c r="AY72"/>
      <c r="BB72"/>
      <c r="BC72"/>
      <c r="BU72"/>
      <c r="BV72"/>
      <c r="CG72"/>
      <c r="CH72"/>
      <c r="CL72"/>
      <c r="CM72"/>
      <c r="CS72"/>
      <c r="CT72"/>
      <c r="CZ72"/>
      <c r="DA72"/>
      <c r="DO72"/>
      <c r="DP72"/>
      <c r="DV72"/>
      <c r="DW72"/>
    </row>
    <row r="73" spans="21:127" ht="15.6" x14ac:dyDescent="0.3">
      <c r="U73"/>
      <c r="V73"/>
      <c r="AD73"/>
      <c r="AE73"/>
      <c r="AN73"/>
      <c r="AO73"/>
      <c r="AX73"/>
      <c r="AY73"/>
      <c r="BB73"/>
      <c r="BC73"/>
      <c r="BU73"/>
      <c r="BV73"/>
      <c r="CG73"/>
      <c r="CH73"/>
      <c r="CL73"/>
      <c r="CM73"/>
      <c r="CS73"/>
      <c r="CT73"/>
      <c r="CZ73"/>
      <c r="DA73"/>
      <c r="DO73"/>
      <c r="DP73"/>
      <c r="DV73"/>
      <c r="DW73"/>
    </row>
    <row r="74" spans="21:127" ht="15.6" x14ac:dyDescent="0.3">
      <c r="U74"/>
      <c r="V74"/>
      <c r="AD74"/>
      <c r="AE74"/>
      <c r="AN74"/>
      <c r="AO74"/>
      <c r="AX74"/>
      <c r="AY74"/>
      <c r="BB74"/>
      <c r="BC74"/>
      <c r="BU74"/>
      <c r="BV74"/>
      <c r="CG74"/>
      <c r="CH74"/>
      <c r="CL74"/>
      <c r="CM74"/>
      <c r="CS74"/>
      <c r="CT74"/>
      <c r="CZ74"/>
      <c r="DA74"/>
      <c r="DO74"/>
      <c r="DP74"/>
      <c r="DV74"/>
      <c r="DW74"/>
    </row>
    <row r="75" spans="21:127" ht="15.6" x14ac:dyDescent="0.3">
      <c r="U75"/>
      <c r="V75"/>
      <c r="AD75"/>
      <c r="AE75"/>
      <c r="AN75"/>
      <c r="AO75"/>
      <c r="AX75"/>
      <c r="AY75"/>
      <c r="BB75"/>
      <c r="BC75"/>
      <c r="BU75"/>
      <c r="BV75"/>
      <c r="CG75"/>
      <c r="CH75"/>
      <c r="CL75"/>
      <c r="CM75"/>
      <c r="CS75"/>
      <c r="CT75"/>
      <c r="CZ75"/>
      <c r="DA75"/>
      <c r="DO75"/>
      <c r="DP75"/>
      <c r="DV75"/>
      <c r="DW75"/>
    </row>
    <row r="76" spans="21:127" ht="15.6" x14ac:dyDescent="0.3">
      <c r="U76"/>
      <c r="V76"/>
      <c r="AD76"/>
      <c r="AE76"/>
      <c r="AN76"/>
      <c r="AO76"/>
      <c r="AX76"/>
      <c r="AY76"/>
      <c r="BB76"/>
      <c r="BC76"/>
      <c r="BU76"/>
      <c r="BV76"/>
      <c r="CG76"/>
      <c r="CH76"/>
      <c r="CL76"/>
      <c r="CM76"/>
      <c r="CS76"/>
      <c r="CT76"/>
      <c r="CZ76"/>
      <c r="DA76"/>
      <c r="DO76"/>
      <c r="DP76"/>
      <c r="DV76"/>
      <c r="DW76"/>
    </row>
    <row r="77" spans="21:127" ht="15.6" x14ac:dyDescent="0.3">
      <c r="U77"/>
      <c r="V77"/>
      <c r="AD77"/>
      <c r="AE77"/>
      <c r="AN77"/>
      <c r="AO77"/>
      <c r="AX77"/>
      <c r="AY77"/>
      <c r="BB77"/>
      <c r="BC77"/>
      <c r="BU77"/>
      <c r="BV77"/>
      <c r="CG77"/>
      <c r="CH77"/>
      <c r="CL77"/>
      <c r="CM77"/>
      <c r="CS77"/>
      <c r="CT77"/>
      <c r="CZ77"/>
      <c r="DA77"/>
      <c r="DO77"/>
      <c r="DP77"/>
      <c r="DV77"/>
      <c r="DW77"/>
    </row>
    <row r="78" spans="21:127" ht="15.6" x14ac:dyDescent="0.3">
      <c r="U78"/>
      <c r="V78"/>
      <c r="AD78"/>
      <c r="AE78"/>
      <c r="AN78"/>
      <c r="AO78"/>
      <c r="AX78"/>
      <c r="AY78"/>
      <c r="BB78"/>
      <c r="BC78"/>
      <c r="BU78"/>
      <c r="BV78"/>
      <c r="CG78"/>
      <c r="CH78"/>
      <c r="CL78"/>
      <c r="CM78"/>
      <c r="CS78"/>
      <c r="CT78"/>
      <c r="CZ78"/>
      <c r="DA78"/>
      <c r="DO78"/>
      <c r="DP78"/>
      <c r="DV78"/>
      <c r="DW78"/>
    </row>
    <row r="79" spans="21:127" ht="15.6" x14ac:dyDescent="0.3">
      <c r="U79"/>
      <c r="V79"/>
      <c r="AD79"/>
      <c r="AE79"/>
      <c r="AN79"/>
      <c r="AO79"/>
      <c r="AX79"/>
      <c r="AY79"/>
      <c r="BB79"/>
      <c r="BC79"/>
      <c r="BU79"/>
      <c r="BV79"/>
      <c r="CG79"/>
      <c r="CH79"/>
      <c r="CL79"/>
      <c r="CM79"/>
      <c r="CS79"/>
      <c r="CT79"/>
      <c r="CZ79"/>
      <c r="DA79"/>
      <c r="DO79"/>
      <c r="DP79"/>
      <c r="DV79"/>
      <c r="DW79"/>
    </row>
    <row r="80" spans="21:127" ht="15.6" x14ac:dyDescent="0.3">
      <c r="U80"/>
      <c r="V80"/>
      <c r="AD80"/>
      <c r="AE80"/>
      <c r="AN80"/>
      <c r="AO80"/>
      <c r="AX80"/>
      <c r="AY80"/>
      <c r="BB80"/>
      <c r="BC80"/>
      <c r="BU80"/>
      <c r="BV80"/>
      <c r="CG80"/>
      <c r="CH80"/>
      <c r="CL80"/>
      <c r="CM80"/>
      <c r="CS80"/>
      <c r="CT80"/>
      <c r="CZ80"/>
      <c r="DA80"/>
      <c r="DO80"/>
      <c r="DP80"/>
      <c r="DV80"/>
      <c r="DW80"/>
    </row>
    <row r="81" spans="21:127" ht="15.6" x14ac:dyDescent="0.3">
      <c r="U81"/>
      <c r="V81"/>
      <c r="AD81"/>
      <c r="AE81"/>
      <c r="AN81"/>
      <c r="AO81"/>
      <c r="AX81"/>
      <c r="AY81"/>
      <c r="BB81"/>
      <c r="BC81"/>
      <c r="BU81"/>
      <c r="BV81"/>
      <c r="CG81"/>
      <c r="CH81"/>
      <c r="CL81"/>
      <c r="CM81"/>
      <c r="CS81"/>
      <c r="CT81"/>
      <c r="CZ81"/>
      <c r="DA81"/>
      <c r="DO81"/>
      <c r="DP81"/>
      <c r="DV81"/>
      <c r="DW81"/>
    </row>
    <row r="82" spans="21:127" ht="15.6" x14ac:dyDescent="0.3">
      <c r="U82"/>
      <c r="V82"/>
      <c r="AD82"/>
      <c r="AE82"/>
      <c r="AN82"/>
      <c r="AO82"/>
      <c r="AX82"/>
      <c r="AY82"/>
      <c r="BB82"/>
      <c r="BC82"/>
      <c r="BU82"/>
      <c r="BV82"/>
      <c r="CG82"/>
      <c r="CH82"/>
      <c r="CL82"/>
      <c r="CM82"/>
      <c r="CS82"/>
      <c r="CT82"/>
      <c r="CZ82"/>
      <c r="DA82"/>
      <c r="DO82"/>
      <c r="DP82"/>
      <c r="DV82"/>
      <c r="DW82"/>
    </row>
    <row r="83" spans="21:127" ht="15.6" x14ac:dyDescent="0.3">
      <c r="U83"/>
      <c r="V83"/>
      <c r="AD83"/>
      <c r="AE83"/>
      <c r="AN83"/>
      <c r="AO83"/>
      <c r="AX83"/>
      <c r="AY83"/>
      <c r="BB83"/>
      <c r="BC83"/>
      <c r="BU83"/>
      <c r="BV83"/>
      <c r="CG83"/>
      <c r="CH83"/>
      <c r="CL83"/>
      <c r="CM83"/>
      <c r="CS83"/>
      <c r="CT83"/>
      <c r="CZ83"/>
      <c r="DA83"/>
      <c r="DO83"/>
      <c r="DP83"/>
      <c r="DV83"/>
      <c r="DW83"/>
    </row>
    <row r="84" spans="21:127" ht="15.6" x14ac:dyDescent="0.3">
      <c r="U84"/>
      <c r="V84"/>
      <c r="AD84"/>
      <c r="AE84"/>
      <c r="AN84"/>
      <c r="AO84"/>
      <c r="AX84"/>
      <c r="AY84"/>
      <c r="BB84"/>
      <c r="BC84"/>
      <c r="BU84"/>
      <c r="BV84"/>
      <c r="CG84"/>
      <c r="CH84"/>
      <c r="CL84"/>
      <c r="CM84"/>
      <c r="CS84"/>
      <c r="CT84"/>
      <c r="CZ84"/>
      <c r="DA84"/>
      <c r="DO84"/>
      <c r="DP84"/>
      <c r="DV84"/>
      <c r="DW84"/>
    </row>
    <row r="85" spans="21:127" ht="15.6" x14ac:dyDescent="0.3">
      <c r="U85"/>
      <c r="V85"/>
      <c r="AD85"/>
      <c r="AE85"/>
      <c r="AN85"/>
      <c r="AO85"/>
      <c r="AX85"/>
      <c r="AY85"/>
      <c r="BB85"/>
      <c r="BC85"/>
      <c r="BU85"/>
      <c r="BV85"/>
      <c r="CG85"/>
      <c r="CH85"/>
      <c r="CL85"/>
      <c r="CM85"/>
      <c r="CS85"/>
      <c r="CT85"/>
      <c r="CZ85"/>
      <c r="DA85"/>
      <c r="DO85"/>
      <c r="DP85"/>
      <c r="DV85"/>
      <c r="DW85"/>
    </row>
    <row r="86" spans="21:127" ht="15.6" x14ac:dyDescent="0.3">
      <c r="U86"/>
      <c r="V86"/>
      <c r="AD86"/>
      <c r="AE86"/>
      <c r="AN86"/>
      <c r="AO86"/>
      <c r="AX86"/>
      <c r="AY86"/>
      <c r="BB86"/>
      <c r="BC86"/>
      <c r="BU86"/>
      <c r="BV86"/>
      <c r="CG86"/>
      <c r="CH86"/>
      <c r="CL86"/>
      <c r="CM86"/>
      <c r="CS86"/>
      <c r="CT86"/>
      <c r="CZ86"/>
      <c r="DA86"/>
      <c r="DO86"/>
      <c r="DP86"/>
      <c r="DV86"/>
      <c r="DW86"/>
    </row>
    <row r="87" spans="21:127" ht="15.6" x14ac:dyDescent="0.3">
      <c r="U87"/>
      <c r="V87"/>
      <c r="AD87"/>
      <c r="AE87"/>
      <c r="AN87"/>
      <c r="AO87"/>
      <c r="AX87"/>
      <c r="AY87"/>
      <c r="BB87"/>
      <c r="BC87"/>
      <c r="BU87"/>
      <c r="BV87"/>
      <c r="CG87"/>
      <c r="CH87"/>
      <c r="CL87"/>
      <c r="CM87"/>
      <c r="CS87"/>
      <c r="CT87"/>
      <c r="CZ87"/>
      <c r="DA87"/>
      <c r="DO87"/>
      <c r="DP87"/>
      <c r="DV87"/>
      <c r="DW87"/>
    </row>
    <row r="88" spans="21:127" ht="15.6" x14ac:dyDescent="0.3">
      <c r="U88"/>
      <c r="V88"/>
      <c r="AD88"/>
      <c r="AE88"/>
      <c r="AN88"/>
      <c r="AO88"/>
      <c r="AX88"/>
      <c r="AY88"/>
      <c r="BB88"/>
      <c r="BC88"/>
      <c r="BU88"/>
      <c r="BV88"/>
      <c r="CG88"/>
      <c r="CH88"/>
      <c r="CL88"/>
      <c r="CM88"/>
      <c r="CS88"/>
      <c r="CT88"/>
      <c r="CZ88"/>
      <c r="DA88"/>
      <c r="DO88"/>
      <c r="DP88"/>
      <c r="DV88"/>
      <c r="DW88"/>
    </row>
    <row r="89" spans="21:127" ht="15.6" x14ac:dyDescent="0.3">
      <c r="U89"/>
      <c r="V89"/>
      <c r="AD89"/>
      <c r="AE89"/>
      <c r="AN89"/>
      <c r="AO89"/>
      <c r="AX89"/>
      <c r="AY89"/>
      <c r="BB89"/>
      <c r="BC89"/>
      <c r="BU89"/>
      <c r="BV89"/>
      <c r="CG89"/>
      <c r="CH89"/>
      <c r="CL89"/>
      <c r="CM89"/>
      <c r="CS89"/>
      <c r="CT89"/>
      <c r="CZ89"/>
      <c r="DA89"/>
      <c r="DO89"/>
      <c r="DP89"/>
      <c r="DV89"/>
      <c r="DW89"/>
    </row>
    <row r="90" spans="21:127" ht="15.6" x14ac:dyDescent="0.3">
      <c r="U90"/>
      <c r="V90"/>
      <c r="AD90"/>
      <c r="AE90"/>
      <c r="AN90"/>
      <c r="AO90"/>
      <c r="AX90"/>
      <c r="AY90"/>
      <c r="BB90"/>
      <c r="BC90"/>
      <c r="BU90"/>
      <c r="BV90"/>
      <c r="CG90"/>
      <c r="CH90"/>
      <c r="CL90"/>
      <c r="CM90"/>
      <c r="CS90"/>
      <c r="CT90"/>
      <c r="CZ90"/>
      <c r="DA90"/>
      <c r="DO90"/>
      <c r="DP90"/>
      <c r="DV90"/>
      <c r="DW90"/>
    </row>
    <row r="91" spans="21:127" ht="15.6" x14ac:dyDescent="0.3">
      <c r="U91"/>
      <c r="V91"/>
      <c r="AD91"/>
      <c r="AE91"/>
      <c r="AN91"/>
      <c r="AO91"/>
      <c r="AX91"/>
      <c r="AY91"/>
      <c r="BB91"/>
      <c r="BC91"/>
      <c r="BU91"/>
      <c r="BV91"/>
      <c r="CG91"/>
      <c r="CH91"/>
      <c r="CL91"/>
      <c r="CM91"/>
      <c r="CS91"/>
      <c r="CT91"/>
      <c r="CZ91"/>
      <c r="DA91"/>
      <c r="DO91"/>
      <c r="DP91"/>
      <c r="DV91"/>
      <c r="DW91"/>
    </row>
    <row r="92" spans="21:127" ht="15.6" x14ac:dyDescent="0.3">
      <c r="U92"/>
      <c r="V92"/>
      <c r="AD92"/>
      <c r="AE92"/>
      <c r="AN92"/>
      <c r="AO92"/>
      <c r="AX92"/>
      <c r="AY92"/>
      <c r="BB92"/>
      <c r="BC92"/>
      <c r="BU92"/>
      <c r="BV92"/>
      <c r="CG92"/>
      <c r="CH92"/>
      <c r="CL92"/>
      <c r="CM92"/>
      <c r="CS92"/>
      <c r="CT92"/>
      <c r="CZ92"/>
      <c r="DA92"/>
      <c r="DO92"/>
      <c r="DP92"/>
      <c r="DV92"/>
      <c r="DW92"/>
    </row>
    <row r="93" spans="21:127" ht="15.6" x14ac:dyDescent="0.3">
      <c r="U93"/>
      <c r="V93"/>
      <c r="AD93"/>
      <c r="AE93"/>
      <c r="AN93"/>
      <c r="AO93"/>
      <c r="AX93"/>
      <c r="AY93"/>
      <c r="BB93"/>
      <c r="BC93"/>
      <c r="BU93"/>
      <c r="BV93"/>
      <c r="CG93"/>
      <c r="CH93"/>
      <c r="CL93"/>
      <c r="CM93"/>
      <c r="CS93"/>
      <c r="CT93"/>
      <c r="CZ93"/>
      <c r="DA93"/>
      <c r="DO93"/>
      <c r="DP93"/>
      <c r="DV93"/>
      <c r="DW93"/>
    </row>
    <row r="94" spans="21:127" ht="15.6" x14ac:dyDescent="0.3">
      <c r="U94"/>
      <c r="V94"/>
      <c r="AD94"/>
      <c r="AE94"/>
      <c r="AN94"/>
      <c r="AO94"/>
      <c r="AX94"/>
      <c r="AY94"/>
      <c r="BB94"/>
      <c r="BC94"/>
      <c r="BU94"/>
      <c r="BV94"/>
      <c r="CG94"/>
      <c r="CH94"/>
      <c r="CL94"/>
      <c r="CM94"/>
      <c r="CS94"/>
      <c r="CT94"/>
      <c r="CZ94"/>
      <c r="DA94"/>
      <c r="DO94"/>
      <c r="DP94"/>
      <c r="DV94"/>
      <c r="DW94"/>
    </row>
    <row r="95" spans="21:127" ht="15.6" x14ac:dyDescent="0.3">
      <c r="U95"/>
      <c r="V95"/>
      <c r="AD95"/>
      <c r="AE95"/>
      <c r="AN95"/>
      <c r="AO95"/>
      <c r="AX95"/>
      <c r="AY95"/>
      <c r="BB95"/>
      <c r="BC95"/>
      <c r="BU95"/>
      <c r="BV95"/>
      <c r="CG95"/>
      <c r="CH95"/>
      <c r="CL95"/>
      <c r="CM95"/>
      <c r="CS95"/>
      <c r="CT95"/>
      <c r="CZ95"/>
      <c r="DA95"/>
      <c r="DO95"/>
      <c r="DP95"/>
      <c r="DV95"/>
      <c r="DW95"/>
    </row>
    <row r="96" spans="21:127" ht="15.6" x14ac:dyDescent="0.3">
      <c r="U96"/>
      <c r="V96"/>
      <c r="AD96"/>
      <c r="AE96"/>
      <c r="AN96"/>
      <c r="AO96"/>
      <c r="AX96"/>
      <c r="AY96"/>
      <c r="BB96"/>
      <c r="BC96"/>
      <c r="BU96"/>
      <c r="BV96"/>
      <c r="CG96"/>
      <c r="CH96"/>
      <c r="CL96"/>
      <c r="CM96"/>
      <c r="CS96"/>
      <c r="CT96"/>
      <c r="CZ96"/>
      <c r="DA96"/>
      <c r="DO96"/>
      <c r="DP96"/>
      <c r="DV96"/>
      <c r="DW96"/>
    </row>
    <row r="97" spans="21:127" ht="15.6" x14ac:dyDescent="0.3">
      <c r="U97"/>
      <c r="V97"/>
      <c r="AD97"/>
      <c r="AE97"/>
      <c r="AN97"/>
      <c r="AO97"/>
      <c r="AX97"/>
      <c r="AY97"/>
      <c r="BB97"/>
      <c r="BC97"/>
      <c r="BU97"/>
      <c r="BV97"/>
      <c r="CG97"/>
      <c r="CH97"/>
      <c r="CL97"/>
      <c r="CM97"/>
      <c r="CS97"/>
      <c r="CT97"/>
      <c r="CZ97"/>
      <c r="DA97"/>
      <c r="DO97"/>
      <c r="DP97"/>
      <c r="DV97"/>
      <c r="DW97"/>
    </row>
    <row r="98" spans="21:127" ht="15.6" x14ac:dyDescent="0.3">
      <c r="U98"/>
      <c r="V98"/>
      <c r="AD98"/>
      <c r="AE98"/>
      <c r="AN98"/>
      <c r="AO98"/>
      <c r="AX98"/>
      <c r="AY98"/>
      <c r="BB98"/>
      <c r="BC98"/>
      <c r="BU98"/>
      <c r="BV98"/>
      <c r="CG98"/>
      <c r="CH98"/>
      <c r="CL98"/>
      <c r="CM98"/>
      <c r="CS98"/>
      <c r="CT98"/>
      <c r="CZ98"/>
      <c r="DA98"/>
      <c r="DO98"/>
      <c r="DP98"/>
      <c r="DV98"/>
      <c r="DW98"/>
    </row>
    <row r="99" spans="21:127" ht="15.6" x14ac:dyDescent="0.3">
      <c r="U99"/>
      <c r="V99"/>
      <c r="AD99"/>
      <c r="AE99"/>
      <c r="AN99"/>
      <c r="AO99"/>
      <c r="AX99"/>
      <c r="AY99"/>
      <c r="BB99"/>
      <c r="BC99"/>
      <c r="BU99"/>
      <c r="BV99"/>
      <c r="CG99"/>
      <c r="CH99"/>
      <c r="CL99"/>
      <c r="CM99"/>
      <c r="CS99"/>
      <c r="CT99"/>
      <c r="CZ99"/>
      <c r="DA99"/>
      <c r="DO99"/>
      <c r="DP99"/>
      <c r="DV99"/>
      <c r="DW99"/>
    </row>
    <row r="100" spans="21:127" ht="15.6" x14ac:dyDescent="0.3">
      <c r="U100"/>
      <c r="V100"/>
      <c r="AD100"/>
      <c r="AE100"/>
      <c r="AN100"/>
      <c r="AO100"/>
      <c r="AX100"/>
      <c r="AY100"/>
      <c r="BB100"/>
      <c r="BC100"/>
      <c r="BU100"/>
      <c r="BV100"/>
      <c r="CG100"/>
      <c r="CH100"/>
      <c r="CL100"/>
      <c r="CM100"/>
      <c r="CS100"/>
      <c r="CT100"/>
      <c r="CZ100"/>
      <c r="DA100"/>
      <c r="DO100"/>
      <c r="DP100"/>
      <c r="DV100"/>
      <c r="DW100"/>
    </row>
    <row r="101" spans="21:127" ht="15.6" x14ac:dyDescent="0.3">
      <c r="U101"/>
      <c r="V101"/>
      <c r="AD101"/>
      <c r="AE101"/>
      <c r="AN101"/>
      <c r="AO101"/>
      <c r="AX101"/>
      <c r="AY101"/>
      <c r="BB101"/>
      <c r="BC101"/>
      <c r="BU101"/>
      <c r="BV101"/>
      <c r="CG101"/>
      <c r="CH101"/>
      <c r="CL101"/>
      <c r="CM101"/>
      <c r="CS101"/>
      <c r="CT101"/>
      <c r="CZ101"/>
      <c r="DA101"/>
      <c r="DO101"/>
      <c r="DP101"/>
      <c r="DV101"/>
      <c r="DW101"/>
    </row>
    <row r="102" spans="21:127" ht="15.6" x14ac:dyDescent="0.3">
      <c r="U102"/>
      <c r="V102"/>
      <c r="AD102"/>
      <c r="AE102"/>
      <c r="AN102"/>
      <c r="AO102"/>
      <c r="AX102"/>
      <c r="AY102"/>
      <c r="BB102"/>
      <c r="BC102"/>
      <c r="BU102"/>
      <c r="BV102"/>
      <c r="CG102"/>
      <c r="CH102"/>
      <c r="CL102"/>
      <c r="CM102"/>
      <c r="CS102"/>
      <c r="CT102"/>
      <c r="CZ102"/>
      <c r="DA102"/>
      <c r="DO102"/>
      <c r="DP102"/>
      <c r="DV102"/>
      <c r="DW102"/>
    </row>
    <row r="103" spans="21:127" ht="15.6" x14ac:dyDescent="0.3">
      <c r="U103"/>
      <c r="V103"/>
      <c r="AD103"/>
      <c r="AE103"/>
      <c r="AN103"/>
      <c r="AO103"/>
      <c r="AX103"/>
      <c r="AY103"/>
      <c r="BB103"/>
      <c r="BC103"/>
      <c r="BU103"/>
      <c r="BV103"/>
      <c r="CG103"/>
      <c r="CH103"/>
      <c r="CL103"/>
      <c r="CM103"/>
      <c r="CS103"/>
      <c r="CT103"/>
      <c r="CZ103"/>
      <c r="DA103"/>
      <c r="DO103"/>
      <c r="DP103"/>
      <c r="DV103"/>
      <c r="DW103"/>
    </row>
    <row r="104" spans="21:127" ht="15.6" x14ac:dyDescent="0.3">
      <c r="U104"/>
      <c r="V104"/>
      <c r="AD104"/>
      <c r="AE104"/>
      <c r="AN104"/>
      <c r="AO104"/>
      <c r="AX104"/>
      <c r="AY104"/>
      <c r="BB104"/>
      <c r="BC104"/>
      <c r="BU104"/>
      <c r="BV104"/>
      <c r="CG104"/>
      <c r="CH104"/>
      <c r="CL104"/>
      <c r="CM104"/>
      <c r="CS104"/>
      <c r="CT104"/>
      <c r="CZ104"/>
      <c r="DA104"/>
      <c r="DO104"/>
      <c r="DP104"/>
      <c r="DV104"/>
      <c r="DW104"/>
    </row>
    <row r="105" spans="21:127" ht="15.6" x14ac:dyDescent="0.3">
      <c r="U105"/>
      <c r="V105"/>
      <c r="AD105"/>
      <c r="AE105"/>
      <c r="AN105"/>
      <c r="AO105"/>
      <c r="AX105"/>
      <c r="AY105"/>
      <c r="BB105"/>
      <c r="BC105"/>
      <c r="BU105"/>
      <c r="BV105"/>
      <c r="CG105"/>
      <c r="CH105"/>
      <c r="CL105"/>
      <c r="CM105"/>
      <c r="CS105"/>
      <c r="CT105"/>
      <c r="CZ105"/>
      <c r="DA105"/>
      <c r="DO105"/>
      <c r="DP105"/>
      <c r="DV105"/>
      <c r="DW105"/>
    </row>
    <row r="106" spans="21:127" ht="15.6" x14ac:dyDescent="0.3">
      <c r="U106"/>
      <c r="V106"/>
      <c r="AD106"/>
      <c r="AE106"/>
      <c r="AN106"/>
      <c r="AO106"/>
      <c r="AX106"/>
      <c r="AY106"/>
      <c r="BB106"/>
      <c r="BC106"/>
      <c r="BU106"/>
      <c r="BV106"/>
      <c r="CG106"/>
      <c r="CH106"/>
      <c r="CL106"/>
      <c r="CM106"/>
      <c r="CS106"/>
      <c r="CT106"/>
      <c r="CZ106"/>
      <c r="DA106"/>
      <c r="DO106"/>
      <c r="DP106"/>
      <c r="DV106"/>
      <c r="DW106"/>
    </row>
    <row r="107" spans="21:127" ht="15.6" x14ac:dyDescent="0.3">
      <c r="U107"/>
      <c r="V107"/>
      <c r="AD107"/>
      <c r="AE107"/>
      <c r="AN107"/>
      <c r="AO107"/>
      <c r="AX107"/>
      <c r="AY107"/>
      <c r="BB107"/>
      <c r="BC107"/>
    </row>
    <row r="108" spans="21:127" ht="15.6" x14ac:dyDescent="0.3">
      <c r="U108"/>
      <c r="V108"/>
      <c r="AD108"/>
      <c r="AE108"/>
      <c r="AN108"/>
      <c r="AO108"/>
      <c r="AX108"/>
      <c r="AY108"/>
      <c r="BB108"/>
      <c r="BC108"/>
    </row>
    <row r="109" spans="21:127" ht="15.6" x14ac:dyDescent="0.3">
      <c r="U109"/>
      <c r="V109"/>
      <c r="AD109"/>
      <c r="AE109"/>
      <c r="AN109"/>
      <c r="AO109"/>
      <c r="AX109"/>
      <c r="AY109"/>
      <c r="BB109"/>
      <c r="BC109"/>
    </row>
    <row r="110" spans="21:127" ht="15.6" x14ac:dyDescent="0.3">
      <c r="U110"/>
      <c r="V110"/>
      <c r="AD110"/>
      <c r="AE110"/>
      <c r="AN110"/>
      <c r="AO110"/>
      <c r="AX110"/>
      <c r="AY110"/>
      <c r="BB110"/>
      <c r="BC110"/>
    </row>
    <row r="111" spans="21:127" ht="15.6" x14ac:dyDescent="0.3">
      <c r="U111"/>
      <c r="V111"/>
      <c r="AD111"/>
      <c r="AE111"/>
      <c r="AN111"/>
      <c r="AO111"/>
      <c r="AX111"/>
      <c r="AY111"/>
      <c r="BB111"/>
      <c r="BC111"/>
    </row>
    <row r="112" spans="21:127" ht="15.6" x14ac:dyDescent="0.3">
      <c r="U112"/>
      <c r="V112"/>
      <c r="AD112"/>
      <c r="AE112"/>
      <c r="AN112"/>
      <c r="AO112"/>
      <c r="AX112"/>
      <c r="AY112"/>
      <c r="BB112"/>
      <c r="BC112"/>
    </row>
    <row r="113" spans="21:55" ht="15.6" x14ac:dyDescent="0.3">
      <c r="U113"/>
      <c r="V113"/>
      <c r="AD113"/>
      <c r="AE113"/>
      <c r="AN113"/>
      <c r="AO113"/>
      <c r="AX113"/>
      <c r="AY113"/>
      <c r="BB113"/>
      <c r="BC113"/>
    </row>
    <row r="114" spans="21:55" ht="15.6" x14ac:dyDescent="0.3">
      <c r="U114"/>
      <c r="V114"/>
      <c r="AD114"/>
      <c r="AE114"/>
      <c r="AN114"/>
      <c r="AO114"/>
      <c r="AX114"/>
      <c r="AY114"/>
      <c r="BB114"/>
      <c r="BC114"/>
    </row>
    <row r="115" spans="21:55" ht="15.6" x14ac:dyDescent="0.3">
      <c r="U115"/>
      <c r="V115"/>
      <c r="AD115"/>
      <c r="AE115"/>
      <c r="AN115"/>
      <c r="AO115"/>
      <c r="AX115"/>
      <c r="AY115"/>
      <c r="BB115"/>
      <c r="BC115"/>
    </row>
    <row r="116" spans="21:55" ht="15.6" x14ac:dyDescent="0.3">
      <c r="U116"/>
      <c r="V116"/>
      <c r="AD116"/>
      <c r="AE116"/>
      <c r="AN116"/>
      <c r="AO116"/>
      <c r="AX116"/>
      <c r="AY116"/>
      <c r="BB116"/>
      <c r="BC116"/>
    </row>
    <row r="117" spans="21:55" ht="15.6" x14ac:dyDescent="0.3">
      <c r="U117"/>
      <c r="V117"/>
      <c r="AD117"/>
      <c r="AE117"/>
      <c r="AN117"/>
      <c r="AO117"/>
      <c r="AX117"/>
      <c r="AY117"/>
      <c r="BB117"/>
      <c r="BC117"/>
    </row>
    <row r="118" spans="21:55" ht="15.6" x14ac:dyDescent="0.3">
      <c r="U118"/>
      <c r="V118"/>
      <c r="AD118"/>
      <c r="AE118"/>
      <c r="AN118"/>
      <c r="AO118"/>
      <c r="AX118"/>
      <c r="AY118"/>
      <c r="BB118"/>
      <c r="BC118"/>
    </row>
    <row r="119" spans="21:55" ht="15.6" x14ac:dyDescent="0.3">
      <c r="U119"/>
      <c r="V119"/>
      <c r="AD119"/>
      <c r="AE119"/>
      <c r="AN119"/>
      <c r="AO119"/>
      <c r="AX119"/>
      <c r="AY119"/>
      <c r="BB119"/>
      <c r="BC119"/>
    </row>
    <row r="120" spans="21:55" ht="15.6" x14ac:dyDescent="0.3">
      <c r="U120"/>
      <c r="V120"/>
      <c r="AD120"/>
      <c r="AE120"/>
      <c r="AN120"/>
      <c r="AO120"/>
      <c r="AX120"/>
      <c r="AY120"/>
      <c r="BB120"/>
      <c r="BC120"/>
    </row>
    <row r="121" spans="21:55" ht="15.6" x14ac:dyDescent="0.3">
      <c r="U121"/>
      <c r="V121"/>
      <c r="AD121"/>
      <c r="AE121"/>
      <c r="AN121"/>
      <c r="AO121"/>
      <c r="AX121"/>
      <c r="AY121"/>
      <c r="BB121"/>
      <c r="BC121"/>
    </row>
    <row r="122" spans="21:55" ht="15.6" x14ac:dyDescent="0.3">
      <c r="U122"/>
      <c r="V122"/>
      <c r="AD122"/>
      <c r="AE122"/>
      <c r="AN122"/>
      <c r="AO122"/>
      <c r="AX122"/>
      <c r="AY122"/>
      <c r="BB122"/>
      <c r="BC122"/>
    </row>
    <row r="123" spans="21:55" ht="15.6" x14ac:dyDescent="0.3">
      <c r="U123"/>
      <c r="V123"/>
      <c r="AD123"/>
      <c r="AE123"/>
      <c r="AN123"/>
      <c r="AO123"/>
      <c r="AX123"/>
      <c r="AY123"/>
      <c r="BB123"/>
      <c r="BC123"/>
    </row>
    <row r="124" spans="21:55" ht="15.6" x14ac:dyDescent="0.3">
      <c r="U124"/>
      <c r="V124"/>
      <c r="AD124"/>
      <c r="AE124"/>
      <c r="AN124"/>
      <c r="AO124"/>
      <c r="AX124"/>
      <c r="AY124"/>
      <c r="BB124"/>
      <c r="BC124"/>
    </row>
    <row r="125" spans="21:55" ht="15.6" x14ac:dyDescent="0.3">
      <c r="U125"/>
      <c r="V125"/>
      <c r="AD125"/>
      <c r="AE125"/>
      <c r="AN125"/>
      <c r="AO125"/>
      <c r="AX125"/>
      <c r="AY125"/>
      <c r="BB125"/>
      <c r="BC125"/>
    </row>
    <row r="126" spans="21:55" ht="15.6" x14ac:dyDescent="0.3">
      <c r="U126"/>
      <c r="V126"/>
      <c r="AD126"/>
      <c r="AE126"/>
      <c r="AN126"/>
      <c r="AO126"/>
      <c r="AX126"/>
      <c r="AY126"/>
      <c r="BB126"/>
      <c r="BC126"/>
    </row>
    <row r="127" spans="21:55" ht="15.6" x14ac:dyDescent="0.3">
      <c r="U127"/>
      <c r="V127"/>
      <c r="AD127"/>
      <c r="AE127"/>
      <c r="AN127"/>
      <c r="AO127"/>
      <c r="AX127"/>
      <c r="AY127"/>
      <c r="BB127"/>
      <c r="BC127"/>
    </row>
    <row r="128" spans="21:55" ht="15.6" x14ac:dyDescent="0.3">
      <c r="U128"/>
      <c r="V128"/>
      <c r="AD128"/>
      <c r="AE128"/>
      <c r="AN128"/>
      <c r="AO128"/>
      <c r="AX128"/>
      <c r="AY128"/>
      <c r="BB128"/>
      <c r="BC128"/>
    </row>
    <row r="129" spans="21:55" ht="15.6" x14ac:dyDescent="0.3">
      <c r="U129"/>
      <c r="V129"/>
      <c r="AD129"/>
      <c r="AE129"/>
      <c r="AN129"/>
      <c r="AO129"/>
      <c r="AX129"/>
      <c r="AY129"/>
      <c r="BB129"/>
      <c r="BC129"/>
    </row>
    <row r="130" spans="21:55" ht="15.6" x14ac:dyDescent="0.3">
      <c r="U130"/>
      <c r="V130"/>
      <c r="AD130"/>
      <c r="AE130"/>
      <c r="AN130"/>
      <c r="AO130"/>
      <c r="AX130"/>
      <c r="AY130"/>
      <c r="BB130"/>
      <c r="BC130"/>
    </row>
    <row r="131" spans="21:55" ht="15.6" x14ac:dyDescent="0.3">
      <c r="U131"/>
      <c r="V131"/>
      <c r="AD131"/>
      <c r="AE131"/>
      <c r="AN131"/>
      <c r="AO131"/>
      <c r="AX131"/>
      <c r="AY131"/>
      <c r="BB131"/>
      <c r="BC131"/>
    </row>
    <row r="132" spans="21:55" ht="15.6" x14ac:dyDescent="0.3">
      <c r="U132"/>
      <c r="V132"/>
      <c r="AD132"/>
      <c r="AE132"/>
      <c r="AN132"/>
      <c r="AO132"/>
      <c r="AX132"/>
      <c r="AY132"/>
      <c r="BB132"/>
      <c r="BC132"/>
    </row>
    <row r="133" spans="21:55" ht="15.6" x14ac:dyDescent="0.3">
      <c r="U133"/>
      <c r="V133"/>
      <c r="AD133"/>
      <c r="AE133"/>
      <c r="AN133"/>
      <c r="AO133"/>
      <c r="AX133"/>
      <c r="AY133"/>
      <c r="BB133"/>
      <c r="BC133"/>
    </row>
    <row r="134" spans="21:55" ht="15.6" x14ac:dyDescent="0.3">
      <c r="U134"/>
      <c r="V134"/>
      <c r="AD134"/>
      <c r="AE134"/>
      <c r="AN134"/>
      <c r="AO134"/>
      <c r="AX134"/>
      <c r="AY134"/>
      <c r="BB134"/>
      <c r="BC134"/>
    </row>
    <row r="135" spans="21:55" ht="15.6" x14ac:dyDescent="0.3">
      <c r="U135"/>
      <c r="V135"/>
      <c r="AD135"/>
      <c r="AE135"/>
      <c r="AN135"/>
      <c r="AO135"/>
      <c r="AX135"/>
      <c r="AY135"/>
      <c r="BB135"/>
      <c r="BC135"/>
    </row>
    <row r="136" spans="21:55" ht="15.6" x14ac:dyDescent="0.3">
      <c r="U136"/>
      <c r="V136"/>
      <c r="AD136"/>
      <c r="AE136"/>
      <c r="AN136"/>
      <c r="AO136"/>
      <c r="AX136"/>
      <c r="AY136"/>
      <c r="BB136"/>
      <c r="BC136"/>
    </row>
    <row r="137" spans="21:55" ht="15.6" x14ac:dyDescent="0.3">
      <c r="U137"/>
      <c r="V137"/>
      <c r="AD137"/>
      <c r="AE137"/>
      <c r="AN137"/>
      <c r="AO137"/>
      <c r="AX137"/>
      <c r="AY137"/>
      <c r="BB137"/>
      <c r="BC137"/>
    </row>
    <row r="138" spans="21:55" ht="15.6" x14ac:dyDescent="0.3">
      <c r="U138"/>
      <c r="V138"/>
      <c r="AD138"/>
      <c r="AE138"/>
      <c r="AN138"/>
      <c r="AO138"/>
      <c r="AX138"/>
      <c r="AY138"/>
      <c r="BB138"/>
      <c r="BC138"/>
    </row>
    <row r="139" spans="21:55" ht="15.6" x14ac:dyDescent="0.3">
      <c r="U139"/>
      <c r="V139"/>
      <c r="AD139"/>
      <c r="AE139"/>
      <c r="AN139"/>
      <c r="AO139"/>
      <c r="AX139"/>
      <c r="AY139"/>
      <c r="BB139"/>
      <c r="BC139"/>
    </row>
    <row r="140" spans="21:55" ht="15.6" x14ac:dyDescent="0.3">
      <c r="U140"/>
      <c r="V140"/>
      <c r="AD140"/>
      <c r="AE140"/>
      <c r="AN140"/>
      <c r="AO140"/>
      <c r="AX140"/>
      <c r="AY140"/>
      <c r="BB140"/>
      <c r="BC140"/>
    </row>
    <row r="141" spans="21:55" ht="15.6" x14ac:dyDescent="0.3">
      <c r="U141"/>
      <c r="V141"/>
      <c r="AD141"/>
      <c r="AE141"/>
      <c r="AN141"/>
      <c r="AO141"/>
      <c r="AX141"/>
      <c r="AY141"/>
      <c r="BB141"/>
      <c r="BC141"/>
    </row>
    <row r="142" spans="21:55" ht="15.6" x14ac:dyDescent="0.3">
      <c r="U142"/>
      <c r="V142"/>
      <c r="AD142"/>
      <c r="AE142"/>
      <c r="AN142"/>
      <c r="AO142"/>
      <c r="AX142"/>
      <c r="AY142"/>
      <c r="BB142"/>
      <c r="BC142"/>
    </row>
    <row r="143" spans="21:55" ht="15.6" x14ac:dyDescent="0.3">
      <c r="U143"/>
      <c r="V143"/>
      <c r="AD143"/>
      <c r="AE143"/>
      <c r="AN143"/>
      <c r="AO143"/>
      <c r="AX143"/>
      <c r="AY143"/>
      <c r="BB143"/>
      <c r="BC143"/>
    </row>
    <row r="144" spans="21:55" ht="15.6" x14ac:dyDescent="0.3">
      <c r="U144"/>
      <c r="V144"/>
      <c r="AD144"/>
      <c r="AE144"/>
      <c r="AN144"/>
      <c r="AO144"/>
      <c r="AX144"/>
      <c r="AY144"/>
      <c r="BB144"/>
      <c r="BC144"/>
    </row>
    <row r="145" spans="21:55" ht="15.6" x14ac:dyDescent="0.3">
      <c r="U145"/>
      <c r="V145"/>
      <c r="AD145"/>
      <c r="AE145"/>
      <c r="AN145"/>
      <c r="AO145"/>
      <c r="AX145"/>
      <c r="AY145"/>
      <c r="BB145"/>
      <c r="BC145"/>
    </row>
    <row r="146" spans="21:55" ht="15.6" x14ac:dyDescent="0.3">
      <c r="U146"/>
      <c r="V146"/>
      <c r="AD146"/>
      <c r="AE146"/>
      <c r="AN146"/>
      <c r="AO146"/>
      <c r="AX146"/>
      <c r="AY146"/>
      <c r="BB146"/>
      <c r="BC146"/>
    </row>
    <row r="147" spans="21:55" ht="15.6" x14ac:dyDescent="0.3">
      <c r="U147"/>
      <c r="V147"/>
      <c r="AD147"/>
      <c r="AE147"/>
      <c r="AN147"/>
      <c r="AO147"/>
      <c r="AX147"/>
      <c r="AY147"/>
      <c r="BB147"/>
      <c r="BC147"/>
    </row>
    <row r="148" spans="21:55" ht="15.6" x14ac:dyDescent="0.3">
      <c r="U148"/>
      <c r="V148"/>
      <c r="AD148"/>
      <c r="AE148"/>
      <c r="AN148"/>
      <c r="AO148"/>
      <c r="AX148"/>
      <c r="AY148"/>
      <c r="BB148"/>
      <c r="BC148"/>
    </row>
    <row r="149" spans="21:55" ht="15.6" x14ac:dyDescent="0.3">
      <c r="U149"/>
      <c r="V149"/>
      <c r="AD149"/>
      <c r="AE149"/>
      <c r="AN149"/>
      <c r="AO149"/>
      <c r="AX149"/>
      <c r="AY149"/>
      <c r="BB149"/>
      <c r="BC149"/>
    </row>
    <row r="150" spans="21:55" ht="15.6" x14ac:dyDescent="0.3">
      <c r="U150"/>
      <c r="V150"/>
      <c r="AD150"/>
      <c r="AE150"/>
      <c r="AN150"/>
      <c r="AO150"/>
      <c r="AX150"/>
      <c r="AY150"/>
      <c r="BB150"/>
      <c r="BC150"/>
    </row>
    <row r="151" spans="21:55" ht="15.6" x14ac:dyDescent="0.3">
      <c r="U151"/>
      <c r="V151"/>
      <c r="AD151"/>
      <c r="AE151"/>
      <c r="AN151"/>
      <c r="AO151"/>
      <c r="AX151"/>
      <c r="AY151"/>
      <c r="BB151"/>
      <c r="BC151"/>
    </row>
    <row r="152" spans="21:55" ht="15.6" x14ac:dyDescent="0.3">
      <c r="U152"/>
      <c r="V152"/>
      <c r="AD152"/>
      <c r="AE152"/>
      <c r="AN152"/>
      <c r="AO152"/>
      <c r="AX152"/>
      <c r="AY152"/>
      <c r="BB152"/>
      <c r="BC152"/>
    </row>
    <row r="153" spans="21:55" ht="15.6" x14ac:dyDescent="0.3">
      <c r="U153"/>
      <c r="V153"/>
      <c r="AD153"/>
      <c r="AE153"/>
      <c r="AN153"/>
      <c r="AO153"/>
      <c r="AX153"/>
      <c r="AY153"/>
      <c r="BB153"/>
      <c r="BC153"/>
    </row>
    <row r="154" spans="21:55" ht="15.6" x14ac:dyDescent="0.3">
      <c r="U154"/>
      <c r="V154"/>
      <c r="AD154"/>
      <c r="AE154"/>
      <c r="AN154"/>
      <c r="AO154"/>
      <c r="AX154"/>
      <c r="AY154"/>
      <c r="BB154"/>
      <c r="BC154"/>
    </row>
    <row r="155" spans="21:55" ht="15.6" x14ac:dyDescent="0.3">
      <c r="U155"/>
      <c r="V155"/>
      <c r="AD155"/>
      <c r="AE155"/>
      <c r="AN155"/>
      <c r="AO155"/>
      <c r="AX155"/>
      <c r="AY155"/>
      <c r="BB155"/>
      <c r="BC155"/>
    </row>
    <row r="156" spans="21:55" ht="15.6" x14ac:dyDescent="0.3">
      <c r="U156"/>
      <c r="V156"/>
      <c r="AD156"/>
      <c r="AE156"/>
      <c r="AN156"/>
      <c r="AO156"/>
      <c r="AX156"/>
      <c r="AY156"/>
      <c r="BB156"/>
      <c r="BC156"/>
    </row>
    <row r="157" spans="21:55" ht="15.6" x14ac:dyDescent="0.3">
      <c r="U157"/>
      <c r="V157"/>
      <c r="AD157"/>
      <c r="AE157"/>
      <c r="AN157"/>
      <c r="AO157"/>
      <c r="AX157"/>
      <c r="AY157"/>
      <c r="BB157"/>
      <c r="BC157"/>
    </row>
    <row r="158" spans="21:55" ht="15.6" x14ac:dyDescent="0.3">
      <c r="U158"/>
      <c r="V158"/>
      <c r="AD158"/>
      <c r="AE158"/>
      <c r="AN158"/>
      <c r="AO158"/>
      <c r="AX158"/>
      <c r="AY158"/>
      <c r="BB158"/>
      <c r="BC158"/>
    </row>
    <row r="159" spans="21:55" ht="15.6" x14ac:dyDescent="0.3">
      <c r="U159"/>
      <c r="V159"/>
      <c r="AD159"/>
      <c r="AE159"/>
      <c r="AN159"/>
      <c r="AO159"/>
      <c r="AX159"/>
      <c r="AY159"/>
      <c r="BB159"/>
      <c r="BC159"/>
    </row>
    <row r="160" spans="21:55" ht="15.6" x14ac:dyDescent="0.3">
      <c r="U160"/>
      <c r="V160"/>
      <c r="AD160"/>
      <c r="AE160"/>
      <c r="AN160"/>
      <c r="AO160"/>
      <c r="AX160"/>
      <c r="AY160"/>
      <c r="BB160"/>
      <c r="BC160"/>
    </row>
    <row r="161" spans="21:55" ht="15.6" x14ac:dyDescent="0.3">
      <c r="U161"/>
      <c r="V161"/>
      <c r="AD161"/>
      <c r="AE161"/>
      <c r="AN161"/>
      <c r="AO161"/>
      <c r="AX161"/>
      <c r="AY161"/>
      <c r="BB161"/>
      <c r="BC161"/>
    </row>
    <row r="162" spans="21:55" ht="15.6" x14ac:dyDescent="0.3">
      <c r="U162"/>
      <c r="V162"/>
      <c r="AD162"/>
      <c r="AE162"/>
      <c r="AN162"/>
      <c r="AO162"/>
      <c r="AX162"/>
      <c r="AY162"/>
      <c r="BB162"/>
      <c r="BC162"/>
    </row>
    <row r="163" spans="21:55" ht="15.6" x14ac:dyDescent="0.3">
      <c r="U163"/>
      <c r="V163"/>
      <c r="AD163"/>
      <c r="AE163"/>
      <c r="AN163"/>
      <c r="AO163"/>
      <c r="AX163"/>
      <c r="AY163"/>
      <c r="BB163"/>
      <c r="BC163"/>
    </row>
    <row r="164" spans="21:55" ht="15.6" x14ac:dyDescent="0.3">
      <c r="U164"/>
      <c r="V164"/>
      <c r="AD164"/>
      <c r="AE164"/>
      <c r="AN164"/>
      <c r="AO164"/>
      <c r="AX164"/>
      <c r="AY164"/>
      <c r="BB164"/>
      <c r="BC164"/>
    </row>
    <row r="165" spans="21:55" ht="15.6" x14ac:dyDescent="0.3">
      <c r="U165"/>
      <c r="V165"/>
      <c r="AD165"/>
      <c r="AE165"/>
      <c r="AN165"/>
      <c r="AO165"/>
      <c r="AX165"/>
      <c r="AY165"/>
      <c r="BB165"/>
      <c r="BC165"/>
    </row>
    <row r="166" spans="21:55" ht="15.6" x14ac:dyDescent="0.3">
      <c r="U166"/>
      <c r="V166"/>
      <c r="AD166"/>
      <c r="AE166"/>
      <c r="AN166"/>
      <c r="AO166"/>
      <c r="AX166"/>
      <c r="AY166"/>
      <c r="BB166"/>
      <c r="BC166"/>
    </row>
    <row r="167" spans="21:55" ht="15.6" x14ac:dyDescent="0.3">
      <c r="U167"/>
      <c r="V167"/>
      <c r="AD167"/>
      <c r="AE167"/>
      <c r="AN167"/>
      <c r="AO167"/>
      <c r="AX167"/>
      <c r="AY167"/>
      <c r="BB167"/>
      <c r="BC167"/>
    </row>
    <row r="168" spans="21:55" ht="15.6" x14ac:dyDescent="0.3">
      <c r="U168"/>
      <c r="V168"/>
      <c r="AD168"/>
      <c r="AE168"/>
      <c r="AN168"/>
      <c r="AO168"/>
      <c r="AX168"/>
      <c r="AY168"/>
      <c r="BB168"/>
      <c r="BC168"/>
    </row>
    <row r="169" spans="21:55" ht="15.6" x14ac:dyDescent="0.3">
      <c r="U169"/>
      <c r="V169"/>
      <c r="AD169"/>
      <c r="AE169"/>
      <c r="AN169"/>
      <c r="AO169"/>
      <c r="AX169"/>
      <c r="AY169"/>
      <c r="BB169"/>
      <c r="BC169"/>
    </row>
    <row r="170" spans="21:55" ht="15.6" x14ac:dyDescent="0.3">
      <c r="U170"/>
      <c r="V170"/>
      <c r="AD170"/>
      <c r="AE170"/>
      <c r="AN170"/>
      <c r="AO170"/>
      <c r="AX170"/>
      <c r="AY170"/>
      <c r="BB170"/>
      <c r="BC170"/>
    </row>
    <row r="171" spans="21:55" ht="15.6" x14ac:dyDescent="0.3">
      <c r="U171"/>
      <c r="V171"/>
      <c r="AD171"/>
      <c r="AE171"/>
      <c r="AN171"/>
      <c r="AO171"/>
      <c r="AX171"/>
      <c r="AY171"/>
      <c r="BB171"/>
      <c r="BC171"/>
    </row>
    <row r="172" spans="21:55" ht="15.6" x14ac:dyDescent="0.3">
      <c r="U172"/>
      <c r="V172"/>
      <c r="AD172"/>
      <c r="AE172"/>
      <c r="AN172"/>
      <c r="AO172"/>
      <c r="AX172"/>
      <c r="AY172"/>
      <c r="BB172"/>
      <c r="BC172"/>
    </row>
    <row r="173" spans="21:55" ht="15.6" x14ac:dyDescent="0.3">
      <c r="U173"/>
      <c r="V173"/>
      <c r="AD173"/>
      <c r="AE173"/>
      <c r="AN173"/>
      <c r="AO173"/>
      <c r="AX173"/>
      <c r="AY173"/>
      <c r="BB173"/>
      <c r="BC173"/>
    </row>
    <row r="174" spans="21:55" ht="15.6" x14ac:dyDescent="0.3">
      <c r="U174"/>
      <c r="V174"/>
      <c r="AD174"/>
      <c r="AE174"/>
      <c r="AN174"/>
      <c r="AO174"/>
      <c r="AX174"/>
      <c r="AY174"/>
      <c r="BB174"/>
      <c r="BC174"/>
    </row>
    <row r="175" spans="21:55" ht="15.6" x14ac:dyDescent="0.3">
      <c r="U175"/>
      <c r="V175"/>
      <c r="AD175"/>
      <c r="AE175"/>
      <c r="AN175"/>
      <c r="AO175"/>
      <c r="AX175"/>
      <c r="AY175"/>
      <c r="BB175"/>
      <c r="BC175"/>
    </row>
    <row r="176" spans="21:55" ht="15.6" x14ac:dyDescent="0.3">
      <c r="U176"/>
      <c r="V176"/>
      <c r="AD176"/>
      <c r="AE176"/>
      <c r="AN176"/>
      <c r="AO176"/>
      <c r="AX176"/>
      <c r="AY176"/>
      <c r="BB176"/>
      <c r="BC176"/>
    </row>
    <row r="177" spans="21:55" ht="15.6" x14ac:dyDescent="0.3">
      <c r="U177"/>
      <c r="V177"/>
      <c r="AD177"/>
      <c r="AE177"/>
      <c r="AN177"/>
      <c r="AO177"/>
      <c r="AX177"/>
      <c r="AY177"/>
      <c r="BB177"/>
      <c r="BC177"/>
    </row>
    <row r="178" spans="21:55" ht="15.6" x14ac:dyDescent="0.3">
      <c r="U178"/>
      <c r="V178"/>
      <c r="AD178"/>
      <c r="AE178"/>
      <c r="AN178"/>
      <c r="AO178"/>
      <c r="AX178"/>
      <c r="AY178"/>
      <c r="BB178"/>
      <c r="BC178"/>
    </row>
    <row r="179" spans="21:55" ht="15.6" x14ac:dyDescent="0.3">
      <c r="U179"/>
      <c r="V179"/>
      <c r="AD179"/>
      <c r="AE179"/>
      <c r="AN179"/>
      <c r="AO179"/>
      <c r="AX179"/>
      <c r="AY179"/>
      <c r="BB179"/>
      <c r="BC179"/>
    </row>
    <row r="180" spans="21:55" ht="15.6" x14ac:dyDescent="0.3">
      <c r="U180"/>
      <c r="V180"/>
      <c r="AD180"/>
      <c r="AE180"/>
      <c r="AN180"/>
      <c r="AO180"/>
      <c r="AX180"/>
      <c r="AY180"/>
      <c r="BB180"/>
      <c r="BC180"/>
    </row>
    <row r="181" spans="21:55" ht="15.6" x14ac:dyDescent="0.3">
      <c r="U181"/>
      <c r="V181"/>
      <c r="AD181"/>
      <c r="AE181"/>
      <c r="AN181"/>
      <c r="AO181"/>
      <c r="AX181"/>
      <c r="AY181"/>
      <c r="BB181"/>
      <c r="BC181"/>
    </row>
    <row r="182" spans="21:55" ht="15.6" x14ac:dyDescent="0.3">
      <c r="U182"/>
      <c r="V182"/>
      <c r="AD182"/>
      <c r="AE182"/>
      <c r="AN182"/>
      <c r="AO182"/>
      <c r="AX182"/>
      <c r="AY182"/>
      <c r="BB182"/>
      <c r="BC182"/>
    </row>
    <row r="183" spans="21:55" ht="15.6" x14ac:dyDescent="0.3">
      <c r="U183"/>
      <c r="V183"/>
      <c r="AD183"/>
      <c r="AE183"/>
      <c r="AN183"/>
      <c r="AO183"/>
      <c r="AX183"/>
      <c r="AY183"/>
      <c r="BB183"/>
      <c r="BC183"/>
    </row>
    <row r="184" spans="21:55" ht="15.6" x14ac:dyDescent="0.3">
      <c r="U184"/>
      <c r="V184"/>
      <c r="AD184"/>
      <c r="AE184"/>
      <c r="AN184"/>
      <c r="AO184"/>
      <c r="AX184"/>
      <c r="AY184"/>
      <c r="BB184"/>
      <c r="BC184"/>
    </row>
  </sheetData>
  <sortState xmlns:xlrd2="http://schemas.microsoft.com/office/spreadsheetml/2017/richdata2" ref="BQ6:BR10">
    <sortCondition descending="1" ref="BQ6:BQ10"/>
  </sortState>
  <pageMargins left="0.7" right="0.7" top="0.75" bottom="0.75" header="0.3" footer="0.3"/>
  <pageSetup orientation="portrait"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B1F5-7EC5-4353-B29D-EB31C13E2219}">
  <dimension ref="B37"/>
  <sheetViews>
    <sheetView showGridLines="0" showRowColHeaders="0" zoomScaleNormal="100" zoomScaleSheetLayoutView="100" workbookViewId="0">
      <selection activeCell="W19" sqref="W19"/>
    </sheetView>
  </sheetViews>
  <sheetFormatPr defaultRowHeight="15.6" x14ac:dyDescent="0.3"/>
  <cols>
    <col min="1" max="16384" width="8.796875" style="19"/>
  </cols>
  <sheetData>
    <row r="37" spans="2:2" x14ac:dyDescent="0.3">
      <c r="B37" s="30"/>
    </row>
  </sheetData>
  <sheetProtection selectLockedCells="1"/>
  <pageMargins left="0.7" right="0.7" top="0.75" bottom="0.75" header="0.3" footer="0.3"/>
  <pageSetup fitToWidth="0" fitToHeight="0"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Y W a n 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Y W a 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F m p 1 Y o i k e 4 D g A A A B E A A A A T A B w A R m 9 y b X V s Y X M v U 2 V j d G l v b j E u b S C i G A A o o B Q A A A A A A A A A A A A A A A A A A A A A A A A A A A A r T k 0 u y c z P U w i G 0 I b W A F B L A Q I t A B Q A A g A I A G F m p 1 a N m H I o p A A A A P Y A A A A S A A A A A A A A A A A A A A A A A A A A A A B D b 2 5 m a W c v U G F j a 2 F n Z S 5 4 b W x Q S w E C L Q A U A A I A C A B h Z q d W D 8 r p q 6 Q A A A D p A A A A E w A A A A A A A A A A A A A A A A D w A A A A W 0 N v b n R l b n R f V H l w Z X N d L n h t b F B L A Q I t A B Q A A g A I A G F m p 1 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i 9 1 h x u 6 y D Q r h a Q G 2 a G z X z A A A A A A I A A A A A A B B m A A A A A Q A A I A A A A B B 4 W N y A 4 R P d k s D 6 / q i + 8 7 M + q V Z C / E / x Z U v l P e y V M 6 J d A A A A A A 6 A A A A A A g A A I A A A A M 3 Y H W C J f P 1 A j o 6 c M 0 r x l s M W B N 1 e v p j G K u k S 0 I X o L G h r U A A A A L J k D d n W R h 3 5 Z J F E R x F 3 + E 9 R d E v f g k 9 H V b Q F z i y b f h H x 0 T k S j k m h N p n 1 P v j 1 X / 2 U i v x C W U f 8 E x A u 5 1 k 8 7 O t F f V 9 b O M 1 K S Z R y G T / U T M T P B E / 8 Q A A A A J a v b i M f d 5 j p M b q J 1 k w a o V 2 E A u y 1 H p R C i 8 6 D v 3 w Y c k j H c S a M O K f j 3 T k B E 4 q I 9 5 Z l c 8 G 3 7 6 R U f P N r f e F v D 5 + Q 1 z E = < / D a t a M a s h u p > 
</file>

<file path=customXml/itemProps1.xml><?xml version="1.0" encoding="utf-8"?>
<ds:datastoreItem xmlns:ds="http://schemas.openxmlformats.org/officeDocument/2006/customXml" ds:itemID="{87627A9B-7BAF-4EA5-BDB4-3423787B25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Pivottables</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Pranit Patil</dc:creator>
  <cp:keywords/>
  <dc:description>Copyright © 2022 Other Level's. All rights reserved
"Any illegal reproduction of this content in any form will result in immediate action against the person concerned."</dc:description>
  <cp:lastModifiedBy>Patil</cp:lastModifiedBy>
  <cp:lastPrinted>2023-05-09T07:30:05Z</cp:lastPrinted>
  <dcterms:created xsi:type="dcterms:W3CDTF">2021-12-05T19:04:34Z</dcterms:created>
  <dcterms:modified xsi:type="dcterms:W3CDTF">2023-05-19T09:55:54Z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2023-05-07T04:24:56Z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cc97e8f3-9426-4536-8d68-e651e3d82d0f</vt:lpwstr>
  </property>
  <property fmtid="{D5CDD505-2E9C-101B-9397-08002B2CF9AE}" pid="7" name="MSIP_Label_defa4170-0d19-0005-0004-bc88714345d2_ActionId">
    <vt:lpwstr>db92a7a6-c029-476f-9c52-022109f1eb34</vt:lpwstr>
  </property>
  <property fmtid="{D5CDD505-2E9C-101B-9397-08002B2CF9AE}" pid="8" name="MSIP_Label_defa4170-0d19-0005-0004-bc88714345d2_ContentBits">
    <vt:lpwstr>0</vt:lpwstr>
  </property>
</Properties>
</file>