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p\Study\Excel\"/>
    </mc:Choice>
  </mc:AlternateContent>
  <xr:revisionPtr revIDLastSave="0" documentId="13_ncr:1_{717C425E-C1C6-46A1-9E44-20F44F7137E8}" xr6:coauthVersionLast="47" xr6:coauthVersionMax="47" xr10:uidLastSave="{00000000-0000-0000-0000-000000000000}"/>
  <bookViews>
    <workbookView xWindow="-108" yWindow="-108" windowWidth="23256" windowHeight="12576" activeTab="6" xr2:uid="{FEA1FC0C-6A7D-4ED4-A9F0-ADBE7BBEC472}"/>
  </bookViews>
  <sheets>
    <sheet name="Assignment1" sheetId="1" r:id="rId1"/>
    <sheet name="Assignment2" sheetId="2" r:id="rId2"/>
    <sheet name="Assignment3" sheetId="3" r:id="rId3"/>
    <sheet name="Assignment4" sheetId="4" r:id="rId4"/>
    <sheet name="Assignment5" sheetId="5" r:id="rId5"/>
    <sheet name="Assignment6" sheetId="6" r:id="rId6"/>
    <sheet name="Assignment6(2)" sheetId="7" r:id="rId7"/>
  </sheets>
  <definedNames>
    <definedName name="รหัสพนักงาน">Assignment6!$A$2:$A$16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P9" i="6"/>
  <c r="P12" i="6"/>
  <c r="P2" i="6"/>
  <c r="M3" i="6"/>
  <c r="P3" i="6" s="1"/>
  <c r="Q3" i="6" s="1"/>
  <c r="M4" i="6"/>
  <c r="P4" i="6" s="1"/>
  <c r="M5" i="6"/>
  <c r="P5" i="6" s="1"/>
  <c r="Q5" i="6" s="1"/>
  <c r="M6" i="6"/>
  <c r="P6" i="6" s="1"/>
  <c r="Q6" i="6" s="1"/>
  <c r="M7" i="6"/>
  <c r="P7" i="6" s="1"/>
  <c r="Q7" i="6" s="1"/>
  <c r="M8" i="6"/>
  <c r="P8" i="6" s="1"/>
  <c r="M9" i="6"/>
  <c r="M10" i="6"/>
  <c r="P10" i="6" s="1"/>
  <c r="M11" i="6"/>
  <c r="P11" i="6" s="1"/>
  <c r="Q11" i="6" s="1"/>
  <c r="M12" i="6"/>
  <c r="M13" i="6"/>
  <c r="P13" i="6" s="1"/>
  <c r="Q13" i="6" s="1"/>
  <c r="M14" i="6"/>
  <c r="P14" i="6" s="1"/>
  <c r="Q14" i="6" s="1"/>
  <c r="M15" i="6"/>
  <c r="P15" i="6" s="1"/>
  <c r="Q15" i="6" s="1"/>
  <c r="M16" i="6"/>
  <c r="P16" i="6" s="1"/>
  <c r="M2" i="6"/>
  <c r="J3" i="6"/>
  <c r="J6" i="6"/>
  <c r="J11" i="6"/>
  <c r="J14" i="6"/>
  <c r="F3" i="6"/>
  <c r="F4" i="6"/>
  <c r="J4" i="6" s="1"/>
  <c r="F5" i="6"/>
  <c r="J5" i="6" s="1"/>
  <c r="F6" i="6"/>
  <c r="F7" i="6"/>
  <c r="J7" i="6" s="1"/>
  <c r="F8" i="6"/>
  <c r="J8" i="6" s="1"/>
  <c r="F9" i="6"/>
  <c r="J9" i="6" s="1"/>
  <c r="F10" i="6"/>
  <c r="J10" i="6" s="1"/>
  <c r="F11" i="6"/>
  <c r="F12" i="6"/>
  <c r="J12" i="6" s="1"/>
  <c r="F13" i="6"/>
  <c r="J13" i="6" s="1"/>
  <c r="F14" i="6"/>
  <c r="F15" i="6"/>
  <c r="J15" i="6" s="1"/>
  <c r="F16" i="6"/>
  <c r="J16" i="6" s="1"/>
  <c r="Q16" i="6" s="1"/>
  <c r="F2" i="6"/>
  <c r="J2" i="6" s="1"/>
  <c r="H3" i="5"/>
  <c r="H4" i="5"/>
  <c r="H5" i="5"/>
  <c r="H6" i="5"/>
  <c r="H7" i="5"/>
  <c r="H8" i="5"/>
  <c r="H9" i="5"/>
  <c r="H2" i="5"/>
  <c r="G3" i="5"/>
  <c r="G4" i="5"/>
  <c r="G5" i="5"/>
  <c r="G6" i="5"/>
  <c r="G7" i="5"/>
  <c r="G8" i="5"/>
  <c r="G9" i="5"/>
  <c r="G2" i="5"/>
  <c r="E3" i="4"/>
  <c r="E4" i="4"/>
  <c r="E5" i="4"/>
  <c r="E6" i="4"/>
  <c r="E7" i="4"/>
  <c r="E2" i="4"/>
  <c r="D3" i="4"/>
  <c r="D4" i="4"/>
  <c r="D5" i="4"/>
  <c r="D6" i="4"/>
  <c r="D7" i="4"/>
  <c r="D2" i="4"/>
  <c r="C3" i="4"/>
  <c r="C4" i="4"/>
  <c r="C5" i="4"/>
  <c r="C6" i="4"/>
  <c r="C7" i="4"/>
  <c r="C2" i="4"/>
  <c r="C16" i="3"/>
  <c r="C15" i="3"/>
  <c r="C14" i="3"/>
  <c r="C13" i="3"/>
  <c r="C1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G5" i="1"/>
  <c r="G4" i="1"/>
  <c r="G3" i="1"/>
  <c r="H3" i="1" s="1"/>
  <c r="G2" i="1"/>
  <c r="H2" i="1" s="1"/>
  <c r="H5" i="1"/>
  <c r="H4" i="1"/>
  <c r="F5" i="1"/>
  <c r="F4" i="1"/>
  <c r="F3" i="1"/>
  <c r="F2" i="1"/>
  <c r="E5" i="1"/>
  <c r="E4" i="1"/>
  <c r="E3" i="1"/>
  <c r="E2" i="1"/>
  <c r="D5" i="1"/>
  <c r="D4" i="1"/>
  <c r="D3" i="1"/>
  <c r="D2" i="1"/>
  <c r="Q4" i="6" l="1"/>
  <c r="Q10" i="6"/>
  <c r="Q8" i="6"/>
  <c r="Q2" i="6"/>
  <c r="Q9" i="6"/>
  <c r="Q12" i="6"/>
</calcChain>
</file>

<file path=xl/sharedStrings.xml><?xml version="1.0" encoding="utf-8"?>
<sst xmlns="http://schemas.openxmlformats.org/spreadsheetml/2006/main" count="198" uniqueCount="146">
  <si>
    <t>Product</t>
  </si>
  <si>
    <t>Amount</t>
  </si>
  <si>
    <t>Prices</t>
  </si>
  <si>
    <t>Total Cost</t>
  </si>
  <si>
    <t>Net Price</t>
  </si>
  <si>
    <t>VAT 7%</t>
  </si>
  <si>
    <t>Discount 2%</t>
  </si>
  <si>
    <t>Net Income</t>
  </si>
  <si>
    <t>Motorcycle Yamaha</t>
  </si>
  <si>
    <t>Motorcycle Honda</t>
  </si>
  <si>
    <t>Motorcycle Susuki</t>
  </si>
  <si>
    <t>Motorcycle Kawasaki</t>
  </si>
  <si>
    <t>Calculate Netprice=Amount*Prices</t>
  </si>
  <si>
    <t>Total Cost=Net Price+VAT</t>
  </si>
  <si>
    <t>Net Income=Total Cost - Discount</t>
  </si>
  <si>
    <t>VAT=Net Price*7%</t>
  </si>
  <si>
    <t>Discount2%=NetPrice*2%</t>
  </si>
  <si>
    <t>Table Calculete Bonus</t>
  </si>
  <si>
    <t>ID</t>
  </si>
  <si>
    <t>Name</t>
  </si>
  <si>
    <t>Salary</t>
  </si>
  <si>
    <t>Day Off</t>
  </si>
  <si>
    <t>Bonus</t>
  </si>
  <si>
    <t>Net Cost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</si>
  <si>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</si>
  <si>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</si>
  <si>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</si>
  <si>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</si>
  <si>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</si>
  <si>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</si>
  <si>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</si>
  <si>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</si>
  <si>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</si>
  <si>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</si>
  <si>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Steven</t>
  </si>
  <si>
    <t>Tony</t>
  </si>
  <si>
    <t>Luka</t>
  </si>
  <si>
    <t>Mohamed</t>
  </si>
  <si>
    <t>Leo</t>
  </si>
  <si>
    <t>Christiano</t>
  </si>
  <si>
    <t>John</t>
  </si>
  <si>
    <t>Michael</t>
  </si>
  <si>
    <t>Robert</t>
  </si>
  <si>
    <t>Alex</t>
  </si>
  <si>
    <t xml:space="preserve">โครงสร้าง If: if(condition,Trueแล้วจะเกิดอะไร,Else) </t>
  </si>
  <si>
    <t>Orders</t>
  </si>
  <si>
    <t>Position</t>
  </si>
  <si>
    <t>Cost Of Q</t>
  </si>
  <si>
    <t>Net Worth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</si>
  <si>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</si>
  <si>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</si>
  <si>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</si>
  <si>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</si>
  <si>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</si>
  <si>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</si>
  <si>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</si>
  <si>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</si>
  <si>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</si>
  <si>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</si>
  <si>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Pp</t>
  </si>
  <si>
    <t>Tom</t>
  </si>
  <si>
    <t>Jeff</t>
  </si>
  <si>
    <t>Mark</t>
  </si>
  <si>
    <t>Chris</t>
  </si>
  <si>
    <t>Kyler</t>
  </si>
  <si>
    <t>Most Salary</t>
  </si>
  <si>
    <t>Low Salary</t>
  </si>
  <si>
    <t>Average Salary</t>
  </si>
  <si>
    <t>Bath</t>
  </si>
  <si>
    <t>Manager</t>
  </si>
  <si>
    <t>Boss</t>
  </si>
  <si>
    <t>Acoounting</t>
  </si>
  <si>
    <t>Marketing</t>
  </si>
  <si>
    <t>Salesman</t>
  </si>
  <si>
    <t>Labor</t>
  </si>
  <si>
    <t>CEO</t>
  </si>
  <si>
    <t>Amount Of Salesman</t>
  </si>
  <si>
    <t>Net Worth Salary Of Salesman</t>
  </si>
  <si>
    <t>Score</t>
  </si>
  <si>
    <t>Grade</t>
  </si>
  <si>
    <t>Status</t>
  </si>
  <si>
    <t>Conclude</t>
  </si>
  <si>
    <t>PP</t>
  </si>
  <si>
    <t>Lucas</t>
  </si>
  <si>
    <t>Gender</t>
  </si>
  <si>
    <t>Age</t>
  </si>
  <si>
    <t>Fee</t>
  </si>
  <si>
    <t>Account</t>
  </si>
  <si>
    <t>Services</t>
  </si>
  <si>
    <t>Information</t>
  </si>
  <si>
    <t>รหัสพนักงาน</t>
  </si>
  <si>
    <t>ICT001</t>
  </si>
  <si>
    <t>ICT002</t>
  </si>
  <si>
    <t>ICT003</t>
  </si>
  <si>
    <t>ICT004</t>
  </si>
  <si>
    <t>ICT005</t>
  </si>
  <si>
    <t>ICT006</t>
  </si>
  <si>
    <t>ICT007</t>
  </si>
  <si>
    <t>ICT008</t>
  </si>
  <si>
    <t>ICT009</t>
  </si>
  <si>
    <t>ICT010</t>
  </si>
  <si>
    <t>ICT011</t>
  </si>
  <si>
    <t>ICT012</t>
  </si>
  <si>
    <t>ICT013</t>
  </si>
  <si>
    <t>ICT014</t>
  </si>
  <si>
    <t>ICT015</t>
  </si>
  <si>
    <t>ชื่อ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</si>
  <si>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</si>
  <si>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</si>
  <si>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</si>
  <si>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</si>
  <si>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</si>
  <si>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</si>
  <si>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</si>
  <si>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</si>
  <si>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</si>
  <si>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</si>
  <si>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</si>
  <si>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</si>
  <si>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</si>
  <si>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</si>
  <si>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</si>
  <si>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Accounting</t>
  </si>
  <si>
    <t>Engineer</t>
  </si>
  <si>
    <t>Money</t>
  </si>
  <si>
    <t>IT</t>
  </si>
  <si>
    <t>Planner</t>
  </si>
  <si>
    <t>Officer</t>
  </si>
  <si>
    <t>Zone</t>
  </si>
  <si>
    <t>Cash</t>
  </si>
  <si>
    <t>Tech</t>
  </si>
  <si>
    <t>Person</t>
  </si>
  <si>
    <t>Acc</t>
  </si>
  <si>
    <t>Bonus 3 Month</t>
  </si>
  <si>
    <t>Commission Fee</t>
  </si>
  <si>
    <t>OverTime</t>
  </si>
  <si>
    <t>Cash Add</t>
  </si>
  <si>
    <t>Tax</t>
  </si>
  <si>
    <t>Social Help</t>
  </si>
  <si>
    <t>Prepared Money</t>
  </si>
  <si>
    <t>Other</t>
  </si>
  <si>
    <t>Net Out</t>
  </si>
  <si>
    <t>Remain</t>
  </si>
  <si>
    <t>Warranty Cost</t>
  </si>
  <si>
    <t>Slip Salary</t>
  </si>
  <si>
    <t>ID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</si>
</sst>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1" xfId="1" applyFont="1" applyBorder="1"/>
    <xf numFmtId="43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FFCC00"/>
      <color rgb="FFFFFF00"/>
      <color rgb="FF99CCFF"/>
      <color rgb="FF66FFFF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8D99-75F4-409C-A2D1-A4E5A57C577E}">
  <dimension ref="A1:H10"/>
  <sheetViews>
    <sheetView workbookViewId="0">
      <selection activeCell="H10" sqref="H10"/>
    </sheetView>
  </sheetViews>
  <sheetFormatPr defaultRowHeight="14.4" x14ac:dyDescent="0.3"/>
  <cols>
    <col min="1" max="1" width="18.5546875" bestFit="1" customWidth="1"/>
    <col min="2" max="2" width="7.44140625" customWidth="1"/>
    <col min="6" max="6" width="9.33203125" bestFit="1" customWidth="1"/>
    <col min="7" max="7" width="11" bestFit="1" customWidth="1"/>
    <col min="8" max="8" width="10.5546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6</v>
      </c>
      <c r="H1" s="2" t="s">
        <v>7</v>
      </c>
    </row>
    <row r="2" spans="1:8" x14ac:dyDescent="0.3">
      <c r="A2" s="1" t="s">
        <v>8</v>
      </c>
      <c r="B2" s="1">
        <v>30</v>
      </c>
      <c r="C2" s="1">
        <v>52000</v>
      </c>
      <c r="D2" s="1">
        <f>B2*C2</f>
        <v>1560000</v>
      </c>
      <c r="E2" s="1">
        <f>(D2*7)/100</f>
        <v>109200</v>
      </c>
      <c r="F2" s="1">
        <f>D2+E2</f>
        <v>1669200</v>
      </c>
      <c r="G2" s="1">
        <f>(D2*2)/100</f>
        <v>31200</v>
      </c>
      <c r="H2" s="1">
        <f>F2-G2</f>
        <v>1638000</v>
      </c>
    </row>
    <row r="3" spans="1:8" x14ac:dyDescent="0.3">
      <c r="A3" s="1" t="s">
        <v>9</v>
      </c>
      <c r="B3" s="1">
        <v>35</v>
      </c>
      <c r="C3" s="1">
        <v>56000</v>
      </c>
      <c r="D3" s="1">
        <f t="shared" ref="D3:D5" si="0">B3*C3</f>
        <v>1960000</v>
      </c>
      <c r="E3" s="1">
        <f t="shared" ref="E3:E5" si="1">(D3*7)/100</f>
        <v>137200</v>
      </c>
      <c r="F3" s="1">
        <f t="shared" ref="F3:F5" si="2">D3+E3</f>
        <v>2097200</v>
      </c>
      <c r="G3" s="1">
        <f t="shared" ref="G3:G5" si="3">(D3*2)/100</f>
        <v>39200</v>
      </c>
      <c r="H3" s="1">
        <f t="shared" ref="H3:H5" si="4">F3-G3</f>
        <v>2058000</v>
      </c>
    </row>
    <row r="4" spans="1:8" x14ac:dyDescent="0.3">
      <c r="A4" s="1" t="s">
        <v>10</v>
      </c>
      <c r="B4" s="1">
        <v>20</v>
      </c>
      <c r="C4" s="1">
        <v>58000</v>
      </c>
      <c r="D4" s="1">
        <f t="shared" si="0"/>
        <v>1160000</v>
      </c>
      <c r="E4" s="1">
        <f t="shared" si="1"/>
        <v>81200</v>
      </c>
      <c r="F4" s="1">
        <f t="shared" si="2"/>
        <v>1241200</v>
      </c>
      <c r="G4" s="1">
        <f t="shared" si="3"/>
        <v>23200</v>
      </c>
      <c r="H4" s="1">
        <f t="shared" si="4"/>
        <v>1218000</v>
      </c>
    </row>
    <row r="5" spans="1:8" x14ac:dyDescent="0.3">
      <c r="A5" s="1" t="s">
        <v>11</v>
      </c>
      <c r="B5" s="1">
        <v>10</v>
      </c>
      <c r="C5" s="1">
        <v>55000</v>
      </c>
      <c r="D5" s="1">
        <f t="shared" si="0"/>
        <v>550000</v>
      </c>
      <c r="E5" s="1">
        <f t="shared" si="1"/>
        <v>38500</v>
      </c>
      <c r="F5" s="1">
        <f t="shared" si="2"/>
        <v>588500</v>
      </c>
      <c r="G5" s="1">
        <f t="shared" si="3"/>
        <v>11000</v>
      </c>
      <c r="H5" s="1">
        <f t="shared" si="4"/>
        <v>577500</v>
      </c>
    </row>
    <row r="6" spans="1:8" x14ac:dyDescent="0.3">
      <c r="A6" s="16" t="s">
        <v>12</v>
      </c>
      <c r="B6" s="17"/>
      <c r="C6" s="17"/>
    </row>
    <row r="7" spans="1:8" x14ac:dyDescent="0.3">
      <c r="A7" s="18" t="s">
        <v>15</v>
      </c>
      <c r="B7" s="19"/>
      <c r="C7" s="19"/>
    </row>
    <row r="8" spans="1:8" x14ac:dyDescent="0.3">
      <c r="A8" s="20" t="s">
        <v>13</v>
      </c>
      <c r="B8" s="21"/>
      <c r="C8" s="21"/>
    </row>
    <row r="9" spans="1:8" x14ac:dyDescent="0.3">
      <c r="A9" s="22" t="s">
        <v>16</v>
      </c>
      <c r="B9" s="23"/>
      <c r="C9" s="23"/>
    </row>
    <row r="10" spans="1:8" x14ac:dyDescent="0.3">
      <c r="A10" s="14" t="s">
        <v>14</v>
      </c>
      <c r="B10" s="15"/>
      <c r="C10" s="15"/>
    </row>
  </sheetData>
  <mergeCells count="5">
    <mergeCell ref="A10:C10"/>
    <mergeCell ref="A6:C6"/>
    <mergeCell ref="A7:C7"/>
    <mergeCell ref="A8:C8"/>
    <mergeCell ref="A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01E0-B816-45AD-8BC1-EA6AABB0B14B}">
  <dimension ref="A1:J14"/>
  <sheetViews>
    <sheetView zoomScaleNormal="100" workbookViewId="0">
      <selection activeCell="A3" sqref="A3"/>
    </sheetView>
  </sheetViews>
  <sheetFormatPr defaultRowHeight="14.4" x14ac:dyDescent="0.3"/>
  <cols>
    <col min="1" max="1" width="5.77734375" customWidth="1"/>
    <col min="2" max="2" width="9.33203125" bestFit="1" customWidth="1"/>
    <col min="3" max="3" width="10.109375" bestFit="1" customWidth="1"/>
    <col min="4" max="4" width="7.33203125" bestFit="1" customWidth="1"/>
    <col min="6" max="6" width="10.109375" bestFit="1" customWidth="1"/>
  </cols>
  <sheetData>
    <row r="1" spans="1:10" x14ac:dyDescent="0.3">
      <c r="A1" s="24" t="s">
        <v>17</v>
      </c>
      <c r="B1" s="24"/>
      <c r="C1" s="24"/>
      <c r="D1" s="24"/>
      <c r="E1" s="24"/>
      <c r="F1" s="24"/>
    </row>
    <row r="2" spans="1:10" x14ac:dyDescent="0.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10" x14ac:dyDescent="0.3">
      <c r="A3" s="1" t="s">
        <v>24</v>
      </c>
      <c r="B3" s="1" t="s">
        <v>34</v>
      </c>
      <c r="C3" s="5">
        <v>8000</v>
      </c>
      <c r="D3" s="3">
        <v>9</v>
      </c>
      <c r="E3" s="1">
        <f>IF(D3&gt;5,C3/2,C3)</f>
        <v>4000</v>
      </c>
      <c r="F3" s="6">
        <f>C3+E3</f>
        <v>12000</v>
      </c>
    </row>
    <row r="4" spans="1:10" x14ac:dyDescent="0.3">
      <c r="A4" s="1" t="s">
        <v>25</v>
      </c>
      <c r="B4" s="1" t="s">
        <v>35</v>
      </c>
      <c r="C4" s="5">
        <v>12000</v>
      </c>
      <c r="D4" s="3">
        <v>6</v>
      </c>
      <c r="E4" s="1">
        <f t="shared" ref="E4:E12" si="0">IF(D4&gt;5,C4/2,C4)</f>
        <v>6000</v>
      </c>
      <c r="F4" s="6">
        <f t="shared" ref="F4:F12" si="1">C4+E4</f>
        <v>18000</v>
      </c>
    </row>
    <row r="5" spans="1:10" x14ac:dyDescent="0.3">
      <c r="A5" s="1" t="s">
        <v>26</v>
      </c>
      <c r="B5" s="1" t="s">
        <v>36</v>
      </c>
      <c r="C5" s="5">
        <v>9500</v>
      </c>
      <c r="D5" s="3">
        <v>7</v>
      </c>
      <c r="E5" s="1">
        <f t="shared" si="0"/>
        <v>4750</v>
      </c>
      <c r="F5" s="6">
        <f t="shared" si="1"/>
        <v>14250</v>
      </c>
    </row>
    <row r="6" spans="1:10" x14ac:dyDescent="0.3">
      <c r="A6" s="1" t="s">
        <v>27</v>
      </c>
      <c r="B6" s="1" t="s">
        <v>37</v>
      </c>
      <c r="C6" s="5">
        <v>12500</v>
      </c>
      <c r="D6" s="3">
        <v>4</v>
      </c>
      <c r="E6" s="1">
        <f t="shared" si="0"/>
        <v>12500</v>
      </c>
      <c r="F6" s="6">
        <f t="shared" si="1"/>
        <v>25000</v>
      </c>
    </row>
    <row r="7" spans="1:10" x14ac:dyDescent="0.3">
      <c r="A7" s="1" t="s">
        <v>28</v>
      </c>
      <c r="B7" s="1" t="s">
        <v>38</v>
      </c>
      <c r="C7" s="5">
        <v>7500</v>
      </c>
      <c r="D7" s="3">
        <v>6</v>
      </c>
      <c r="E7" s="1">
        <f t="shared" si="0"/>
        <v>3750</v>
      </c>
      <c r="F7" s="6">
        <f t="shared" si="1"/>
        <v>11250</v>
      </c>
    </row>
    <row r="8" spans="1:10" x14ac:dyDescent="0.3">
      <c r="A8" s="1" t="s">
        <v>29</v>
      </c>
      <c r="B8" s="1" t="s">
        <v>39</v>
      </c>
      <c r="C8" s="5">
        <v>12500</v>
      </c>
      <c r="D8" s="3">
        <v>3</v>
      </c>
      <c r="E8" s="1">
        <f t="shared" si="0"/>
        <v>12500</v>
      </c>
      <c r="F8" s="6">
        <f t="shared" si="1"/>
        <v>25000</v>
      </c>
    </row>
    <row r="9" spans="1:10" x14ac:dyDescent="0.3">
      <c r="A9" s="1" t="s">
        <v>30</v>
      </c>
      <c r="B9" s="1" t="s">
        <v>40</v>
      </c>
      <c r="C9" s="5">
        <v>8500</v>
      </c>
      <c r="D9" s="3">
        <v>5</v>
      </c>
      <c r="E9" s="1">
        <f t="shared" si="0"/>
        <v>8500</v>
      </c>
      <c r="F9" s="6">
        <f t="shared" si="1"/>
        <v>17000</v>
      </c>
    </row>
    <row r="10" spans="1:10" x14ac:dyDescent="0.3">
      <c r="A10" s="1" t="s">
        <v>31</v>
      </c>
      <c r="B10" s="1" t="s">
        <v>41</v>
      </c>
      <c r="C10" s="5">
        <v>16500</v>
      </c>
      <c r="D10" s="3">
        <v>6</v>
      </c>
      <c r="E10" s="1">
        <f t="shared" si="0"/>
        <v>8250</v>
      </c>
      <c r="F10" s="6">
        <f t="shared" si="1"/>
        <v>24750</v>
      </c>
    </row>
    <row r="11" spans="1:10" x14ac:dyDescent="0.3">
      <c r="A11" s="1" t="s">
        <v>32</v>
      </c>
      <c r="B11" s="1" t="s">
        <v>42</v>
      </c>
      <c r="C11" s="5">
        <v>12500</v>
      </c>
      <c r="D11" s="3">
        <v>5</v>
      </c>
      <c r="E11" s="1">
        <f t="shared" si="0"/>
        <v>12500</v>
      </c>
      <c r="F11" s="6">
        <f t="shared" si="1"/>
        <v>25000</v>
      </c>
    </row>
    <row r="12" spans="1:10" x14ac:dyDescent="0.3">
      <c r="A12" s="1" t="s">
        <v>33</v>
      </c>
      <c r="B12" s="1" t="s">
        <v>43</v>
      </c>
      <c r="C12" s="5">
        <v>14000</v>
      </c>
      <c r="D12" s="3">
        <v>4</v>
      </c>
      <c r="E12" s="1">
        <f t="shared" si="0"/>
        <v>14000</v>
      </c>
      <c r="F12" s="6">
        <f t="shared" si="1"/>
        <v>28000</v>
      </c>
    </row>
    <row r="14" spans="1:10" x14ac:dyDescent="0.3">
      <c r="F14" s="25" t="s">
        <v>44</v>
      </c>
      <c r="G14" s="25"/>
      <c r="H14" s="25"/>
      <c r="I14" s="25"/>
      <c r="J14" s="25"/>
    </row>
  </sheetData>
  <mergeCells count="2">
    <mergeCell ref="A1:F1"/>
    <mergeCell ref="F14:J1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948-8FE6-462C-93CB-5B24DB0C90BE}">
  <dimension ref="A1:F16"/>
  <sheetViews>
    <sheetView workbookViewId="0">
      <selection activeCell="I12" sqref="I12"/>
    </sheetView>
  </sheetViews>
  <sheetFormatPr defaultRowHeight="27.6" customHeight="1" x14ac:dyDescent="0.3"/>
  <cols>
    <col min="2" max="2" width="26" bestFit="1" customWidth="1"/>
    <col min="3" max="3" width="10.21875" bestFit="1" customWidth="1"/>
    <col min="6" max="6" width="9.6640625" bestFit="1" customWidth="1"/>
  </cols>
  <sheetData>
    <row r="1" spans="1:6" ht="27.6" customHeight="1" x14ac:dyDescent="0.3">
      <c r="A1" s="4" t="s">
        <v>45</v>
      </c>
      <c r="B1" s="4" t="s">
        <v>19</v>
      </c>
      <c r="C1" s="4" t="s">
        <v>46</v>
      </c>
      <c r="D1" s="4" t="s">
        <v>20</v>
      </c>
      <c r="E1" s="4" t="s">
        <v>47</v>
      </c>
      <c r="F1" s="4" t="s">
        <v>48</v>
      </c>
    </row>
    <row r="2" spans="1:6" ht="27.6" customHeight="1" x14ac:dyDescent="0.3">
      <c r="A2" s="8" t="s">
        <v>49</v>
      </c>
      <c r="B2" s="3" t="s">
        <v>59</v>
      </c>
      <c r="C2" s="3" t="s">
        <v>69</v>
      </c>
      <c r="D2" s="3">
        <v>30000</v>
      </c>
      <c r="E2" s="3">
        <f>IF(C2="Salesman",D2*3%,D2*0)</f>
        <v>0</v>
      </c>
      <c r="F2" s="3">
        <f>D2+E2</f>
        <v>30000</v>
      </c>
    </row>
    <row r="3" spans="1:6" ht="27.6" customHeight="1" x14ac:dyDescent="0.3">
      <c r="A3" s="8" t="s">
        <v>50</v>
      </c>
      <c r="B3" s="3" t="s">
        <v>40</v>
      </c>
      <c r="C3" s="3" t="s">
        <v>70</v>
      </c>
      <c r="D3" s="3">
        <v>25000</v>
      </c>
      <c r="E3" s="3">
        <f t="shared" ref="E3:E11" si="0">IF(C3="Salesman",D3*3%,D3*0)</f>
        <v>0</v>
      </c>
      <c r="F3" s="3">
        <f t="shared" ref="F3:F11" si="1">D3+E3</f>
        <v>25000</v>
      </c>
    </row>
    <row r="4" spans="1:6" ht="27.6" customHeight="1" x14ac:dyDescent="0.3">
      <c r="A4" s="8" t="s">
        <v>51</v>
      </c>
      <c r="B4" s="3" t="s">
        <v>60</v>
      </c>
      <c r="C4" s="3" t="s">
        <v>71</v>
      </c>
      <c r="D4" s="3">
        <v>23000</v>
      </c>
      <c r="E4" s="3">
        <f t="shared" si="0"/>
        <v>0</v>
      </c>
      <c r="F4" s="3">
        <f t="shared" si="1"/>
        <v>23000</v>
      </c>
    </row>
    <row r="5" spans="1:6" ht="27.6" customHeight="1" x14ac:dyDescent="0.3">
      <c r="A5" s="8" t="s">
        <v>52</v>
      </c>
      <c r="B5" s="3" t="s">
        <v>61</v>
      </c>
      <c r="C5" s="3" t="s">
        <v>72</v>
      </c>
      <c r="D5" s="3">
        <v>20000</v>
      </c>
      <c r="E5" s="3">
        <f t="shared" si="0"/>
        <v>0</v>
      </c>
      <c r="F5" s="3">
        <f t="shared" si="1"/>
        <v>20000</v>
      </c>
    </row>
    <row r="6" spans="1:6" ht="27.6" customHeight="1" x14ac:dyDescent="0.3">
      <c r="A6" s="8" t="s">
        <v>53</v>
      </c>
      <c r="B6" s="3" t="s">
        <v>34</v>
      </c>
      <c r="C6" s="3" t="s">
        <v>73</v>
      </c>
      <c r="D6" s="3">
        <v>12000</v>
      </c>
      <c r="E6" s="3">
        <f t="shared" si="0"/>
        <v>360</v>
      </c>
      <c r="F6" s="3">
        <f t="shared" si="1"/>
        <v>12360</v>
      </c>
    </row>
    <row r="7" spans="1:6" ht="27.6" customHeight="1" x14ac:dyDescent="0.3">
      <c r="A7" s="8" t="s">
        <v>54</v>
      </c>
      <c r="B7" s="3" t="s">
        <v>62</v>
      </c>
      <c r="C7" s="3" t="s">
        <v>74</v>
      </c>
      <c r="D7" s="3">
        <v>10000</v>
      </c>
      <c r="E7" s="3">
        <f t="shared" si="0"/>
        <v>0</v>
      </c>
      <c r="F7" s="3">
        <f t="shared" si="1"/>
        <v>10000</v>
      </c>
    </row>
    <row r="8" spans="1:6" ht="27.6" customHeight="1" x14ac:dyDescent="0.3">
      <c r="A8" s="8" t="s">
        <v>55</v>
      </c>
      <c r="B8" s="3" t="s">
        <v>63</v>
      </c>
      <c r="C8" s="3" t="s">
        <v>75</v>
      </c>
      <c r="D8" s="3">
        <v>17000</v>
      </c>
      <c r="E8" s="3">
        <f t="shared" si="0"/>
        <v>0</v>
      </c>
      <c r="F8" s="3">
        <f t="shared" si="1"/>
        <v>17000</v>
      </c>
    </row>
    <row r="9" spans="1:6" ht="27.6" customHeight="1" x14ac:dyDescent="0.3">
      <c r="A9" s="8" t="s">
        <v>56</v>
      </c>
      <c r="B9" s="3" t="s">
        <v>38</v>
      </c>
      <c r="C9" s="3" t="s">
        <v>73</v>
      </c>
      <c r="D9" s="3">
        <v>12000</v>
      </c>
      <c r="E9" s="3">
        <f t="shared" si="0"/>
        <v>360</v>
      </c>
      <c r="F9" s="3">
        <f t="shared" si="1"/>
        <v>12360</v>
      </c>
    </row>
    <row r="10" spans="1:6" ht="27.6" customHeight="1" x14ac:dyDescent="0.3">
      <c r="A10" s="8" t="s">
        <v>57</v>
      </c>
      <c r="B10" s="3" t="s">
        <v>43</v>
      </c>
      <c r="C10" s="3" t="s">
        <v>71</v>
      </c>
      <c r="D10" s="3">
        <v>18000</v>
      </c>
      <c r="E10" s="3">
        <f t="shared" si="0"/>
        <v>0</v>
      </c>
      <c r="F10" s="3">
        <f t="shared" si="1"/>
        <v>18000</v>
      </c>
    </row>
    <row r="11" spans="1:6" ht="27.6" customHeight="1" x14ac:dyDescent="0.3">
      <c r="A11" s="8" t="s">
        <v>58</v>
      </c>
      <c r="B11" s="3" t="s">
        <v>64</v>
      </c>
      <c r="C11" s="3" t="s">
        <v>70</v>
      </c>
      <c r="D11" s="3">
        <v>12000</v>
      </c>
      <c r="E11" s="3">
        <f t="shared" si="0"/>
        <v>0</v>
      </c>
      <c r="F11" s="3">
        <f t="shared" si="1"/>
        <v>12000</v>
      </c>
    </row>
    <row r="12" spans="1:6" ht="27.6" customHeight="1" x14ac:dyDescent="0.3">
      <c r="A12" s="7"/>
      <c r="B12" s="9" t="s">
        <v>65</v>
      </c>
      <c r="C12" s="1">
        <f>MAX(F2:F11)</f>
        <v>30000</v>
      </c>
      <c r="D12" s="3" t="s">
        <v>68</v>
      </c>
      <c r="E12" s="10"/>
      <c r="F12" s="10"/>
    </row>
    <row r="13" spans="1:6" ht="27.6" customHeight="1" x14ac:dyDescent="0.3">
      <c r="A13" s="7"/>
      <c r="B13" s="9" t="s">
        <v>66</v>
      </c>
      <c r="C13" s="1">
        <f>MIN(F2:F11)</f>
        <v>10000</v>
      </c>
      <c r="D13" s="3" t="s">
        <v>68</v>
      </c>
      <c r="E13" s="10"/>
      <c r="F13" s="10"/>
    </row>
    <row r="14" spans="1:6" ht="27.6" customHeight="1" x14ac:dyDescent="0.3">
      <c r="B14" s="9" t="s">
        <v>67</v>
      </c>
      <c r="C14" s="1">
        <f>AVERAGE(F2:F11)</f>
        <v>17972</v>
      </c>
      <c r="D14" s="3" t="s">
        <v>68</v>
      </c>
      <c r="E14" s="10"/>
      <c r="F14" s="10"/>
    </row>
    <row r="15" spans="1:6" ht="27.6" customHeight="1" x14ac:dyDescent="0.3">
      <c r="B15" s="9" t="s">
        <v>76</v>
      </c>
      <c r="C15" s="1">
        <f>COUNTIF(C2:C11,"Salesman")</f>
        <v>2</v>
      </c>
      <c r="D15" s="3" t="s">
        <v>68</v>
      </c>
      <c r="E15" s="10"/>
      <c r="F15" s="10"/>
    </row>
    <row r="16" spans="1:6" ht="27.6" customHeight="1" x14ac:dyDescent="0.3">
      <c r="B16" s="9" t="s">
        <v>77</v>
      </c>
      <c r="C16" s="1">
        <f ca="1">SUMIF(C2:F11,"Salesman",F2:F11)</f>
        <v>24720</v>
      </c>
      <c r="D16" s="3" t="s">
        <v>68</v>
      </c>
      <c r="E16" s="10"/>
      <c r="F16" s="10"/>
    </row>
  </sheetData>
  <phoneticPr fontId="3" type="noConversion"/>
  <dataValidations count="1">
    <dataValidation type="list" allowBlank="1" showInputMessage="1" showErrorMessage="1" sqref="C2:C11" xr:uid="{55822885-DCBA-460A-821E-C2FE76453A2A}">
      <formula1>"Manager,Boss,Acoounting,Marketing,Salesman,Labor,CEO"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7A41-0800-4840-B23C-037D4FA88A20}">
  <dimension ref="A1:E7"/>
  <sheetViews>
    <sheetView workbookViewId="0">
      <selection activeCell="D1" sqref="D1"/>
    </sheetView>
  </sheetViews>
  <sheetFormatPr defaultColWidth="10.6640625" defaultRowHeight="25.2" customHeight="1" x14ac:dyDescent="0.3"/>
  <cols>
    <col min="5" max="5" width="13.33203125" bestFit="1" customWidth="1"/>
  </cols>
  <sheetData>
    <row r="1" spans="1:5" ht="25.2" customHeight="1" x14ac:dyDescent="0.3">
      <c r="A1" s="3" t="s">
        <v>19</v>
      </c>
      <c r="B1" s="3" t="s">
        <v>78</v>
      </c>
      <c r="C1" s="3" t="s">
        <v>79</v>
      </c>
      <c r="D1" s="3" t="s">
        <v>80</v>
      </c>
      <c r="E1" s="3" t="s">
        <v>81</v>
      </c>
    </row>
    <row r="2" spans="1:5" ht="25.2" customHeight="1" x14ac:dyDescent="0.3">
      <c r="A2" s="3" t="s">
        <v>82</v>
      </c>
      <c r="B2" s="3">
        <v>50</v>
      </c>
      <c r="C2" s="3" t="str">
        <f>IF(B2&gt;=80,"A",IF(B2&gt;=70,"B",IF(B2&gt;=60,"C",IF(B2&gt;=50,"D","F"))))</f>
        <v>D</v>
      </c>
      <c r="D2" s="3" t="str">
        <f>IF(C2="F","Fail","Success")</f>
        <v>Success</v>
      </c>
      <c r="E2" s="3" t="str">
        <f>IF(C2="A","Excellent",IF(C2="B","Good",IF(C2="C","Medium",IF(C2="D","OK","Shoud Improve"))))</f>
        <v>OK</v>
      </c>
    </row>
    <row r="3" spans="1:5" ht="25.2" customHeight="1" x14ac:dyDescent="0.3">
      <c r="A3" s="3" t="s">
        <v>40</v>
      </c>
      <c r="B3" s="3">
        <v>49</v>
      </c>
      <c r="C3" s="3" t="str">
        <f t="shared" ref="C3:C7" si="0">IF(B3&gt;=80,"A",IF(B3&gt;=70,"B",IF(B3&gt;=60,"C",IF(B3&gt;=50,"D","F"))))</f>
        <v>F</v>
      </c>
      <c r="D3" s="3" t="str">
        <f t="shared" ref="D3:D7" si="1">IF(C3="F","Fail","Success")</f>
        <v>Fail</v>
      </c>
      <c r="E3" s="3" t="str">
        <f t="shared" ref="E3:E7" si="2">IF(C3="A","Excellent",IF(C3="B","Good",IF(C3="C","Medium",IF(C3="D","OK","Shoud Improve"))))</f>
        <v>Shoud Improve</v>
      </c>
    </row>
    <row r="4" spans="1:5" ht="25.2" customHeight="1" x14ac:dyDescent="0.3">
      <c r="A4" s="3" t="s">
        <v>34</v>
      </c>
      <c r="B4" s="3">
        <v>65</v>
      </c>
      <c r="C4" s="3" t="str">
        <f t="shared" si="0"/>
        <v>C</v>
      </c>
      <c r="D4" s="3" t="str">
        <f t="shared" si="1"/>
        <v>Success</v>
      </c>
      <c r="E4" s="3" t="str">
        <f t="shared" si="2"/>
        <v>Medium</v>
      </c>
    </row>
    <row r="5" spans="1:5" ht="25.2" customHeight="1" x14ac:dyDescent="0.3">
      <c r="A5" s="3" t="s">
        <v>38</v>
      </c>
      <c r="B5" s="3">
        <v>80</v>
      </c>
      <c r="C5" s="3" t="str">
        <f t="shared" si="0"/>
        <v>A</v>
      </c>
      <c r="D5" s="3" t="str">
        <f t="shared" si="1"/>
        <v>Success</v>
      </c>
      <c r="E5" s="3" t="str">
        <f t="shared" si="2"/>
        <v>Excellent</v>
      </c>
    </row>
    <row r="6" spans="1:5" ht="25.2" customHeight="1" x14ac:dyDescent="0.3">
      <c r="A6" s="3" t="s">
        <v>35</v>
      </c>
      <c r="B6" s="3">
        <v>77</v>
      </c>
      <c r="C6" s="3" t="str">
        <f t="shared" si="0"/>
        <v>B</v>
      </c>
      <c r="D6" s="3" t="str">
        <f t="shared" si="1"/>
        <v>Success</v>
      </c>
      <c r="E6" s="3" t="str">
        <f t="shared" si="2"/>
        <v>Good</v>
      </c>
    </row>
    <row r="7" spans="1:5" ht="25.2" customHeight="1" x14ac:dyDescent="0.3">
      <c r="A7" s="3" t="s">
        <v>83</v>
      </c>
      <c r="B7" s="3">
        <v>68</v>
      </c>
      <c r="C7" s="3" t="str">
        <f t="shared" si="0"/>
        <v>C</v>
      </c>
      <c r="D7" s="3" t="str">
        <f t="shared" si="1"/>
        <v>Success</v>
      </c>
      <c r="E7" s="3" t="str">
        <f t="shared" si="2"/>
        <v>Medium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D684-3112-480C-B3A2-7FBD070E0095}">
  <dimension ref="A1:H11"/>
  <sheetViews>
    <sheetView workbookViewId="0">
      <selection activeCell="A2" sqref="A2"/>
    </sheetView>
  </sheetViews>
  <sheetFormatPr defaultRowHeight="14.4" x14ac:dyDescent="0.3"/>
  <cols>
    <col min="5" max="5" width="10.77734375" bestFit="1" customWidth="1"/>
    <col min="6" max="6" width="10.109375" bestFit="1" customWidth="1"/>
    <col min="8" max="8" width="10.109375" bestFit="1" customWidth="1"/>
  </cols>
  <sheetData>
    <row r="1" spans="1:8" x14ac:dyDescent="0.3">
      <c r="A1" s="11" t="s">
        <v>18</v>
      </c>
      <c r="B1" s="11" t="s">
        <v>19</v>
      </c>
      <c r="C1" s="11" t="s">
        <v>84</v>
      </c>
      <c r="D1" s="11" t="s">
        <v>85</v>
      </c>
      <c r="E1" s="11" t="s">
        <v>46</v>
      </c>
      <c r="F1" s="11" t="s">
        <v>20</v>
      </c>
      <c r="G1" s="11" t="s">
        <v>86</v>
      </c>
      <c r="H1" s="11" t="s">
        <v>48</v>
      </c>
    </row>
    <row r="2" spans="1:8" x14ac:dyDescent="0.3">
      <c r="A2" s="3"/>
      <c r="B2" s="3"/>
      <c r="C2" s="3"/>
      <c r="D2" s="3"/>
      <c r="E2" s="3" t="s">
        <v>87</v>
      </c>
      <c r="F2" s="12">
        <v>11000</v>
      </c>
      <c r="G2" s="13">
        <f>F2*4%</f>
        <v>440</v>
      </c>
      <c r="H2" s="13">
        <f>F2-G2</f>
        <v>10560</v>
      </c>
    </row>
    <row r="3" spans="1:8" x14ac:dyDescent="0.3">
      <c r="A3" s="3"/>
      <c r="B3" s="3"/>
      <c r="C3" s="3"/>
      <c r="D3" s="3"/>
      <c r="E3" s="3" t="s">
        <v>87</v>
      </c>
      <c r="F3" s="12">
        <v>8500</v>
      </c>
      <c r="G3" s="13">
        <f t="shared" ref="G3:G9" si="0">F3*4%</f>
        <v>340</v>
      </c>
      <c r="H3" s="13">
        <f t="shared" ref="H3:H9" si="1">F3-G3</f>
        <v>8160</v>
      </c>
    </row>
    <row r="4" spans="1:8" x14ac:dyDescent="0.3">
      <c r="A4" s="3"/>
      <c r="B4" s="3"/>
      <c r="C4" s="3"/>
      <c r="D4" s="3"/>
      <c r="E4" s="3" t="s">
        <v>88</v>
      </c>
      <c r="F4" s="12">
        <v>8000</v>
      </c>
      <c r="G4" s="13">
        <f t="shared" si="0"/>
        <v>320</v>
      </c>
      <c r="H4" s="13">
        <f t="shared" si="1"/>
        <v>7680</v>
      </c>
    </row>
    <row r="5" spans="1:8" x14ac:dyDescent="0.3">
      <c r="A5" s="3"/>
      <c r="B5" s="3"/>
      <c r="C5" s="3"/>
      <c r="D5" s="3"/>
      <c r="E5" s="3" t="s">
        <v>88</v>
      </c>
      <c r="F5" s="12">
        <v>7500</v>
      </c>
      <c r="G5" s="13">
        <f t="shared" si="0"/>
        <v>300</v>
      </c>
      <c r="H5" s="13">
        <f t="shared" si="1"/>
        <v>7200</v>
      </c>
    </row>
    <row r="6" spans="1:8" x14ac:dyDescent="0.3">
      <c r="A6" s="3"/>
      <c r="B6" s="3"/>
      <c r="C6" s="3"/>
      <c r="D6" s="3"/>
      <c r="E6" s="3" t="s">
        <v>72</v>
      </c>
      <c r="F6" s="12">
        <v>8300</v>
      </c>
      <c r="G6" s="13">
        <f t="shared" si="0"/>
        <v>332</v>
      </c>
      <c r="H6" s="13">
        <f t="shared" si="1"/>
        <v>7968</v>
      </c>
    </row>
    <row r="7" spans="1:8" x14ac:dyDescent="0.3">
      <c r="A7" s="3"/>
      <c r="B7" s="3"/>
      <c r="C7" s="3"/>
      <c r="D7" s="3"/>
      <c r="E7" s="3" t="s">
        <v>72</v>
      </c>
      <c r="F7" s="12">
        <v>7500</v>
      </c>
      <c r="G7" s="13">
        <f t="shared" si="0"/>
        <v>300</v>
      </c>
      <c r="H7" s="13">
        <f t="shared" si="1"/>
        <v>7200</v>
      </c>
    </row>
    <row r="8" spans="1:8" x14ac:dyDescent="0.3">
      <c r="A8" s="3"/>
      <c r="B8" s="3"/>
      <c r="C8" s="3"/>
      <c r="D8" s="3"/>
      <c r="E8" s="3" t="s">
        <v>89</v>
      </c>
      <c r="F8" s="12">
        <v>7000</v>
      </c>
      <c r="G8" s="13">
        <f t="shared" si="0"/>
        <v>280</v>
      </c>
      <c r="H8" s="13">
        <f t="shared" si="1"/>
        <v>6720</v>
      </c>
    </row>
    <row r="9" spans="1:8" x14ac:dyDescent="0.3">
      <c r="A9" s="3"/>
      <c r="B9" s="3"/>
      <c r="C9" s="3"/>
      <c r="D9" s="3"/>
      <c r="E9" s="3" t="s">
        <v>89</v>
      </c>
      <c r="F9" s="12">
        <v>7500</v>
      </c>
      <c r="G9" s="13">
        <f t="shared" si="0"/>
        <v>300</v>
      </c>
      <c r="H9" s="13">
        <f t="shared" si="1"/>
        <v>7200</v>
      </c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x14ac:dyDescent="0.3">
      <c r="A11" s="10"/>
      <c r="B11" s="10"/>
      <c r="C11" s="10"/>
      <c r="D11" s="10"/>
      <c r="E11" s="10"/>
      <c r="F11" s="10"/>
      <c r="G11" s="10"/>
      <c r="H11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395C-19EC-46FC-B574-D6676B32CAAE}">
  <dimension ref="A1:Q16"/>
  <sheetViews>
    <sheetView workbookViewId="0">
      <selection activeCell="D22" sqref="D22"/>
    </sheetView>
  </sheetViews>
  <sheetFormatPr defaultRowHeight="14.4" x14ac:dyDescent="0.3"/>
  <cols>
    <col min="1" max="1" width="11.5546875" bestFit="1" customWidth="1"/>
    <col min="3" max="3" width="10" bestFit="1" customWidth="1"/>
    <col min="4" max="4" width="6.5546875" bestFit="1" customWidth="1"/>
    <col min="6" max="6" width="13.44140625" bestFit="1" customWidth="1"/>
    <col min="7" max="7" width="14.33203125" bestFit="1" customWidth="1"/>
    <col min="10" max="10" width="10.5546875" bestFit="1" customWidth="1"/>
    <col min="12" max="12" width="9.88671875" bestFit="1" customWidth="1"/>
    <col min="13" max="13" width="14.5546875" bestFit="1" customWidth="1"/>
    <col min="14" max="14" width="14.5546875" customWidth="1"/>
  </cols>
  <sheetData>
    <row r="1" spans="1:17" x14ac:dyDescent="0.3">
      <c r="A1" t="s">
        <v>90</v>
      </c>
      <c r="B1" t="s">
        <v>106</v>
      </c>
      <c r="C1" t="s">
        <v>46</v>
      </c>
      <c r="D1" t="s">
        <v>128</v>
      </c>
      <c r="E1" t="s">
        <v>20</v>
      </c>
      <c r="F1" t="s">
        <v>133</v>
      </c>
      <c r="G1" t="s">
        <v>134</v>
      </c>
      <c r="H1" t="s">
        <v>135</v>
      </c>
      <c r="I1" t="s">
        <v>136</v>
      </c>
      <c r="J1" t="s">
        <v>7</v>
      </c>
      <c r="K1" t="s">
        <v>137</v>
      </c>
      <c r="L1" t="s">
        <v>138</v>
      </c>
      <c r="M1" t="s">
        <v>139</v>
      </c>
      <c r="N1" t="s">
        <v>143</v>
      </c>
      <c r="O1" t="s">
        <v>140</v>
      </c>
      <c r="P1" t="s">
        <v>141</v>
      </c>
      <c r="Q1" t="s">
        <v>142</v>
      </c>
    </row>
    <row r="2" spans="1:17" x14ac:dyDescent="0.3">
      <c r="A2" t="s">
        <v>91</v>
      </c>
      <c r="B2" t="s">
        <v>107</v>
      </c>
      <c r="C2" t="s">
        <v>69</v>
      </c>
      <c r="D2" t="s">
        <v>129</v>
      </c>
      <c r="E2">
        <v>35000</v>
      </c>
      <c r="F2">
        <f>E2*3</f>
        <v>105000</v>
      </c>
      <c r="J2">
        <f>SUM(E2:I2)</f>
        <v>140000</v>
      </c>
      <c r="L2">
        <v>750</v>
      </c>
      <c r="M2">
        <f>E2*8%</f>
        <v>2800</v>
      </c>
      <c r="P2">
        <f>SUM(K2:O2)</f>
        <v>3550</v>
      </c>
      <c r="Q2">
        <f>J2-P2</f>
        <v>136450</v>
      </c>
    </row>
    <row r="3" spans="1:17" x14ac:dyDescent="0.3">
      <c r="A3" t="s">
        <v>92</v>
      </c>
      <c r="B3" t="s">
        <v>108</v>
      </c>
      <c r="C3" t="s">
        <v>122</v>
      </c>
      <c r="D3" t="s">
        <v>129</v>
      </c>
      <c r="E3">
        <v>25000</v>
      </c>
      <c r="F3">
        <f t="shared" ref="F3:F16" si="0">E3*3</f>
        <v>75000</v>
      </c>
      <c r="J3">
        <f t="shared" ref="J3:J16" si="1">SUM(E3:I3)</f>
        <v>100000</v>
      </c>
      <c r="L3">
        <v>750</v>
      </c>
      <c r="M3">
        <f>E3*8%</f>
        <v>2000</v>
      </c>
      <c r="P3">
        <f t="shared" ref="P3:P16" si="2">SUM(K3:O3)</f>
        <v>2750</v>
      </c>
      <c r="Q3">
        <f t="shared" ref="Q3:Q16" si="3">J3-P3</f>
        <v>97250</v>
      </c>
    </row>
    <row r="4" spans="1:17" x14ac:dyDescent="0.3">
      <c r="A4" t="s">
        <v>93</v>
      </c>
      <c r="B4" t="s">
        <v>109</v>
      </c>
      <c r="C4" t="s">
        <v>123</v>
      </c>
      <c r="D4" t="s">
        <v>130</v>
      </c>
      <c r="E4">
        <v>30000</v>
      </c>
      <c r="F4">
        <f t="shared" si="0"/>
        <v>90000</v>
      </c>
      <c r="J4">
        <f t="shared" si="1"/>
        <v>120000</v>
      </c>
      <c r="L4">
        <v>750</v>
      </c>
      <c r="M4">
        <f>E4*8%</f>
        <v>2400</v>
      </c>
      <c r="P4">
        <f t="shared" si="2"/>
        <v>3150</v>
      </c>
      <c r="Q4">
        <f t="shared" si="3"/>
        <v>116850</v>
      </c>
    </row>
    <row r="5" spans="1:17" x14ac:dyDescent="0.3">
      <c r="A5" t="s">
        <v>94</v>
      </c>
      <c r="B5" t="s">
        <v>110</v>
      </c>
      <c r="C5" t="s">
        <v>70</v>
      </c>
      <c r="D5" t="s">
        <v>130</v>
      </c>
      <c r="E5">
        <v>45000</v>
      </c>
      <c r="F5">
        <f t="shared" si="0"/>
        <v>135000</v>
      </c>
      <c r="J5">
        <f t="shared" si="1"/>
        <v>180000</v>
      </c>
      <c r="L5">
        <v>750</v>
      </c>
      <c r="M5">
        <f>E5*8%</f>
        <v>3600</v>
      </c>
      <c r="P5">
        <f t="shared" si="2"/>
        <v>4350</v>
      </c>
      <c r="Q5">
        <f t="shared" si="3"/>
        <v>175650</v>
      </c>
    </row>
    <row r="6" spans="1:17" x14ac:dyDescent="0.3">
      <c r="A6" t="s">
        <v>95</v>
      </c>
      <c r="B6" t="s">
        <v>111</v>
      </c>
      <c r="C6" t="s">
        <v>70</v>
      </c>
      <c r="D6" t="s">
        <v>62</v>
      </c>
      <c r="E6">
        <v>25000</v>
      </c>
      <c r="F6">
        <f t="shared" si="0"/>
        <v>75000</v>
      </c>
      <c r="J6">
        <f t="shared" si="1"/>
        <v>100000</v>
      </c>
      <c r="L6">
        <v>750</v>
      </c>
      <c r="M6">
        <f>E6*8%</f>
        <v>2000</v>
      </c>
      <c r="P6">
        <f t="shared" si="2"/>
        <v>2750</v>
      </c>
      <c r="Q6">
        <f t="shared" si="3"/>
        <v>97250</v>
      </c>
    </row>
    <row r="7" spans="1:17" x14ac:dyDescent="0.3">
      <c r="A7" t="s">
        <v>96</v>
      </c>
      <c r="B7" t="s">
        <v>112</v>
      </c>
      <c r="C7" t="s">
        <v>72</v>
      </c>
      <c r="D7" t="s">
        <v>131</v>
      </c>
      <c r="E7">
        <v>45000</v>
      </c>
      <c r="F7">
        <f t="shared" si="0"/>
        <v>135000</v>
      </c>
      <c r="J7">
        <f t="shared" si="1"/>
        <v>180000</v>
      </c>
      <c r="L7">
        <v>750</v>
      </c>
      <c r="M7">
        <f>E7*8%</f>
        <v>3600</v>
      </c>
      <c r="P7">
        <f t="shared" si="2"/>
        <v>4350</v>
      </c>
      <c r="Q7">
        <f t="shared" si="3"/>
        <v>175650</v>
      </c>
    </row>
    <row r="8" spans="1:17" x14ac:dyDescent="0.3">
      <c r="A8" t="s">
        <v>97</v>
      </c>
      <c r="B8" t="s">
        <v>113</v>
      </c>
      <c r="C8" t="s">
        <v>124</v>
      </c>
      <c r="D8" t="s">
        <v>129</v>
      </c>
      <c r="E8">
        <v>35000</v>
      </c>
      <c r="F8">
        <f t="shared" si="0"/>
        <v>105000</v>
      </c>
      <c r="J8">
        <f t="shared" si="1"/>
        <v>140000</v>
      </c>
      <c r="L8">
        <v>750</v>
      </c>
      <c r="M8">
        <f>E8*8%</f>
        <v>2800</v>
      </c>
      <c r="P8">
        <f t="shared" si="2"/>
        <v>3550</v>
      </c>
      <c r="Q8">
        <f t="shared" si="3"/>
        <v>136450</v>
      </c>
    </row>
    <row r="9" spans="1:17" x14ac:dyDescent="0.3">
      <c r="A9" t="s">
        <v>98</v>
      </c>
      <c r="B9" t="s">
        <v>114</v>
      </c>
      <c r="C9" t="s">
        <v>122</v>
      </c>
      <c r="D9" t="s">
        <v>132</v>
      </c>
      <c r="E9">
        <v>20000</v>
      </c>
      <c r="F9">
        <f t="shared" si="0"/>
        <v>60000</v>
      </c>
      <c r="J9">
        <f t="shared" si="1"/>
        <v>80000</v>
      </c>
      <c r="L9">
        <v>750</v>
      </c>
      <c r="M9">
        <f>E9*8%</f>
        <v>1600</v>
      </c>
      <c r="P9">
        <f t="shared" si="2"/>
        <v>2350</v>
      </c>
      <c r="Q9">
        <f t="shared" si="3"/>
        <v>77650</v>
      </c>
    </row>
    <row r="10" spans="1:17" x14ac:dyDescent="0.3">
      <c r="A10" t="s">
        <v>99</v>
      </c>
      <c r="B10" t="s">
        <v>115</v>
      </c>
      <c r="C10" t="s">
        <v>125</v>
      </c>
      <c r="D10" t="s">
        <v>130</v>
      </c>
      <c r="E10">
        <v>28000</v>
      </c>
      <c r="F10">
        <f t="shared" si="0"/>
        <v>84000</v>
      </c>
      <c r="J10">
        <f t="shared" si="1"/>
        <v>112000</v>
      </c>
      <c r="L10">
        <v>750</v>
      </c>
      <c r="M10">
        <f>E10*8%</f>
        <v>2240</v>
      </c>
      <c r="P10">
        <f t="shared" si="2"/>
        <v>2990</v>
      </c>
      <c r="Q10">
        <f t="shared" si="3"/>
        <v>109010</v>
      </c>
    </row>
    <row r="11" spans="1:17" x14ac:dyDescent="0.3">
      <c r="A11" t="s">
        <v>100</v>
      </c>
      <c r="B11" t="s">
        <v>116</v>
      </c>
      <c r="C11" t="s">
        <v>126</v>
      </c>
      <c r="D11" t="s">
        <v>131</v>
      </c>
      <c r="E11">
        <v>27000</v>
      </c>
      <c r="F11">
        <f t="shared" si="0"/>
        <v>81000</v>
      </c>
      <c r="J11">
        <f t="shared" si="1"/>
        <v>108000</v>
      </c>
      <c r="L11">
        <v>750</v>
      </c>
      <c r="M11">
        <f>E11*8%</f>
        <v>2160</v>
      </c>
      <c r="P11">
        <f t="shared" si="2"/>
        <v>2910</v>
      </c>
      <c r="Q11">
        <f t="shared" si="3"/>
        <v>105090</v>
      </c>
    </row>
    <row r="12" spans="1:17" x14ac:dyDescent="0.3">
      <c r="A12" t="s">
        <v>101</v>
      </c>
      <c r="B12" t="s">
        <v>117</v>
      </c>
      <c r="C12" t="s">
        <v>72</v>
      </c>
      <c r="D12" t="s">
        <v>62</v>
      </c>
      <c r="E12">
        <v>30000</v>
      </c>
      <c r="F12">
        <f t="shared" si="0"/>
        <v>90000</v>
      </c>
      <c r="J12">
        <f t="shared" si="1"/>
        <v>120000</v>
      </c>
      <c r="L12">
        <v>750</v>
      </c>
      <c r="M12">
        <f>E12*8%</f>
        <v>2400</v>
      </c>
      <c r="P12">
        <f t="shared" si="2"/>
        <v>3150</v>
      </c>
      <c r="Q12">
        <f t="shared" si="3"/>
        <v>116850</v>
      </c>
    </row>
    <row r="13" spans="1:17" x14ac:dyDescent="0.3">
      <c r="A13" t="s">
        <v>102</v>
      </c>
      <c r="B13" t="s">
        <v>118</v>
      </c>
      <c r="C13" t="s">
        <v>127</v>
      </c>
      <c r="D13" t="s">
        <v>62</v>
      </c>
      <c r="E13">
        <v>17000</v>
      </c>
      <c r="F13">
        <f t="shared" si="0"/>
        <v>51000</v>
      </c>
      <c r="J13">
        <f t="shared" si="1"/>
        <v>68000</v>
      </c>
      <c r="L13">
        <v>750</v>
      </c>
      <c r="M13">
        <f>E13*8%</f>
        <v>1360</v>
      </c>
      <c r="P13">
        <f t="shared" si="2"/>
        <v>2110</v>
      </c>
      <c r="Q13">
        <f t="shared" si="3"/>
        <v>65890</v>
      </c>
    </row>
    <row r="14" spans="1:17" x14ac:dyDescent="0.3">
      <c r="A14" t="s">
        <v>103</v>
      </c>
      <c r="B14" t="s">
        <v>119</v>
      </c>
      <c r="C14" t="s">
        <v>127</v>
      </c>
      <c r="D14" t="s">
        <v>131</v>
      </c>
      <c r="E14">
        <v>24000</v>
      </c>
      <c r="F14">
        <f t="shared" si="0"/>
        <v>72000</v>
      </c>
      <c r="J14">
        <f t="shared" si="1"/>
        <v>96000</v>
      </c>
      <c r="L14">
        <v>750</v>
      </c>
      <c r="M14">
        <f>E14*8%</f>
        <v>1920</v>
      </c>
      <c r="P14">
        <f t="shared" si="2"/>
        <v>2670</v>
      </c>
      <c r="Q14">
        <f t="shared" si="3"/>
        <v>93330</v>
      </c>
    </row>
    <row r="15" spans="1:17" x14ac:dyDescent="0.3">
      <c r="A15" t="s">
        <v>104</v>
      </c>
      <c r="B15" t="s">
        <v>120</v>
      </c>
      <c r="C15" t="s">
        <v>127</v>
      </c>
      <c r="D15" t="s">
        <v>131</v>
      </c>
      <c r="E15">
        <v>18000</v>
      </c>
      <c r="F15">
        <f t="shared" si="0"/>
        <v>54000</v>
      </c>
      <c r="J15">
        <f t="shared" si="1"/>
        <v>72000</v>
      </c>
      <c r="L15">
        <v>750</v>
      </c>
      <c r="M15">
        <f>E15*8%</f>
        <v>1440</v>
      </c>
      <c r="P15">
        <f t="shared" si="2"/>
        <v>2190</v>
      </c>
      <c r="Q15">
        <f t="shared" si="3"/>
        <v>69810</v>
      </c>
    </row>
    <row r="16" spans="1:17" x14ac:dyDescent="0.3">
      <c r="A16" t="s">
        <v>105</v>
      </c>
      <c r="B16" t="s">
        <v>121</v>
      </c>
      <c r="C16" t="s">
        <v>72</v>
      </c>
      <c r="D16" t="s">
        <v>129</v>
      </c>
      <c r="E16">
        <v>40000</v>
      </c>
      <c r="F16">
        <f t="shared" si="0"/>
        <v>120000</v>
      </c>
      <c r="J16">
        <f t="shared" si="1"/>
        <v>160000</v>
      </c>
      <c r="L16">
        <v>750</v>
      </c>
      <c r="M16">
        <f>E16*8%</f>
        <v>3200</v>
      </c>
      <c r="P16">
        <f t="shared" si="2"/>
        <v>3950</v>
      </c>
      <c r="Q16">
        <f t="shared" si="3"/>
        <v>156050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2A33-D8BB-4683-AE17-A2E9D3A16C36}">
  <dimension ref="A1:B3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144</v>
      </c>
    </row>
    <row r="2" spans="1:2" x14ac:dyDescent="0.3">
      <c r="A2" t="s">
        <v>145</v>
      </c>
      <c r="B2" t="s">
        <v>94</v>
      </c>
    </row>
    <row r="3" spans="1:2" x14ac:dyDescent="0.3">
      <c r="B3" t="str">
        <f>VLOOKUP(B2,Assignment6!$A$1:$Q$16,2,FALSE)</f>
        <v>D</v>
      </c>
    </row>
  </sheetData>
  <dataValidations count="1">
    <dataValidation type="list" allowBlank="1" showInputMessage="1" showErrorMessage="1" sqref="B2" xr:uid="{BCB043F1-1DBE-4445-8E2D-726A0945CF05}">
      <formula1>รหัสพนักงาน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Assignment1</vt:lpstr>
      <vt:lpstr>Assignment2</vt:lpstr>
      <vt:lpstr>Assignment3</vt:lpstr>
      <vt:lpstr>Assignment4</vt:lpstr>
      <vt:lpstr>Assignment5</vt:lpstr>
      <vt:lpstr>Assignment6</vt:lpstr>
      <vt:lpstr>Assignment6(2)</vt:lpstr>
      <vt:lpstr>รหัสพนักงาน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nutth</dc:creator>
  <cp:lastModifiedBy>nutth</cp:lastModifiedBy>
  <dcterms:created xsi:type="dcterms:W3CDTF">2021-04-03T09:55:10Z</dcterms:created>
  <dcterms:modified xsi:type="dcterms:W3CDTF">2021-06-05T03:11:09Z</dcterms:modified>
</cp:coreProperties>
</file>