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l" sheetId="1" state="visible" r:id="rId1"/>
    <sheet xmlns:r="http://schemas.openxmlformats.org/officeDocument/2006/relationships" name="1000SLorraineRd" sheetId="2" state="visible" r:id="rId2"/>
    <sheet xmlns:r="http://schemas.openxmlformats.org/officeDocument/2006/relationships" name="Greystar1401SStateSt" sheetId="3" state="visible" r:id="rId3"/>
    <sheet xmlns:r="http://schemas.openxmlformats.org/officeDocument/2006/relationships" name="55EMonroe" sheetId="4" state="visible" r:id="rId4"/>
    <sheet xmlns:r="http://schemas.openxmlformats.org/officeDocument/2006/relationships" name="CityCenter" sheetId="5" state="visible" r:id="rId5"/>
    <sheet xmlns:r="http://schemas.openxmlformats.org/officeDocument/2006/relationships" name="ARTINSTITUTEOFCHICAGO" sheetId="6" state="visible" r:id="rId6"/>
    <sheet xmlns:r="http://schemas.openxmlformats.org/officeDocument/2006/relationships" name="AOONMJBNAE" sheetId="7" state="visible" r:id="rId7"/>
    <sheet xmlns:r="http://schemas.openxmlformats.org/officeDocument/2006/relationships" name="PrideTrucking" sheetId="8" state="visible" r:id="rId8"/>
    <sheet xmlns:r="http://schemas.openxmlformats.org/officeDocument/2006/relationships" name="941TerraceLake" sheetId="9" state="visible" r:id="rId9"/>
    <sheet xmlns:r="http://schemas.openxmlformats.org/officeDocument/2006/relationships" name="AOscAendJBNME" sheetId="10" state="visible" r:id="rId10"/>
    <sheet xmlns:r="http://schemas.openxmlformats.org/officeDocument/2006/relationships" name="JPMorganChase" sheetId="11" state="visible" r:id="rId11"/>
    <sheet xmlns:r="http://schemas.openxmlformats.org/officeDocument/2006/relationships" name="GoldenGateFuneralHome" sheetId="12" state="visible" r:id="rId12"/>
    <sheet xmlns:r="http://schemas.openxmlformats.org/officeDocument/2006/relationships" name="HOavMeEnonLongGroveJBNA" sheetId="13" state="visible" r:id="rId13"/>
    <sheet xmlns:r="http://schemas.openxmlformats.org/officeDocument/2006/relationships" name="SaintLaurentOakbrook" sheetId="14" state="visible" r:id="rId14"/>
    <sheet xmlns:r="http://schemas.openxmlformats.org/officeDocument/2006/relationships" name="MOAAREINACITYJBNM" sheetId="15" state="visible" r:id="rId15"/>
    <sheet xmlns:r="http://schemas.openxmlformats.org/officeDocument/2006/relationships" name="AscensionMercyMedicalCenter" sheetId="16" state="visible" r:id="rId16"/>
    <sheet xmlns:r="http://schemas.openxmlformats.org/officeDocument/2006/relationships" name="SamuelPark" sheetId="17" state="visible" r:id="rId17"/>
    <sheet xmlns:r="http://schemas.openxmlformats.org/officeDocument/2006/relationships" name="Shop" sheetId="18" state="visible" r:id="rId18"/>
    <sheet xmlns:r="http://schemas.openxmlformats.org/officeDocument/2006/relationships" name="VOueMgEica,MariaJBN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color rgb="00FFFFFF"/>
      <sz val="24"/>
    </font>
  </fonts>
  <fills count="21">
    <fill>
      <patternFill/>
    </fill>
    <fill>
      <patternFill patternType="gray125"/>
    </fill>
    <fill>
      <patternFill patternType="solid">
        <fgColor rgb="00666666"/>
      </patternFill>
    </fill>
    <fill>
      <patternFill patternType="solid">
        <fgColor rgb="00ffd966"/>
      </patternFill>
    </fill>
    <fill>
      <patternFill patternType="solid">
        <fgColor rgb="00b7b7b7"/>
      </patternFill>
    </fill>
    <fill>
      <patternFill patternType="solid">
        <fgColor rgb="00b6d7a8"/>
      </patternFill>
    </fill>
    <fill>
      <patternFill patternType="solid">
        <fgColor rgb="00f9cb9c"/>
      </patternFill>
    </fill>
    <fill>
      <patternFill patternType="solid">
        <fgColor rgb="00a4c2f4"/>
      </patternFill>
    </fill>
    <fill>
      <patternFill patternType="solid">
        <fgColor rgb="00ea9999"/>
      </patternFill>
    </fill>
    <fill>
      <patternFill patternType="solid">
        <fgColor rgb="0093c47d"/>
      </patternFill>
    </fill>
    <fill>
      <patternFill patternType="solid">
        <fgColor rgb="00f6b26b"/>
      </patternFill>
    </fill>
    <fill>
      <patternFill patternType="solid">
        <fgColor rgb="006d9eeb"/>
      </patternFill>
    </fill>
    <fill>
      <patternFill patternType="solid">
        <fgColor rgb="00b4a7d6"/>
      </patternFill>
    </fill>
    <fill>
      <patternFill patternType="solid">
        <fgColor rgb="008ED7DD"/>
      </patternFill>
    </fill>
    <fill>
      <patternFill patternType="solid">
        <fgColor rgb="00CC66FF"/>
      </patternFill>
    </fill>
    <fill>
      <patternFill patternType="solid">
        <fgColor rgb="00FABF8F"/>
      </patternFill>
    </fill>
    <fill>
      <patternFill patternType="solid">
        <fgColor rgb="0066FFFF"/>
      </patternFill>
    </fill>
    <fill>
      <patternFill patternType="solid">
        <fgColor rgb="00FFC000"/>
      </patternFill>
    </fill>
    <fill>
      <patternFill patternType="solid">
        <fgColor rgb="0000B0F0"/>
      </patternFill>
    </fill>
    <fill>
      <patternFill patternType="solid">
        <fgColor rgb="0000B050"/>
      </patternFill>
    </fill>
    <fill>
      <patternFill patternType="solid">
        <fgColor rgb="00FFFF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0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wrapText="1"/>
    </xf>
    <xf numFmtId="0" fontId="1" fillId="7" borderId="1" applyAlignment="1" pivotButton="0" quotePrefix="0" xfId="0">
      <alignment horizontal="center" vertical="center" wrapText="1"/>
    </xf>
    <xf numFmtId="0" fontId="1" fillId="8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5" borderId="1" applyAlignment="1" pivotButton="0" quotePrefix="0" xfId="0">
      <alignment horizontal="center" vertical="center" wrapText="1"/>
    </xf>
    <xf numFmtId="2" fontId="1" fillId="6" borderId="1" applyAlignment="1" pivotButton="0" quotePrefix="0" xfId="0">
      <alignment horizontal="center" vertical="center" wrapText="1"/>
    </xf>
    <xf numFmtId="2" fontId="1" fillId="7" borderId="1" applyAlignment="1" pivotButton="0" quotePrefix="0" xfId="0">
      <alignment horizontal="center" vertical="center" wrapText="1"/>
    </xf>
    <xf numFmtId="2" fontId="1" fillId="8" borderId="1" applyAlignment="1" pivotButton="0" quotePrefix="0" xfId="0">
      <alignment horizontal="center" vertical="center" wrapText="1"/>
    </xf>
    <xf numFmtId="2" fontId="1" fillId="9" borderId="1" applyAlignment="1" pivotButton="0" quotePrefix="0" xfId="0">
      <alignment horizontal="center" vertical="center" wrapText="1"/>
    </xf>
    <xf numFmtId="2" fontId="1" fillId="10" borderId="1" applyAlignment="1" pivotButton="0" quotePrefix="0" xfId="0">
      <alignment horizontal="center" vertical="center" wrapText="1"/>
    </xf>
    <xf numFmtId="2" fontId="1" fillId="11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2" fontId="1" fillId="12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13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19" borderId="1" applyAlignment="1" pivotButton="0" quotePrefix="0" xfId="0">
      <alignment horizontal="center" vertical="center" wrapText="1"/>
    </xf>
    <xf numFmtId="0" fontId="1" fillId="14" borderId="1" applyAlignment="1" pivotButton="0" quotePrefix="0" xfId="0">
      <alignment horizontal="center" vertical="center" wrapText="1"/>
    </xf>
    <xf numFmtId="2" fontId="1" fillId="18" borderId="1" applyAlignment="1" pivotButton="0" quotePrefix="0" xfId="0">
      <alignment horizontal="center" vertical="center" wrapText="1"/>
    </xf>
    <xf numFmtId="2" fontId="1" fillId="17" borderId="1" applyAlignment="1" pivotButton="0" quotePrefix="0" xfId="0">
      <alignment horizontal="center" vertical="center" wrapText="1"/>
    </xf>
    <xf numFmtId="0" fontId="1" fillId="15" borderId="1" applyAlignment="1" pivotButton="0" quotePrefix="0" xfId="0">
      <alignment horizontal="center" vertical="center" wrapText="1"/>
    </xf>
    <xf numFmtId="2" fontId="1" fillId="14" borderId="1" applyAlignment="1" pivotButton="0" quotePrefix="0" xfId="0">
      <alignment horizontal="center" vertical="center" wrapText="1"/>
    </xf>
    <xf numFmtId="2" fontId="1" fillId="13" borderId="1" applyAlignment="1" pivotButton="0" quotePrefix="0" xfId="0">
      <alignment horizontal="center" vertical="center" wrapText="1"/>
    </xf>
    <xf numFmtId="2" fontId="1" fillId="15" borderId="1" applyAlignment="1" pivotButton="0" quotePrefix="0" xfId="0">
      <alignment horizontal="center" vertical="center" wrapText="1"/>
    </xf>
    <xf numFmtId="2" fontId="1" fillId="16" borderId="1" applyAlignment="1" pivotButton="0" quotePrefix="0" xfId="0">
      <alignment horizontal="center" vertical="center" wrapText="1"/>
    </xf>
    <xf numFmtId="2" fontId="1" fillId="20" borderId="1" applyAlignment="1" pivotButton="0" quotePrefix="0" xfId="0">
      <alignment horizontal="center" vertical="center" wrapText="1"/>
    </xf>
    <xf numFmtId="0" fontId="1" fillId="16" borderId="1" applyAlignment="1" pivotButton="0" quotePrefix="0" xfId="0">
      <alignment horizontal="center" vertical="center" wrapText="1"/>
    </xf>
    <xf numFmtId="0" fontId="1" fillId="17" borderId="1" applyAlignment="1" pivotButton="0" quotePrefix="0" xfId="0">
      <alignment horizontal="center" vertical="center" wrapText="1"/>
    </xf>
    <xf numFmtId="0" fontId="1" fillId="18" borderId="1" applyAlignment="1" pivotButton="0" quotePrefix="0" xfId="0">
      <alignment horizontal="center" vertical="center" wrapText="1"/>
    </xf>
    <xf numFmtId="0" fontId="1" fillId="2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70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  <col width="11.86" customWidth="1" min="14" max="14"/>
    <col width="11.86" customWidth="1" min="15" max="15"/>
    <col width="11.86" customWidth="1" min="16" max="16"/>
    <col width="11.86" customWidth="1" min="17" max="17"/>
    <col width="11.86" customWidth="1" min="18" max="18"/>
    <col width="11.86" customWidth="1" min="19" max="19"/>
    <col width="11.86" customWidth="1" min="20" max="20"/>
    <col width="11.86" customWidth="1" min="21" max="21"/>
    <col width="11.86" customWidth="1" min="22" max="22"/>
    <col width="11.86" customWidth="1" min="23" max="23"/>
    <col width="11.86" customWidth="1" min="24" max="24"/>
    <col width="11.86" customWidth="1" min="25" max="25"/>
    <col width="11.86" customWidth="1" min="26" max="26"/>
    <col width="11.86" customWidth="1" min="27" max="27"/>
    <col width="11.86" customWidth="1" min="28" max="28"/>
    <col width="11.86" customWidth="1" min="29" max="29"/>
    <col width="11.86" customWidth="1" min="30" max="30"/>
    <col width="11.86" customWidth="1" min="31" max="31"/>
    <col width="11.86" customWidth="1" min="32" max="32"/>
    <col width="11.86" customWidth="1" min="33" max="33"/>
    <col width="11.86" customWidth="1" min="34" max="34"/>
    <col width="11.86" customWidth="1" min="35" max="35"/>
    <col width="11.86" customWidth="1" min="36" max="36"/>
    <col width="23" customWidth="1" min="37" max="37"/>
  </cols>
  <sheetData>
    <row r="1" ht="56.25" customHeight="1">
      <c r="A1" s="1" t="n"/>
      <c r="B1" s="2" t="inlineStr">
        <is>
          <t>12th Jan to 18th Jan - Chicago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  <c r="L1" s="1" t="n"/>
      <c r="M1" s="3" t="n"/>
      <c r="N1" s="4" t="inlineStr">
        <is>
          <t>TOTAL HOURS (ACCUMULATED)</t>
        </is>
      </c>
      <c r="O1" s="18" t="n"/>
      <c r="P1" s="18" t="n"/>
      <c r="Q1" s="18" t="n"/>
      <c r="R1" s="18" t="n"/>
      <c r="S1" s="18" t="n"/>
      <c r="T1" s="19" t="n"/>
      <c r="U1" s="3" t="n"/>
      <c r="V1" s="4" t="inlineStr">
        <is>
          <t>REGULAR HOURS</t>
        </is>
      </c>
      <c r="W1" s="18" t="n"/>
      <c r="X1" s="18" t="n"/>
      <c r="Y1" s="18" t="n"/>
      <c r="Z1" s="18" t="n"/>
      <c r="AA1" s="18" t="n"/>
      <c r="AB1" s="19" t="n"/>
      <c r="AC1" s="3" t="n"/>
      <c r="AD1" s="4" t="inlineStr">
        <is>
          <t>OVERTIME HOURS (PER DAY)</t>
        </is>
      </c>
      <c r="AE1" s="18" t="n"/>
      <c r="AF1" s="18" t="n"/>
      <c r="AG1" s="18" t="n"/>
      <c r="AH1" s="18" t="n"/>
      <c r="AI1" s="18" t="n"/>
      <c r="AJ1" s="19" t="n"/>
      <c r="AK1" s="3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  <c r="L2" s="8" t="inlineStr">
        <is>
          <t>PAGOS</t>
        </is>
      </c>
      <c r="M2" s="3" t="n"/>
      <c r="N2" s="4" t="inlineStr">
        <is>
          <t>Friday 12</t>
        </is>
      </c>
      <c r="O2" s="4" t="inlineStr">
        <is>
          <t>Saturday 13</t>
        </is>
      </c>
      <c r="P2" s="4" t="inlineStr">
        <is>
          <t>Sunday 14</t>
        </is>
      </c>
      <c r="Q2" s="4" t="inlineStr">
        <is>
          <t>Monday 15</t>
        </is>
      </c>
      <c r="R2" s="4" t="inlineStr">
        <is>
          <t>Tuesday 16</t>
        </is>
      </c>
      <c r="S2" s="4" t="inlineStr">
        <is>
          <t>Wednesday 17</t>
        </is>
      </c>
      <c r="T2" s="4" t="inlineStr">
        <is>
          <t>Thursday 18</t>
        </is>
      </c>
      <c r="U2" s="3" t="n"/>
      <c r="V2" s="4" t="inlineStr">
        <is>
          <t>Friday 12</t>
        </is>
      </c>
      <c r="W2" s="4" t="inlineStr">
        <is>
          <t>Saturday 13</t>
        </is>
      </c>
      <c r="X2" s="4" t="inlineStr">
        <is>
          <t>Sunday 14</t>
        </is>
      </c>
      <c r="Y2" s="4" t="inlineStr">
        <is>
          <t>Monday 15</t>
        </is>
      </c>
      <c r="Z2" s="4" t="inlineStr">
        <is>
          <t>Tuesday 16</t>
        </is>
      </c>
      <c r="AA2" s="4" t="inlineStr">
        <is>
          <t>Wednesday 17</t>
        </is>
      </c>
      <c r="AB2" s="4" t="inlineStr">
        <is>
          <t>Thursday 18</t>
        </is>
      </c>
      <c r="AC2" s="3" t="n"/>
      <c r="AD2" s="4" t="inlineStr">
        <is>
          <t>Friday 12</t>
        </is>
      </c>
      <c r="AE2" s="4" t="inlineStr">
        <is>
          <t>Saturday 13</t>
        </is>
      </c>
      <c r="AF2" s="4" t="inlineStr">
        <is>
          <t>Sunday 14</t>
        </is>
      </c>
      <c r="AG2" s="4" t="inlineStr">
        <is>
          <t>Monday 15</t>
        </is>
      </c>
      <c r="AH2" s="4" t="inlineStr">
        <is>
          <t>Tuesday 16</t>
        </is>
      </c>
      <c r="AI2" s="4" t="inlineStr">
        <is>
          <t>Wednesday 17</t>
        </is>
      </c>
      <c r="AJ2" s="4" t="inlineStr">
        <is>
          <t>Thursday 18</t>
        </is>
      </c>
      <c r="AK2" s="4" t="inlineStr">
        <is>
          <t>NAMES</t>
        </is>
      </c>
    </row>
    <row r="3" ht="15.75" customHeight="1">
      <c r="A3" s="9" t="inlineStr">
        <is>
          <t>AlayneLópez</t>
        </is>
      </c>
      <c r="B3" s="20">
        <f>SUM('1000SLorraineRd'!B3+'Greystar1401SStateSt'!B3+'55EMonroe'!B3+'CityCenter'!B3+'ARTINSTITUTEOFCHICAGO'!B3+'AOONMJBNAE'!B3+'PrideTrucking'!B3+'941TerraceLake'!B3+'AOscAendJBNME'!B3+'JPMorganChase'!B3+'GoldenGateFuneralHome'!B3+'HOavMeEnonLongGroveJBNA'!B3+'SaintLaurentOakbrook'!B3+'MOAAREINACITYJBNM'!B3+'AscensionMercyMedicalCenter'!B3+'SamuelPark'!B3+'Shop'!B3+'VOueMgEica,MariaJBNA'!B3)</f>
        <v/>
      </c>
      <c r="C3" s="20">
        <f>SUM('1000SLorraineRd'!C3+'Greystar1401SStateSt'!C3+'55EMonroe'!C3+'CityCenter'!C3+'ARTINSTITUTEOFCHICAGO'!C3+'AOONMJBNAE'!C3+'PrideTrucking'!C3+'941TerraceLake'!C3+'AOscAendJBNME'!C3+'JPMorganChase'!C3+'GoldenGateFuneralHome'!C3+'HOavMeEnonLongGroveJBNA'!C3+'SaintLaurentOakbrook'!C3+'MOAAREINACITYJBNM'!C3+'AscensionMercyMedicalCenter'!C3+'SamuelPark'!C3+'Shop'!C3+'VOueMgEica,MariaJBNA'!C3)</f>
        <v/>
      </c>
      <c r="D3" s="20">
        <f>SUM('1000SLorraineRd'!D3+'Greystar1401SStateSt'!D3+'55EMonroe'!D3+'CityCenter'!D3+'ARTINSTITUTEOFCHICAGO'!D3+'AOONMJBNAE'!D3+'PrideTrucking'!D3+'941TerraceLake'!D3+'AOscAendJBNME'!D3+'JPMorganChase'!D3+'GoldenGateFuneralHome'!D3+'HOavMeEnonLongGroveJBNA'!D3+'SaintLaurentOakbrook'!D3+'MOAAREINACITYJBNM'!D3+'AscensionMercyMedicalCenter'!D3+'SamuelPark'!D3+'Shop'!D3+'VOueMgEica,MariaJBNA'!D3)</f>
        <v/>
      </c>
      <c r="E3" s="20">
        <f>SUM('1000SLorraineRd'!E3+'Greystar1401SStateSt'!E3+'55EMonroe'!E3+'CityCenter'!E3+'ARTINSTITUTEOFCHICAGO'!E3+'AOONMJBNAE'!E3+'PrideTrucking'!E3+'941TerraceLake'!E3+'AOscAendJBNME'!E3+'JPMorganChase'!E3+'GoldenGateFuneralHome'!E3+'HOavMeEnonLongGroveJBNA'!E3+'SaintLaurentOakbrook'!E3+'MOAAREINACITYJBNM'!E3+'AscensionMercyMedicalCenter'!E3+'SamuelPark'!E3+'Shop'!E3+'VOueMgEica,MariaJBNA'!E3)</f>
        <v/>
      </c>
      <c r="F3" s="20">
        <f>SUM('1000SLorraineRd'!F3+'Greystar1401SStateSt'!F3+'55EMonroe'!F3+'CityCenter'!F3+'ARTINSTITUTEOFCHICAGO'!F3+'AOONMJBNAE'!F3+'PrideTrucking'!F3+'941TerraceLake'!F3+'AOscAendJBNME'!F3+'JPMorganChase'!F3+'GoldenGateFuneralHome'!F3+'HOavMeEnonLongGroveJBNA'!F3+'SaintLaurentOakbrook'!F3+'MOAAREINACITYJBNM'!F3+'AscensionMercyMedicalCenter'!F3+'SamuelPark'!F3+'Shop'!F3+'VOueMgEica,MariaJBNA'!F3)</f>
        <v/>
      </c>
      <c r="G3" s="20">
        <f>SUM('1000SLorraineRd'!G3+'Greystar1401SStateSt'!G3+'55EMonroe'!G3+'CityCenter'!G3+'ARTINSTITUTEOFCHICAGO'!G3+'AOONMJBNAE'!G3+'PrideTrucking'!G3+'941TerraceLake'!G3+'AOscAendJBNME'!G3+'JPMorganChase'!G3+'GoldenGateFuneralHome'!G3+'HOavMeEnonLongGroveJBNA'!G3+'SaintLaurentOakbrook'!G3+'MOAAREINACITYJBNM'!G3+'AscensionMercyMedicalCenter'!G3+'SamuelPark'!G3+'Shop'!G3+'VOueMgEica,MariaJBNA'!G3)</f>
        <v/>
      </c>
      <c r="H3" s="20">
        <f>SUM('1000SLorraineRd'!H3+'Greystar1401SStateSt'!H3+'55EMonroe'!H3+'CityCenter'!H3+'ARTINSTITUTEOFCHICAGO'!H3+'AOONMJBNAE'!H3+'PrideTrucking'!H3+'941TerraceLake'!H3+'AOscAendJBNME'!H3+'JPMorganChase'!H3+'GoldenGateFuneralHome'!H3+'HOavMeEnonLongGroveJBNA'!H3+'SaintLaurentOakbrook'!H3+'MOAAREINACITYJBNM'!H3+'AscensionMercyMedicalCenter'!H3+'SamuelPark'!H3+'Shop'!H3+'VOueMgEica,MariaJBNA'!H3)</f>
        <v/>
      </c>
      <c r="I3" s="11">
        <f>SUM(B3:H3)</f>
        <v/>
      </c>
      <c r="J3" s="12">
        <f>IF(I3&lt;=40,I3,40)</f>
        <v/>
      </c>
      <c r="K3" s="13">
        <f>I3-J3</f>
        <v/>
      </c>
      <c r="L3" s="14">
        <f>I3*15</f>
        <v/>
      </c>
      <c r="M3" s="10" t="n"/>
      <c r="N3" s="11">
        <f>B3</f>
        <v/>
      </c>
      <c r="O3" s="11">
        <f>C3+N3</f>
        <v/>
      </c>
      <c r="P3" s="11">
        <f>D3+O3</f>
        <v/>
      </c>
      <c r="Q3" s="11">
        <f>E3+P3</f>
        <v/>
      </c>
      <c r="R3" s="11">
        <f>F3+Q3</f>
        <v/>
      </c>
      <c r="S3" s="11">
        <f>G3+R3</f>
        <v/>
      </c>
      <c r="T3" s="11">
        <f>H3+S3</f>
        <v/>
      </c>
      <c r="U3" s="10" t="n"/>
      <c r="V3" s="12">
        <f>N3</f>
        <v/>
      </c>
      <c r="W3" s="12">
        <f>IF(O3&lt;=0, 0, IF(O3&lt;=40,O3-N3,IF(O3-N3&lt;=0, 0, ABS(O3-N3-AE3))))</f>
        <v/>
      </c>
      <c r="X3" s="12">
        <f>IF(P3&lt;=0, 0, IF(P3&lt;=40,P3-O3,IF(P3-O3&lt;=0, 0, ABS(P3-O3-AF3))))</f>
        <v/>
      </c>
      <c r="Y3" s="12">
        <f>IF(Q3&lt;=0, 0, IF(Q3&lt;=40,Q3-P3,IF(Q3-P3&lt;=0, 0, ABS(Q3-P3-AG3))))</f>
        <v/>
      </c>
      <c r="Z3" s="12">
        <f>IF(R3&lt;=0, 0, IF(R3&lt;=40,R3-Q3,IF(R3-Q3&lt;=0, 0, ABS(R3-Q3-AH3))))</f>
        <v/>
      </c>
      <c r="AA3" s="12">
        <f>IF(S3&lt;=0, 0, IF(S3&lt;=40,S3-R3,IF(S3-R3&lt;=0, 0, ABS(S3-R3-AI3))))</f>
        <v/>
      </c>
      <c r="AB3" s="12">
        <f>IF(T3&lt;=0, 0, IF(T3&lt;=40,T3-S3,IF(T3-S3&lt;=0, 0, ABS(T3-S3-AJ3))))</f>
        <v/>
      </c>
      <c r="AC3" s="10" t="n"/>
      <c r="AD3" s="13">
        <f>0</f>
        <v/>
      </c>
      <c r="AE3" s="13">
        <f>IF(O3&lt;=0, 0, IF(O3&lt;=40,0, IF(O3-N3&lt;=0,0,IF(O3&gt;40, O3-40-SUM(AD3:AD3),0))))</f>
        <v/>
      </c>
      <c r="AF3" s="13">
        <f>IF(P3&lt;=0, 0, IF(P3&lt;=40,0, IF(P3-O3&lt;=0,0,IF(P3&gt;40, P3-40-SUM(AD3:AE3),0))))</f>
        <v/>
      </c>
      <c r="AG3" s="13">
        <f>IF(Q3&lt;=0, 0, IF(Q3&lt;=40,0, IF(Q3-P3&lt;=0,0,IF(Q3&gt;40, Q3-40-SUM(AD3:AF3),0))))</f>
        <v/>
      </c>
      <c r="AH3" s="13">
        <f>IF(R3&lt;=0, 0, IF(R3&lt;=40,0, IF(R3-Q3&lt;=0,0,IF(R3&gt;40, R3-40-SUM(AD3:AG3),0))))</f>
        <v/>
      </c>
      <c r="AI3" s="13">
        <f>IF(S3&lt;=0, 0, IF(S3&lt;=40,0, IF(S3-R3&lt;=0,0,IF(S3&gt;40, S3-40-SUM(AD3:AH3),0))))</f>
        <v/>
      </c>
      <c r="AJ3" s="13">
        <f>IF(T3&lt;=0, 0, IF(T3&lt;=40,0, IF(T3-S3&lt;=0,0,IF(T3&gt;40, T3-40-SUM(AD3:AI3),0))))</f>
        <v/>
      </c>
      <c r="AK3" s="9" t="inlineStr">
        <is>
          <t>AlayneLópez</t>
        </is>
      </c>
    </row>
    <row r="4" ht="15.75" customHeight="1">
      <c r="A4" s="9" t="inlineStr">
        <is>
          <t>AndersonBriceño</t>
        </is>
      </c>
      <c r="B4" s="20">
        <f>SUM('1000SLorraineRd'!B4+'Greystar1401SStateSt'!B4+'55EMonroe'!B4+'CityCenter'!B4+'ARTINSTITUTEOFCHICAGO'!B4+'AOONMJBNAE'!B4+'PrideTrucking'!B4+'941TerraceLake'!B4+'AOscAendJBNME'!B4+'JPMorganChase'!B4+'GoldenGateFuneralHome'!B4+'HOavMeEnonLongGroveJBNA'!B4+'SaintLaurentOakbrook'!B4+'MOAAREINACITYJBNM'!B4+'AscensionMercyMedicalCenter'!B4+'SamuelPark'!B4+'Shop'!B4+'VOueMgEica,MariaJBNA'!B4)</f>
        <v/>
      </c>
      <c r="C4" s="20">
        <f>SUM('1000SLorraineRd'!C4+'Greystar1401SStateSt'!C4+'55EMonroe'!C4+'CityCenter'!C4+'ARTINSTITUTEOFCHICAGO'!C4+'AOONMJBNAE'!C4+'PrideTrucking'!C4+'941TerraceLake'!C4+'AOscAendJBNME'!C4+'JPMorganChase'!C4+'GoldenGateFuneralHome'!C4+'HOavMeEnonLongGroveJBNA'!C4+'SaintLaurentOakbrook'!C4+'MOAAREINACITYJBNM'!C4+'AscensionMercyMedicalCenter'!C4+'SamuelPark'!C4+'Shop'!C4+'VOueMgEica,MariaJBNA'!C4)</f>
        <v/>
      </c>
      <c r="D4" s="20">
        <f>SUM('1000SLorraineRd'!D4+'Greystar1401SStateSt'!D4+'55EMonroe'!D4+'CityCenter'!D4+'ARTINSTITUTEOFCHICAGO'!D4+'AOONMJBNAE'!D4+'PrideTrucking'!D4+'941TerraceLake'!D4+'AOscAendJBNME'!D4+'JPMorganChase'!D4+'GoldenGateFuneralHome'!D4+'HOavMeEnonLongGroveJBNA'!D4+'SaintLaurentOakbrook'!D4+'MOAAREINACITYJBNM'!D4+'AscensionMercyMedicalCenter'!D4+'SamuelPark'!D4+'Shop'!D4+'VOueMgEica,MariaJBNA'!D4)</f>
        <v/>
      </c>
      <c r="E4" s="20">
        <f>SUM('1000SLorraineRd'!E4+'Greystar1401SStateSt'!E4+'55EMonroe'!E4+'CityCenter'!E4+'ARTINSTITUTEOFCHICAGO'!E4+'AOONMJBNAE'!E4+'PrideTrucking'!E4+'941TerraceLake'!E4+'AOscAendJBNME'!E4+'JPMorganChase'!E4+'GoldenGateFuneralHome'!E4+'HOavMeEnonLongGroveJBNA'!E4+'SaintLaurentOakbrook'!E4+'MOAAREINACITYJBNM'!E4+'AscensionMercyMedicalCenter'!E4+'SamuelPark'!E4+'Shop'!E4+'VOueMgEica,MariaJBNA'!E4)</f>
        <v/>
      </c>
      <c r="F4" s="20">
        <f>SUM('1000SLorraineRd'!F4+'Greystar1401SStateSt'!F4+'55EMonroe'!F4+'CityCenter'!F4+'ARTINSTITUTEOFCHICAGO'!F4+'AOONMJBNAE'!F4+'PrideTrucking'!F4+'941TerraceLake'!F4+'AOscAendJBNME'!F4+'JPMorganChase'!F4+'GoldenGateFuneralHome'!F4+'HOavMeEnonLongGroveJBNA'!F4+'SaintLaurentOakbrook'!F4+'MOAAREINACITYJBNM'!F4+'AscensionMercyMedicalCenter'!F4+'SamuelPark'!F4+'Shop'!F4+'VOueMgEica,MariaJBNA'!F4)</f>
        <v/>
      </c>
      <c r="G4" s="20">
        <f>SUM('1000SLorraineRd'!G4+'Greystar1401SStateSt'!G4+'55EMonroe'!G4+'CityCenter'!G4+'ARTINSTITUTEOFCHICAGO'!G4+'AOONMJBNAE'!G4+'PrideTrucking'!G4+'941TerraceLake'!G4+'AOscAendJBNME'!G4+'JPMorganChase'!G4+'GoldenGateFuneralHome'!G4+'HOavMeEnonLongGroveJBNA'!G4+'SaintLaurentOakbrook'!G4+'MOAAREINACITYJBNM'!G4+'AscensionMercyMedicalCenter'!G4+'SamuelPark'!G4+'Shop'!G4+'VOueMgEica,MariaJBNA'!G4)</f>
        <v/>
      </c>
      <c r="H4" s="20">
        <f>SUM('1000SLorraineRd'!H4+'Greystar1401SStateSt'!H4+'55EMonroe'!H4+'CityCenter'!H4+'ARTINSTITUTEOFCHICAGO'!H4+'AOONMJBNAE'!H4+'PrideTrucking'!H4+'941TerraceLake'!H4+'AOscAendJBNME'!H4+'JPMorganChase'!H4+'GoldenGateFuneralHome'!H4+'HOavMeEnonLongGroveJBNA'!H4+'SaintLaurentOakbrook'!H4+'MOAAREINACITYJBNM'!H4+'AscensionMercyMedicalCenter'!H4+'SamuelPark'!H4+'Shop'!H4+'VOueMgEica,MariaJBNA'!H4)</f>
        <v/>
      </c>
      <c r="I4" s="11">
        <f>SUM(B4:H4)</f>
        <v/>
      </c>
      <c r="J4" s="12">
        <f>IF(I4&lt;=40,I4,40)</f>
        <v/>
      </c>
      <c r="K4" s="13">
        <f>I4-J4</f>
        <v/>
      </c>
      <c r="L4" s="14">
        <f>I4*15</f>
        <v/>
      </c>
      <c r="M4" s="10" t="n"/>
      <c r="N4" s="11">
        <f>B4</f>
        <v/>
      </c>
      <c r="O4" s="11">
        <f>C4+N4</f>
        <v/>
      </c>
      <c r="P4" s="11">
        <f>D4+O4</f>
        <v/>
      </c>
      <c r="Q4" s="11">
        <f>E4+P4</f>
        <v/>
      </c>
      <c r="R4" s="11">
        <f>F4+Q4</f>
        <v/>
      </c>
      <c r="S4" s="11">
        <f>G4+R4</f>
        <v/>
      </c>
      <c r="T4" s="11">
        <f>H4+S4</f>
        <v/>
      </c>
      <c r="U4" s="10" t="n"/>
      <c r="V4" s="12">
        <f>N4</f>
        <v/>
      </c>
      <c r="W4" s="12">
        <f>IF(O4&lt;=0, 0, IF(O4&lt;=40,O4-N4,IF(O4-N4&lt;=0, 0, ABS(O4-N4-AE4))))</f>
        <v/>
      </c>
      <c r="X4" s="12">
        <f>IF(P4&lt;=0, 0, IF(P4&lt;=40,P4-O4,IF(P4-O4&lt;=0, 0, ABS(P4-O4-AF4))))</f>
        <v/>
      </c>
      <c r="Y4" s="12">
        <f>IF(Q4&lt;=0, 0, IF(Q4&lt;=40,Q4-P4,IF(Q4-P4&lt;=0, 0, ABS(Q4-P4-AG4))))</f>
        <v/>
      </c>
      <c r="Z4" s="12">
        <f>IF(R4&lt;=0, 0, IF(R4&lt;=40,R4-Q4,IF(R4-Q4&lt;=0, 0, ABS(R4-Q4-AH4))))</f>
        <v/>
      </c>
      <c r="AA4" s="12">
        <f>IF(S4&lt;=0, 0, IF(S4&lt;=40,S4-R4,IF(S4-R4&lt;=0, 0, ABS(S4-R4-AI4))))</f>
        <v/>
      </c>
      <c r="AB4" s="12">
        <f>IF(T4&lt;=0, 0, IF(T4&lt;=40,T4-S4,IF(T4-S4&lt;=0, 0, ABS(T4-S4-AJ4))))</f>
        <v/>
      </c>
      <c r="AC4" s="10" t="n"/>
      <c r="AD4" s="13">
        <f>0</f>
        <v/>
      </c>
      <c r="AE4" s="13">
        <f>IF(O4&lt;=0, 0, IF(O4&lt;=40,0, IF(O4-N4&lt;=0,0,IF(O4&gt;40, O4-40-SUM(AD4:AD4),0))))</f>
        <v/>
      </c>
      <c r="AF4" s="13">
        <f>IF(P4&lt;=0, 0, IF(P4&lt;=40,0, IF(P4-O4&lt;=0,0,IF(P4&gt;40, P4-40-SUM(AD4:AE4),0))))</f>
        <v/>
      </c>
      <c r="AG4" s="13">
        <f>IF(Q4&lt;=0, 0, IF(Q4&lt;=40,0, IF(Q4-P4&lt;=0,0,IF(Q4&gt;40, Q4-40-SUM(AD4:AF4),0))))</f>
        <v/>
      </c>
      <c r="AH4" s="13">
        <f>IF(R4&lt;=0, 0, IF(R4&lt;=40,0, IF(R4-Q4&lt;=0,0,IF(R4&gt;40, R4-40-SUM(AD4:AG4),0))))</f>
        <v/>
      </c>
      <c r="AI4" s="13">
        <f>IF(S4&lt;=0, 0, IF(S4&lt;=40,0, IF(S4-R4&lt;=0,0,IF(S4&gt;40, S4-40-SUM(AD4:AH4),0))))</f>
        <v/>
      </c>
      <c r="AJ4" s="13">
        <f>IF(T4&lt;=0, 0, IF(T4&lt;=40,0, IF(T4-S4&lt;=0,0,IF(T4&gt;40, T4-40-SUM(AD4:AI4),0))))</f>
        <v/>
      </c>
      <c r="AK4" s="9" t="inlineStr">
        <is>
          <t>AndersonBriceño</t>
        </is>
      </c>
    </row>
    <row r="5" ht="15.75" customHeight="1">
      <c r="A5" s="9" t="inlineStr">
        <is>
          <t>AntonioLópez</t>
        </is>
      </c>
      <c r="B5" s="20">
        <f>SUM('1000SLorraineRd'!B5+'Greystar1401SStateSt'!B5+'55EMonroe'!B5+'CityCenter'!B5+'ARTINSTITUTEOFCHICAGO'!B5+'AOONMJBNAE'!B5+'PrideTrucking'!B5+'941TerraceLake'!B5+'AOscAendJBNME'!B5+'JPMorganChase'!B5+'GoldenGateFuneralHome'!B5+'HOavMeEnonLongGroveJBNA'!B5+'SaintLaurentOakbrook'!B5+'MOAAREINACITYJBNM'!B5+'AscensionMercyMedicalCenter'!B5+'SamuelPark'!B5+'Shop'!B5+'VOueMgEica,MariaJBNA'!B5)</f>
        <v/>
      </c>
      <c r="C5" s="20">
        <f>SUM('1000SLorraineRd'!C5+'Greystar1401SStateSt'!C5+'55EMonroe'!C5+'CityCenter'!C5+'ARTINSTITUTEOFCHICAGO'!C5+'AOONMJBNAE'!C5+'PrideTrucking'!C5+'941TerraceLake'!C5+'AOscAendJBNME'!C5+'JPMorganChase'!C5+'GoldenGateFuneralHome'!C5+'HOavMeEnonLongGroveJBNA'!C5+'SaintLaurentOakbrook'!C5+'MOAAREINACITYJBNM'!C5+'AscensionMercyMedicalCenter'!C5+'SamuelPark'!C5+'Shop'!C5+'VOueMgEica,MariaJBNA'!C5)</f>
        <v/>
      </c>
      <c r="D5" s="20">
        <f>SUM('1000SLorraineRd'!D5+'Greystar1401SStateSt'!D5+'55EMonroe'!D5+'CityCenter'!D5+'ARTINSTITUTEOFCHICAGO'!D5+'AOONMJBNAE'!D5+'PrideTrucking'!D5+'941TerraceLake'!D5+'AOscAendJBNME'!D5+'JPMorganChase'!D5+'GoldenGateFuneralHome'!D5+'HOavMeEnonLongGroveJBNA'!D5+'SaintLaurentOakbrook'!D5+'MOAAREINACITYJBNM'!D5+'AscensionMercyMedicalCenter'!D5+'SamuelPark'!D5+'Shop'!D5+'VOueMgEica,MariaJBNA'!D5)</f>
        <v/>
      </c>
      <c r="E5" s="20">
        <f>SUM('1000SLorraineRd'!E5+'Greystar1401SStateSt'!E5+'55EMonroe'!E5+'CityCenter'!E5+'ARTINSTITUTEOFCHICAGO'!E5+'AOONMJBNAE'!E5+'PrideTrucking'!E5+'941TerraceLake'!E5+'AOscAendJBNME'!E5+'JPMorganChase'!E5+'GoldenGateFuneralHome'!E5+'HOavMeEnonLongGroveJBNA'!E5+'SaintLaurentOakbrook'!E5+'MOAAREINACITYJBNM'!E5+'AscensionMercyMedicalCenter'!E5+'SamuelPark'!E5+'Shop'!E5+'VOueMgEica,MariaJBNA'!E5)</f>
        <v/>
      </c>
      <c r="F5" s="20">
        <f>SUM('1000SLorraineRd'!F5+'Greystar1401SStateSt'!F5+'55EMonroe'!F5+'CityCenter'!F5+'ARTINSTITUTEOFCHICAGO'!F5+'AOONMJBNAE'!F5+'PrideTrucking'!F5+'941TerraceLake'!F5+'AOscAendJBNME'!F5+'JPMorganChase'!F5+'GoldenGateFuneralHome'!F5+'HOavMeEnonLongGroveJBNA'!F5+'SaintLaurentOakbrook'!F5+'MOAAREINACITYJBNM'!F5+'AscensionMercyMedicalCenter'!F5+'SamuelPark'!F5+'Shop'!F5+'VOueMgEica,MariaJBNA'!F5)</f>
        <v/>
      </c>
      <c r="G5" s="20">
        <f>SUM('1000SLorraineRd'!G5+'Greystar1401SStateSt'!G5+'55EMonroe'!G5+'CityCenter'!G5+'ARTINSTITUTEOFCHICAGO'!G5+'AOONMJBNAE'!G5+'PrideTrucking'!G5+'941TerraceLake'!G5+'AOscAendJBNME'!G5+'JPMorganChase'!G5+'GoldenGateFuneralHome'!G5+'HOavMeEnonLongGroveJBNA'!G5+'SaintLaurentOakbrook'!G5+'MOAAREINACITYJBNM'!G5+'AscensionMercyMedicalCenter'!G5+'SamuelPark'!G5+'Shop'!G5+'VOueMgEica,MariaJBNA'!G5)</f>
        <v/>
      </c>
      <c r="H5" s="20">
        <f>SUM('1000SLorraineRd'!H5+'Greystar1401SStateSt'!H5+'55EMonroe'!H5+'CityCenter'!H5+'ARTINSTITUTEOFCHICAGO'!H5+'AOONMJBNAE'!H5+'PrideTrucking'!H5+'941TerraceLake'!H5+'AOscAendJBNME'!H5+'JPMorganChase'!H5+'GoldenGateFuneralHome'!H5+'HOavMeEnonLongGroveJBNA'!H5+'SaintLaurentOakbrook'!H5+'MOAAREINACITYJBNM'!H5+'AscensionMercyMedicalCenter'!H5+'SamuelPark'!H5+'Shop'!H5+'VOueMgEica,MariaJBNA'!H5)</f>
        <v/>
      </c>
      <c r="I5" s="11">
        <f>SUM(B5:H5)</f>
        <v/>
      </c>
      <c r="J5" s="12">
        <f>IF(I5&lt;=40,I5,40)</f>
        <v/>
      </c>
      <c r="K5" s="13">
        <f>I5-J5</f>
        <v/>
      </c>
      <c r="L5" s="14">
        <f>I5*15</f>
        <v/>
      </c>
      <c r="M5" s="10" t="n"/>
      <c r="N5" s="11">
        <f>B5</f>
        <v/>
      </c>
      <c r="O5" s="11">
        <f>C5+N5</f>
        <v/>
      </c>
      <c r="P5" s="11">
        <f>D5+O5</f>
        <v/>
      </c>
      <c r="Q5" s="11">
        <f>E5+P5</f>
        <v/>
      </c>
      <c r="R5" s="11">
        <f>F5+Q5</f>
        <v/>
      </c>
      <c r="S5" s="11">
        <f>G5+R5</f>
        <v/>
      </c>
      <c r="T5" s="11">
        <f>H5+S5</f>
        <v/>
      </c>
      <c r="U5" s="10" t="n"/>
      <c r="V5" s="12">
        <f>N5</f>
        <v/>
      </c>
      <c r="W5" s="12">
        <f>IF(O5&lt;=0, 0, IF(O5&lt;=40,O5-N5,IF(O5-N5&lt;=0, 0, ABS(O5-N5-AE5))))</f>
        <v/>
      </c>
      <c r="X5" s="12">
        <f>IF(P5&lt;=0, 0, IF(P5&lt;=40,P5-O5,IF(P5-O5&lt;=0, 0, ABS(P5-O5-AF5))))</f>
        <v/>
      </c>
      <c r="Y5" s="12">
        <f>IF(Q5&lt;=0, 0, IF(Q5&lt;=40,Q5-P5,IF(Q5-P5&lt;=0, 0, ABS(Q5-P5-AG5))))</f>
        <v/>
      </c>
      <c r="Z5" s="12">
        <f>IF(R5&lt;=0, 0, IF(R5&lt;=40,R5-Q5,IF(R5-Q5&lt;=0, 0, ABS(R5-Q5-AH5))))</f>
        <v/>
      </c>
      <c r="AA5" s="12">
        <f>IF(S5&lt;=0, 0, IF(S5&lt;=40,S5-R5,IF(S5-R5&lt;=0, 0, ABS(S5-R5-AI5))))</f>
        <v/>
      </c>
      <c r="AB5" s="12">
        <f>IF(T5&lt;=0, 0, IF(T5&lt;=40,T5-S5,IF(T5-S5&lt;=0, 0, ABS(T5-S5-AJ5))))</f>
        <v/>
      </c>
      <c r="AC5" s="10" t="n"/>
      <c r="AD5" s="13">
        <f>0</f>
        <v/>
      </c>
      <c r="AE5" s="13">
        <f>IF(O5&lt;=0, 0, IF(O5&lt;=40,0, IF(O5-N5&lt;=0,0,IF(O5&gt;40, O5-40-SUM(AD5:AD5),0))))</f>
        <v/>
      </c>
      <c r="AF5" s="13">
        <f>IF(P5&lt;=0, 0, IF(P5&lt;=40,0, IF(P5-O5&lt;=0,0,IF(P5&gt;40, P5-40-SUM(AD5:AE5),0))))</f>
        <v/>
      </c>
      <c r="AG5" s="13">
        <f>IF(Q5&lt;=0, 0, IF(Q5&lt;=40,0, IF(Q5-P5&lt;=0,0,IF(Q5&gt;40, Q5-40-SUM(AD5:AF5),0))))</f>
        <v/>
      </c>
      <c r="AH5" s="13">
        <f>IF(R5&lt;=0, 0, IF(R5&lt;=40,0, IF(R5-Q5&lt;=0,0,IF(R5&gt;40, R5-40-SUM(AD5:AG5),0))))</f>
        <v/>
      </c>
      <c r="AI5" s="13">
        <f>IF(S5&lt;=0, 0, IF(S5&lt;=40,0, IF(S5-R5&lt;=0,0,IF(S5&gt;40, S5-40-SUM(AD5:AH5),0))))</f>
        <v/>
      </c>
      <c r="AJ5" s="13">
        <f>IF(T5&lt;=0, 0, IF(T5&lt;=40,0, IF(T5-S5&lt;=0,0,IF(T5&gt;40, T5-40-SUM(AD5:AI5),0))))</f>
        <v/>
      </c>
      <c r="AK5" s="9" t="inlineStr">
        <is>
          <t>AntonioLópez</t>
        </is>
      </c>
    </row>
    <row r="6" ht="15.75" customHeight="1">
      <c r="A6" s="9" t="inlineStr">
        <is>
          <t>Bralinlopez</t>
        </is>
      </c>
      <c r="B6" s="20">
        <f>SUM('1000SLorraineRd'!B6+'Greystar1401SStateSt'!B6+'55EMonroe'!B6+'CityCenter'!B6+'ARTINSTITUTEOFCHICAGO'!B6+'AOONMJBNAE'!B6+'PrideTrucking'!B6+'941TerraceLake'!B6+'AOscAendJBNME'!B6+'JPMorganChase'!B6+'GoldenGateFuneralHome'!B6+'HOavMeEnonLongGroveJBNA'!B6+'SaintLaurentOakbrook'!B6+'MOAAREINACITYJBNM'!B6+'AscensionMercyMedicalCenter'!B6+'SamuelPark'!B6+'Shop'!B6+'VOueMgEica,MariaJBNA'!B6)</f>
        <v/>
      </c>
      <c r="C6" s="20">
        <f>SUM('1000SLorraineRd'!C6+'Greystar1401SStateSt'!C6+'55EMonroe'!C6+'CityCenter'!C6+'ARTINSTITUTEOFCHICAGO'!C6+'AOONMJBNAE'!C6+'PrideTrucking'!C6+'941TerraceLake'!C6+'AOscAendJBNME'!C6+'JPMorganChase'!C6+'GoldenGateFuneralHome'!C6+'HOavMeEnonLongGroveJBNA'!C6+'SaintLaurentOakbrook'!C6+'MOAAREINACITYJBNM'!C6+'AscensionMercyMedicalCenter'!C6+'SamuelPark'!C6+'Shop'!C6+'VOueMgEica,MariaJBNA'!C6)</f>
        <v/>
      </c>
      <c r="D6" s="20">
        <f>SUM('1000SLorraineRd'!D6+'Greystar1401SStateSt'!D6+'55EMonroe'!D6+'CityCenter'!D6+'ARTINSTITUTEOFCHICAGO'!D6+'AOONMJBNAE'!D6+'PrideTrucking'!D6+'941TerraceLake'!D6+'AOscAendJBNME'!D6+'JPMorganChase'!D6+'GoldenGateFuneralHome'!D6+'HOavMeEnonLongGroveJBNA'!D6+'SaintLaurentOakbrook'!D6+'MOAAREINACITYJBNM'!D6+'AscensionMercyMedicalCenter'!D6+'SamuelPark'!D6+'Shop'!D6+'VOueMgEica,MariaJBNA'!D6)</f>
        <v/>
      </c>
      <c r="E6" s="20">
        <f>SUM('1000SLorraineRd'!E6+'Greystar1401SStateSt'!E6+'55EMonroe'!E6+'CityCenter'!E6+'ARTINSTITUTEOFCHICAGO'!E6+'AOONMJBNAE'!E6+'PrideTrucking'!E6+'941TerraceLake'!E6+'AOscAendJBNME'!E6+'JPMorganChase'!E6+'GoldenGateFuneralHome'!E6+'HOavMeEnonLongGroveJBNA'!E6+'SaintLaurentOakbrook'!E6+'MOAAREINACITYJBNM'!E6+'AscensionMercyMedicalCenter'!E6+'SamuelPark'!E6+'Shop'!E6+'VOueMgEica,MariaJBNA'!E6)</f>
        <v/>
      </c>
      <c r="F6" s="20">
        <f>SUM('1000SLorraineRd'!F6+'Greystar1401SStateSt'!F6+'55EMonroe'!F6+'CityCenter'!F6+'ARTINSTITUTEOFCHICAGO'!F6+'AOONMJBNAE'!F6+'PrideTrucking'!F6+'941TerraceLake'!F6+'AOscAendJBNME'!F6+'JPMorganChase'!F6+'GoldenGateFuneralHome'!F6+'HOavMeEnonLongGroveJBNA'!F6+'SaintLaurentOakbrook'!F6+'MOAAREINACITYJBNM'!F6+'AscensionMercyMedicalCenter'!F6+'SamuelPark'!F6+'Shop'!F6+'VOueMgEica,MariaJBNA'!F6)</f>
        <v/>
      </c>
      <c r="G6" s="20">
        <f>SUM('1000SLorraineRd'!G6+'Greystar1401SStateSt'!G6+'55EMonroe'!G6+'CityCenter'!G6+'ARTINSTITUTEOFCHICAGO'!G6+'AOONMJBNAE'!G6+'PrideTrucking'!G6+'941TerraceLake'!G6+'AOscAendJBNME'!G6+'JPMorganChase'!G6+'GoldenGateFuneralHome'!G6+'HOavMeEnonLongGroveJBNA'!G6+'SaintLaurentOakbrook'!G6+'MOAAREINACITYJBNM'!G6+'AscensionMercyMedicalCenter'!G6+'SamuelPark'!G6+'Shop'!G6+'VOueMgEica,MariaJBNA'!G6)</f>
        <v/>
      </c>
      <c r="H6" s="20">
        <f>SUM('1000SLorraineRd'!H6+'Greystar1401SStateSt'!H6+'55EMonroe'!H6+'CityCenter'!H6+'ARTINSTITUTEOFCHICAGO'!H6+'AOONMJBNAE'!H6+'PrideTrucking'!H6+'941TerraceLake'!H6+'AOscAendJBNME'!H6+'JPMorganChase'!H6+'GoldenGateFuneralHome'!H6+'HOavMeEnonLongGroveJBNA'!H6+'SaintLaurentOakbrook'!H6+'MOAAREINACITYJBNM'!H6+'AscensionMercyMedicalCenter'!H6+'SamuelPark'!H6+'Shop'!H6+'VOueMgEica,MariaJBNA'!H6)</f>
        <v/>
      </c>
      <c r="I6" s="11">
        <f>SUM(B6:H6)</f>
        <v/>
      </c>
      <c r="J6" s="12">
        <f>IF(I6&lt;=40,I6,40)</f>
        <v/>
      </c>
      <c r="K6" s="13">
        <f>I6-J6</f>
        <v/>
      </c>
      <c r="L6" s="14">
        <f>I6*15</f>
        <v/>
      </c>
      <c r="M6" s="10" t="n"/>
      <c r="N6" s="11">
        <f>B6</f>
        <v/>
      </c>
      <c r="O6" s="11">
        <f>C6+N6</f>
        <v/>
      </c>
      <c r="P6" s="11">
        <f>D6+O6</f>
        <v/>
      </c>
      <c r="Q6" s="11">
        <f>E6+P6</f>
        <v/>
      </c>
      <c r="R6" s="11">
        <f>F6+Q6</f>
        <v/>
      </c>
      <c r="S6" s="11">
        <f>G6+R6</f>
        <v/>
      </c>
      <c r="T6" s="11">
        <f>H6+S6</f>
        <v/>
      </c>
      <c r="U6" s="10" t="n"/>
      <c r="V6" s="12">
        <f>N6</f>
        <v/>
      </c>
      <c r="W6" s="12">
        <f>IF(O6&lt;=0, 0, IF(O6&lt;=40,O6-N6,IF(O6-N6&lt;=0, 0, ABS(O6-N6-AE6))))</f>
        <v/>
      </c>
      <c r="X6" s="12">
        <f>IF(P6&lt;=0, 0, IF(P6&lt;=40,P6-O6,IF(P6-O6&lt;=0, 0, ABS(P6-O6-AF6))))</f>
        <v/>
      </c>
      <c r="Y6" s="12">
        <f>IF(Q6&lt;=0, 0, IF(Q6&lt;=40,Q6-P6,IF(Q6-P6&lt;=0, 0, ABS(Q6-P6-AG6))))</f>
        <v/>
      </c>
      <c r="Z6" s="12">
        <f>IF(R6&lt;=0, 0, IF(R6&lt;=40,R6-Q6,IF(R6-Q6&lt;=0, 0, ABS(R6-Q6-AH6))))</f>
        <v/>
      </c>
      <c r="AA6" s="12">
        <f>IF(S6&lt;=0, 0, IF(S6&lt;=40,S6-R6,IF(S6-R6&lt;=0, 0, ABS(S6-R6-AI6))))</f>
        <v/>
      </c>
      <c r="AB6" s="12">
        <f>IF(T6&lt;=0, 0, IF(T6&lt;=40,T6-S6,IF(T6-S6&lt;=0, 0, ABS(T6-S6-AJ6))))</f>
        <v/>
      </c>
      <c r="AC6" s="10" t="n"/>
      <c r="AD6" s="13">
        <f>0</f>
        <v/>
      </c>
      <c r="AE6" s="13">
        <f>IF(O6&lt;=0, 0, IF(O6&lt;=40,0, IF(O6-N6&lt;=0,0,IF(O6&gt;40, O6-40-SUM(AD6:AD6),0))))</f>
        <v/>
      </c>
      <c r="AF6" s="13">
        <f>IF(P6&lt;=0, 0, IF(P6&lt;=40,0, IF(P6-O6&lt;=0,0,IF(P6&gt;40, P6-40-SUM(AD6:AE6),0))))</f>
        <v/>
      </c>
      <c r="AG6" s="13">
        <f>IF(Q6&lt;=0, 0, IF(Q6&lt;=40,0, IF(Q6-P6&lt;=0,0,IF(Q6&gt;40, Q6-40-SUM(AD6:AF6),0))))</f>
        <v/>
      </c>
      <c r="AH6" s="13">
        <f>IF(R6&lt;=0, 0, IF(R6&lt;=40,0, IF(R6-Q6&lt;=0,0,IF(R6&gt;40, R6-40-SUM(AD6:AG6),0))))</f>
        <v/>
      </c>
      <c r="AI6" s="13">
        <f>IF(S6&lt;=0, 0, IF(S6&lt;=40,0, IF(S6-R6&lt;=0,0,IF(S6&gt;40, S6-40-SUM(AD6:AH6),0))))</f>
        <v/>
      </c>
      <c r="AJ6" s="13">
        <f>IF(T6&lt;=0, 0, IF(T6&lt;=40,0, IF(T6-S6&lt;=0,0,IF(T6&gt;40, T6-40-SUM(AD6:AI6),0))))</f>
        <v/>
      </c>
      <c r="AK6" s="9" t="inlineStr">
        <is>
          <t>Bralinlopez</t>
        </is>
      </c>
    </row>
    <row r="7" ht="15.75" customHeight="1">
      <c r="A7" s="9" t="inlineStr">
        <is>
          <t>BraylinLopez</t>
        </is>
      </c>
      <c r="B7" s="20">
        <f>SUM('1000SLorraineRd'!B7+'Greystar1401SStateSt'!B7+'55EMonroe'!B7+'CityCenter'!B7+'ARTINSTITUTEOFCHICAGO'!B7+'AOONMJBNAE'!B7+'PrideTrucking'!B7+'941TerraceLake'!B7+'AOscAendJBNME'!B7+'JPMorganChase'!B7+'GoldenGateFuneralHome'!B7+'HOavMeEnonLongGroveJBNA'!B7+'SaintLaurentOakbrook'!B7+'MOAAREINACITYJBNM'!B7+'AscensionMercyMedicalCenter'!B7+'SamuelPark'!B7+'Shop'!B7+'VOueMgEica,MariaJBNA'!B7)</f>
        <v/>
      </c>
      <c r="C7" s="20">
        <f>SUM('1000SLorraineRd'!C7+'Greystar1401SStateSt'!C7+'55EMonroe'!C7+'CityCenter'!C7+'ARTINSTITUTEOFCHICAGO'!C7+'AOONMJBNAE'!C7+'PrideTrucking'!C7+'941TerraceLake'!C7+'AOscAendJBNME'!C7+'JPMorganChase'!C7+'GoldenGateFuneralHome'!C7+'HOavMeEnonLongGroveJBNA'!C7+'SaintLaurentOakbrook'!C7+'MOAAREINACITYJBNM'!C7+'AscensionMercyMedicalCenter'!C7+'SamuelPark'!C7+'Shop'!C7+'VOueMgEica,MariaJBNA'!C7)</f>
        <v/>
      </c>
      <c r="D7" s="20">
        <f>SUM('1000SLorraineRd'!D7+'Greystar1401SStateSt'!D7+'55EMonroe'!D7+'CityCenter'!D7+'ARTINSTITUTEOFCHICAGO'!D7+'AOONMJBNAE'!D7+'PrideTrucking'!D7+'941TerraceLake'!D7+'AOscAendJBNME'!D7+'JPMorganChase'!D7+'GoldenGateFuneralHome'!D7+'HOavMeEnonLongGroveJBNA'!D7+'SaintLaurentOakbrook'!D7+'MOAAREINACITYJBNM'!D7+'AscensionMercyMedicalCenter'!D7+'SamuelPark'!D7+'Shop'!D7+'VOueMgEica,MariaJBNA'!D7)</f>
        <v/>
      </c>
      <c r="E7" s="20">
        <f>SUM('1000SLorraineRd'!E7+'Greystar1401SStateSt'!E7+'55EMonroe'!E7+'CityCenter'!E7+'ARTINSTITUTEOFCHICAGO'!E7+'AOONMJBNAE'!E7+'PrideTrucking'!E7+'941TerraceLake'!E7+'AOscAendJBNME'!E7+'JPMorganChase'!E7+'GoldenGateFuneralHome'!E7+'HOavMeEnonLongGroveJBNA'!E7+'SaintLaurentOakbrook'!E7+'MOAAREINACITYJBNM'!E7+'AscensionMercyMedicalCenter'!E7+'SamuelPark'!E7+'Shop'!E7+'VOueMgEica,MariaJBNA'!E7)</f>
        <v/>
      </c>
      <c r="F7" s="20">
        <f>SUM('1000SLorraineRd'!F7+'Greystar1401SStateSt'!F7+'55EMonroe'!F7+'CityCenter'!F7+'ARTINSTITUTEOFCHICAGO'!F7+'AOONMJBNAE'!F7+'PrideTrucking'!F7+'941TerraceLake'!F7+'AOscAendJBNME'!F7+'JPMorganChase'!F7+'GoldenGateFuneralHome'!F7+'HOavMeEnonLongGroveJBNA'!F7+'SaintLaurentOakbrook'!F7+'MOAAREINACITYJBNM'!F7+'AscensionMercyMedicalCenter'!F7+'SamuelPark'!F7+'Shop'!F7+'VOueMgEica,MariaJBNA'!F7)</f>
        <v/>
      </c>
      <c r="G7" s="20">
        <f>SUM('1000SLorraineRd'!G7+'Greystar1401SStateSt'!G7+'55EMonroe'!G7+'CityCenter'!G7+'ARTINSTITUTEOFCHICAGO'!G7+'AOONMJBNAE'!G7+'PrideTrucking'!G7+'941TerraceLake'!G7+'AOscAendJBNME'!G7+'JPMorganChase'!G7+'GoldenGateFuneralHome'!G7+'HOavMeEnonLongGroveJBNA'!G7+'SaintLaurentOakbrook'!G7+'MOAAREINACITYJBNM'!G7+'AscensionMercyMedicalCenter'!G7+'SamuelPark'!G7+'Shop'!G7+'VOueMgEica,MariaJBNA'!G7)</f>
        <v/>
      </c>
      <c r="H7" s="20">
        <f>SUM('1000SLorraineRd'!H7+'Greystar1401SStateSt'!H7+'55EMonroe'!H7+'CityCenter'!H7+'ARTINSTITUTEOFCHICAGO'!H7+'AOONMJBNAE'!H7+'PrideTrucking'!H7+'941TerraceLake'!H7+'AOscAendJBNME'!H7+'JPMorganChase'!H7+'GoldenGateFuneralHome'!H7+'HOavMeEnonLongGroveJBNA'!H7+'SaintLaurentOakbrook'!H7+'MOAAREINACITYJBNM'!H7+'AscensionMercyMedicalCenter'!H7+'SamuelPark'!H7+'Shop'!H7+'VOueMgEica,MariaJBNA'!H7)</f>
        <v/>
      </c>
      <c r="I7" s="11">
        <f>SUM(B7:H7)</f>
        <v/>
      </c>
      <c r="J7" s="12">
        <f>IF(I7&lt;=40,I7,40)</f>
        <v/>
      </c>
      <c r="K7" s="13">
        <f>I7-J7</f>
        <v/>
      </c>
      <c r="L7" s="14">
        <f>I7*15</f>
        <v/>
      </c>
      <c r="M7" s="10" t="n"/>
      <c r="N7" s="11">
        <f>B7</f>
        <v/>
      </c>
      <c r="O7" s="11">
        <f>C7+N7</f>
        <v/>
      </c>
      <c r="P7" s="11">
        <f>D7+O7</f>
        <v/>
      </c>
      <c r="Q7" s="11">
        <f>E7+P7</f>
        <v/>
      </c>
      <c r="R7" s="11">
        <f>F7+Q7</f>
        <v/>
      </c>
      <c r="S7" s="11">
        <f>G7+R7</f>
        <v/>
      </c>
      <c r="T7" s="11">
        <f>H7+S7</f>
        <v/>
      </c>
      <c r="U7" s="10" t="n"/>
      <c r="V7" s="12">
        <f>N7</f>
        <v/>
      </c>
      <c r="W7" s="12">
        <f>IF(O7&lt;=0, 0, IF(O7&lt;=40,O7-N7,IF(O7-N7&lt;=0, 0, ABS(O7-N7-AE7))))</f>
        <v/>
      </c>
      <c r="X7" s="12">
        <f>IF(P7&lt;=0, 0, IF(P7&lt;=40,P7-O7,IF(P7-O7&lt;=0, 0, ABS(P7-O7-AF7))))</f>
        <v/>
      </c>
      <c r="Y7" s="12">
        <f>IF(Q7&lt;=0, 0, IF(Q7&lt;=40,Q7-P7,IF(Q7-P7&lt;=0, 0, ABS(Q7-P7-AG7))))</f>
        <v/>
      </c>
      <c r="Z7" s="12">
        <f>IF(R7&lt;=0, 0, IF(R7&lt;=40,R7-Q7,IF(R7-Q7&lt;=0, 0, ABS(R7-Q7-AH7))))</f>
        <v/>
      </c>
      <c r="AA7" s="12">
        <f>IF(S7&lt;=0, 0, IF(S7&lt;=40,S7-R7,IF(S7-R7&lt;=0, 0, ABS(S7-R7-AI7))))</f>
        <v/>
      </c>
      <c r="AB7" s="12">
        <f>IF(T7&lt;=0, 0, IF(T7&lt;=40,T7-S7,IF(T7-S7&lt;=0, 0, ABS(T7-S7-AJ7))))</f>
        <v/>
      </c>
      <c r="AC7" s="10" t="n"/>
      <c r="AD7" s="13">
        <f>0</f>
        <v/>
      </c>
      <c r="AE7" s="13">
        <f>IF(O7&lt;=0, 0, IF(O7&lt;=40,0, IF(O7-N7&lt;=0,0,IF(O7&gt;40, O7-40-SUM(AD7:AD7),0))))</f>
        <v/>
      </c>
      <c r="AF7" s="13">
        <f>IF(P7&lt;=0, 0, IF(P7&lt;=40,0, IF(P7-O7&lt;=0,0,IF(P7&gt;40, P7-40-SUM(AD7:AE7),0))))</f>
        <v/>
      </c>
      <c r="AG7" s="13">
        <f>IF(Q7&lt;=0, 0, IF(Q7&lt;=40,0, IF(Q7-P7&lt;=0,0,IF(Q7&gt;40, Q7-40-SUM(AD7:AF7),0))))</f>
        <v/>
      </c>
      <c r="AH7" s="13">
        <f>IF(R7&lt;=0, 0, IF(R7&lt;=40,0, IF(R7-Q7&lt;=0,0,IF(R7&gt;40, R7-40-SUM(AD7:AG7),0))))</f>
        <v/>
      </c>
      <c r="AI7" s="13">
        <f>IF(S7&lt;=0, 0, IF(S7&lt;=40,0, IF(S7-R7&lt;=0,0,IF(S7&gt;40, S7-40-SUM(AD7:AH7),0))))</f>
        <v/>
      </c>
      <c r="AJ7" s="13">
        <f>IF(T7&lt;=0, 0, IF(T7&lt;=40,0, IF(T7-S7&lt;=0,0,IF(T7&gt;40, T7-40-SUM(AD7:AI7),0))))</f>
        <v/>
      </c>
      <c r="AK7" s="9" t="inlineStr">
        <is>
          <t>BraylinLopez</t>
        </is>
      </c>
    </row>
    <row r="8" ht="15.75" customHeight="1">
      <c r="A8" s="9" t="inlineStr">
        <is>
          <t>Braylinlopez</t>
        </is>
      </c>
      <c r="B8" s="20">
        <f>SUM('1000SLorraineRd'!B8+'Greystar1401SStateSt'!B8+'55EMonroe'!B8+'CityCenter'!B8+'ARTINSTITUTEOFCHICAGO'!B8+'AOONMJBNAE'!B8+'PrideTrucking'!B8+'941TerraceLake'!B8+'AOscAendJBNME'!B8+'JPMorganChase'!B8+'GoldenGateFuneralHome'!B8+'HOavMeEnonLongGroveJBNA'!B8+'SaintLaurentOakbrook'!B8+'MOAAREINACITYJBNM'!B8+'AscensionMercyMedicalCenter'!B8+'SamuelPark'!B8+'Shop'!B8+'VOueMgEica,MariaJBNA'!B8)</f>
        <v/>
      </c>
      <c r="C8" s="20">
        <f>SUM('1000SLorraineRd'!C8+'Greystar1401SStateSt'!C8+'55EMonroe'!C8+'CityCenter'!C8+'ARTINSTITUTEOFCHICAGO'!C8+'AOONMJBNAE'!C8+'PrideTrucking'!C8+'941TerraceLake'!C8+'AOscAendJBNME'!C8+'JPMorganChase'!C8+'GoldenGateFuneralHome'!C8+'HOavMeEnonLongGroveJBNA'!C8+'SaintLaurentOakbrook'!C8+'MOAAREINACITYJBNM'!C8+'AscensionMercyMedicalCenter'!C8+'SamuelPark'!C8+'Shop'!C8+'VOueMgEica,MariaJBNA'!C8)</f>
        <v/>
      </c>
      <c r="D8" s="20">
        <f>SUM('1000SLorraineRd'!D8+'Greystar1401SStateSt'!D8+'55EMonroe'!D8+'CityCenter'!D8+'ARTINSTITUTEOFCHICAGO'!D8+'AOONMJBNAE'!D8+'PrideTrucking'!D8+'941TerraceLake'!D8+'AOscAendJBNME'!D8+'JPMorganChase'!D8+'GoldenGateFuneralHome'!D8+'HOavMeEnonLongGroveJBNA'!D8+'SaintLaurentOakbrook'!D8+'MOAAREINACITYJBNM'!D8+'AscensionMercyMedicalCenter'!D8+'SamuelPark'!D8+'Shop'!D8+'VOueMgEica,MariaJBNA'!D8)</f>
        <v/>
      </c>
      <c r="E8" s="20">
        <f>SUM('1000SLorraineRd'!E8+'Greystar1401SStateSt'!E8+'55EMonroe'!E8+'CityCenter'!E8+'ARTINSTITUTEOFCHICAGO'!E8+'AOONMJBNAE'!E8+'PrideTrucking'!E8+'941TerraceLake'!E8+'AOscAendJBNME'!E8+'JPMorganChase'!E8+'GoldenGateFuneralHome'!E8+'HOavMeEnonLongGroveJBNA'!E8+'SaintLaurentOakbrook'!E8+'MOAAREINACITYJBNM'!E8+'AscensionMercyMedicalCenter'!E8+'SamuelPark'!E8+'Shop'!E8+'VOueMgEica,MariaJBNA'!E8)</f>
        <v/>
      </c>
      <c r="F8" s="20">
        <f>SUM('1000SLorraineRd'!F8+'Greystar1401SStateSt'!F8+'55EMonroe'!F8+'CityCenter'!F8+'ARTINSTITUTEOFCHICAGO'!F8+'AOONMJBNAE'!F8+'PrideTrucking'!F8+'941TerraceLake'!F8+'AOscAendJBNME'!F8+'JPMorganChase'!F8+'GoldenGateFuneralHome'!F8+'HOavMeEnonLongGroveJBNA'!F8+'SaintLaurentOakbrook'!F8+'MOAAREINACITYJBNM'!F8+'AscensionMercyMedicalCenter'!F8+'SamuelPark'!F8+'Shop'!F8+'VOueMgEica,MariaJBNA'!F8)</f>
        <v/>
      </c>
      <c r="G8" s="20">
        <f>SUM('1000SLorraineRd'!G8+'Greystar1401SStateSt'!G8+'55EMonroe'!G8+'CityCenter'!G8+'ARTINSTITUTEOFCHICAGO'!G8+'AOONMJBNAE'!G8+'PrideTrucking'!G8+'941TerraceLake'!G8+'AOscAendJBNME'!G8+'JPMorganChase'!G8+'GoldenGateFuneralHome'!G8+'HOavMeEnonLongGroveJBNA'!G8+'SaintLaurentOakbrook'!G8+'MOAAREINACITYJBNM'!G8+'AscensionMercyMedicalCenter'!G8+'SamuelPark'!G8+'Shop'!G8+'VOueMgEica,MariaJBNA'!G8)</f>
        <v/>
      </c>
      <c r="H8" s="20">
        <f>SUM('1000SLorraineRd'!H8+'Greystar1401SStateSt'!H8+'55EMonroe'!H8+'CityCenter'!H8+'ARTINSTITUTEOFCHICAGO'!H8+'AOONMJBNAE'!H8+'PrideTrucking'!H8+'941TerraceLake'!H8+'AOscAendJBNME'!H8+'JPMorganChase'!H8+'GoldenGateFuneralHome'!H8+'HOavMeEnonLongGroveJBNA'!H8+'SaintLaurentOakbrook'!H8+'MOAAREINACITYJBNM'!H8+'AscensionMercyMedicalCenter'!H8+'SamuelPark'!H8+'Shop'!H8+'VOueMgEica,MariaJBNA'!H8)</f>
        <v/>
      </c>
      <c r="I8" s="11">
        <f>SUM(B8:H8)</f>
        <v/>
      </c>
      <c r="J8" s="12">
        <f>IF(I8&lt;=40,I8,40)</f>
        <v/>
      </c>
      <c r="K8" s="13">
        <f>I8-J8</f>
        <v/>
      </c>
      <c r="L8" s="14">
        <f>I8*15</f>
        <v/>
      </c>
      <c r="M8" s="10" t="n"/>
      <c r="N8" s="11">
        <f>B8</f>
        <v/>
      </c>
      <c r="O8" s="11">
        <f>C8+N8</f>
        <v/>
      </c>
      <c r="P8" s="11">
        <f>D8+O8</f>
        <v/>
      </c>
      <c r="Q8" s="11">
        <f>E8+P8</f>
        <v/>
      </c>
      <c r="R8" s="11">
        <f>F8+Q8</f>
        <v/>
      </c>
      <c r="S8" s="11">
        <f>G8+R8</f>
        <v/>
      </c>
      <c r="T8" s="11">
        <f>H8+S8</f>
        <v/>
      </c>
      <c r="U8" s="10" t="n"/>
      <c r="V8" s="12">
        <f>N8</f>
        <v/>
      </c>
      <c r="W8" s="12">
        <f>IF(O8&lt;=0, 0, IF(O8&lt;=40,O8-N8,IF(O8-N8&lt;=0, 0, ABS(O8-N8-AE8))))</f>
        <v/>
      </c>
      <c r="X8" s="12">
        <f>IF(P8&lt;=0, 0, IF(P8&lt;=40,P8-O8,IF(P8-O8&lt;=0, 0, ABS(P8-O8-AF8))))</f>
        <v/>
      </c>
      <c r="Y8" s="12">
        <f>IF(Q8&lt;=0, 0, IF(Q8&lt;=40,Q8-P8,IF(Q8-P8&lt;=0, 0, ABS(Q8-P8-AG8))))</f>
        <v/>
      </c>
      <c r="Z8" s="12">
        <f>IF(R8&lt;=0, 0, IF(R8&lt;=40,R8-Q8,IF(R8-Q8&lt;=0, 0, ABS(R8-Q8-AH8))))</f>
        <v/>
      </c>
      <c r="AA8" s="12">
        <f>IF(S8&lt;=0, 0, IF(S8&lt;=40,S8-R8,IF(S8-R8&lt;=0, 0, ABS(S8-R8-AI8))))</f>
        <v/>
      </c>
      <c r="AB8" s="12">
        <f>IF(T8&lt;=0, 0, IF(T8&lt;=40,T8-S8,IF(T8-S8&lt;=0, 0, ABS(T8-S8-AJ8))))</f>
        <v/>
      </c>
      <c r="AC8" s="10" t="n"/>
      <c r="AD8" s="13">
        <f>0</f>
        <v/>
      </c>
      <c r="AE8" s="13">
        <f>IF(O8&lt;=0, 0, IF(O8&lt;=40,0, IF(O8-N8&lt;=0,0,IF(O8&gt;40, O8-40-SUM(AD8:AD8),0))))</f>
        <v/>
      </c>
      <c r="AF8" s="13">
        <f>IF(P8&lt;=0, 0, IF(P8&lt;=40,0, IF(P8-O8&lt;=0,0,IF(P8&gt;40, P8-40-SUM(AD8:AE8),0))))</f>
        <v/>
      </c>
      <c r="AG8" s="13">
        <f>IF(Q8&lt;=0, 0, IF(Q8&lt;=40,0, IF(Q8-P8&lt;=0,0,IF(Q8&gt;40, Q8-40-SUM(AD8:AF8),0))))</f>
        <v/>
      </c>
      <c r="AH8" s="13">
        <f>IF(R8&lt;=0, 0, IF(R8&lt;=40,0, IF(R8-Q8&lt;=0,0,IF(R8&gt;40, R8-40-SUM(AD8:AG8),0))))</f>
        <v/>
      </c>
      <c r="AI8" s="13">
        <f>IF(S8&lt;=0, 0, IF(S8&lt;=40,0, IF(S8-R8&lt;=0,0,IF(S8&gt;40, S8-40-SUM(AD8:AH8),0))))</f>
        <v/>
      </c>
      <c r="AJ8" s="13">
        <f>IF(T8&lt;=0, 0, IF(T8&lt;=40,0, IF(T8-S8&lt;=0,0,IF(T8&gt;40, T8-40-SUM(AD8:AI8),0))))</f>
        <v/>
      </c>
      <c r="AK8" s="9" t="inlineStr">
        <is>
          <t>Braylinlopez</t>
        </is>
      </c>
    </row>
    <row r="9" ht="15.75" customHeight="1">
      <c r="A9" s="9" t="inlineStr">
        <is>
          <t>Cesarponte</t>
        </is>
      </c>
      <c r="B9" s="20">
        <f>SUM('1000SLorraineRd'!B9+'Greystar1401SStateSt'!B9+'55EMonroe'!B9+'CityCenter'!B9+'ARTINSTITUTEOFCHICAGO'!B9+'AOONMJBNAE'!B9+'PrideTrucking'!B9+'941TerraceLake'!B9+'AOscAendJBNME'!B9+'JPMorganChase'!B9+'GoldenGateFuneralHome'!B9+'HOavMeEnonLongGroveJBNA'!B9+'SaintLaurentOakbrook'!B9+'MOAAREINACITYJBNM'!B9+'AscensionMercyMedicalCenter'!B9+'SamuelPark'!B9+'Shop'!B9+'VOueMgEica,MariaJBNA'!B9)</f>
        <v/>
      </c>
      <c r="C9" s="20">
        <f>SUM('1000SLorraineRd'!C9+'Greystar1401SStateSt'!C9+'55EMonroe'!C9+'CityCenter'!C9+'ARTINSTITUTEOFCHICAGO'!C9+'AOONMJBNAE'!C9+'PrideTrucking'!C9+'941TerraceLake'!C9+'AOscAendJBNME'!C9+'JPMorganChase'!C9+'GoldenGateFuneralHome'!C9+'HOavMeEnonLongGroveJBNA'!C9+'SaintLaurentOakbrook'!C9+'MOAAREINACITYJBNM'!C9+'AscensionMercyMedicalCenter'!C9+'SamuelPark'!C9+'Shop'!C9+'VOueMgEica,MariaJBNA'!C9)</f>
        <v/>
      </c>
      <c r="D9" s="20">
        <f>SUM('1000SLorraineRd'!D9+'Greystar1401SStateSt'!D9+'55EMonroe'!D9+'CityCenter'!D9+'ARTINSTITUTEOFCHICAGO'!D9+'AOONMJBNAE'!D9+'PrideTrucking'!D9+'941TerraceLake'!D9+'AOscAendJBNME'!D9+'JPMorganChase'!D9+'GoldenGateFuneralHome'!D9+'HOavMeEnonLongGroveJBNA'!D9+'SaintLaurentOakbrook'!D9+'MOAAREINACITYJBNM'!D9+'AscensionMercyMedicalCenter'!D9+'SamuelPark'!D9+'Shop'!D9+'VOueMgEica,MariaJBNA'!D9)</f>
        <v/>
      </c>
      <c r="E9" s="20">
        <f>SUM('1000SLorraineRd'!E9+'Greystar1401SStateSt'!E9+'55EMonroe'!E9+'CityCenter'!E9+'ARTINSTITUTEOFCHICAGO'!E9+'AOONMJBNAE'!E9+'PrideTrucking'!E9+'941TerraceLake'!E9+'AOscAendJBNME'!E9+'JPMorganChase'!E9+'GoldenGateFuneralHome'!E9+'HOavMeEnonLongGroveJBNA'!E9+'SaintLaurentOakbrook'!E9+'MOAAREINACITYJBNM'!E9+'AscensionMercyMedicalCenter'!E9+'SamuelPark'!E9+'Shop'!E9+'VOueMgEica,MariaJBNA'!E9)</f>
        <v/>
      </c>
      <c r="F9" s="20">
        <f>SUM('1000SLorraineRd'!F9+'Greystar1401SStateSt'!F9+'55EMonroe'!F9+'CityCenter'!F9+'ARTINSTITUTEOFCHICAGO'!F9+'AOONMJBNAE'!F9+'PrideTrucking'!F9+'941TerraceLake'!F9+'AOscAendJBNME'!F9+'JPMorganChase'!F9+'GoldenGateFuneralHome'!F9+'HOavMeEnonLongGroveJBNA'!F9+'SaintLaurentOakbrook'!F9+'MOAAREINACITYJBNM'!F9+'AscensionMercyMedicalCenter'!F9+'SamuelPark'!F9+'Shop'!F9+'VOueMgEica,MariaJBNA'!F9)</f>
        <v/>
      </c>
      <c r="G9" s="20">
        <f>SUM('1000SLorraineRd'!G9+'Greystar1401SStateSt'!G9+'55EMonroe'!G9+'CityCenter'!G9+'ARTINSTITUTEOFCHICAGO'!G9+'AOONMJBNAE'!G9+'PrideTrucking'!G9+'941TerraceLake'!G9+'AOscAendJBNME'!G9+'JPMorganChase'!G9+'GoldenGateFuneralHome'!G9+'HOavMeEnonLongGroveJBNA'!G9+'SaintLaurentOakbrook'!G9+'MOAAREINACITYJBNM'!G9+'AscensionMercyMedicalCenter'!G9+'SamuelPark'!G9+'Shop'!G9+'VOueMgEica,MariaJBNA'!G9)</f>
        <v/>
      </c>
      <c r="H9" s="20">
        <f>SUM('1000SLorraineRd'!H9+'Greystar1401SStateSt'!H9+'55EMonroe'!H9+'CityCenter'!H9+'ARTINSTITUTEOFCHICAGO'!H9+'AOONMJBNAE'!H9+'PrideTrucking'!H9+'941TerraceLake'!H9+'AOscAendJBNME'!H9+'JPMorganChase'!H9+'GoldenGateFuneralHome'!H9+'HOavMeEnonLongGroveJBNA'!H9+'SaintLaurentOakbrook'!H9+'MOAAREINACITYJBNM'!H9+'AscensionMercyMedicalCenter'!H9+'SamuelPark'!H9+'Shop'!H9+'VOueMgEica,MariaJBNA'!H9)</f>
        <v/>
      </c>
      <c r="I9" s="11">
        <f>SUM(B9:H9)</f>
        <v/>
      </c>
      <c r="J9" s="12">
        <f>IF(I9&lt;=40,I9,40)</f>
        <v/>
      </c>
      <c r="K9" s="13">
        <f>I9-J9</f>
        <v/>
      </c>
      <c r="L9" s="14">
        <f>I9*15</f>
        <v/>
      </c>
      <c r="M9" s="10" t="n"/>
      <c r="N9" s="11">
        <f>B9</f>
        <v/>
      </c>
      <c r="O9" s="11">
        <f>C9+N9</f>
        <v/>
      </c>
      <c r="P9" s="11">
        <f>D9+O9</f>
        <v/>
      </c>
      <c r="Q9" s="11">
        <f>E9+P9</f>
        <v/>
      </c>
      <c r="R9" s="11">
        <f>F9+Q9</f>
        <v/>
      </c>
      <c r="S9" s="11">
        <f>G9+R9</f>
        <v/>
      </c>
      <c r="T9" s="11">
        <f>H9+S9</f>
        <v/>
      </c>
      <c r="U9" s="10" t="n"/>
      <c r="V9" s="12">
        <f>N9</f>
        <v/>
      </c>
      <c r="W9" s="12">
        <f>IF(O9&lt;=0, 0, IF(O9&lt;=40,O9-N9,IF(O9-N9&lt;=0, 0, ABS(O9-N9-AE9))))</f>
        <v/>
      </c>
      <c r="X9" s="12">
        <f>IF(P9&lt;=0, 0, IF(P9&lt;=40,P9-O9,IF(P9-O9&lt;=0, 0, ABS(P9-O9-AF9))))</f>
        <v/>
      </c>
      <c r="Y9" s="12">
        <f>IF(Q9&lt;=0, 0, IF(Q9&lt;=40,Q9-P9,IF(Q9-P9&lt;=0, 0, ABS(Q9-P9-AG9))))</f>
        <v/>
      </c>
      <c r="Z9" s="12">
        <f>IF(R9&lt;=0, 0, IF(R9&lt;=40,R9-Q9,IF(R9-Q9&lt;=0, 0, ABS(R9-Q9-AH9))))</f>
        <v/>
      </c>
      <c r="AA9" s="12">
        <f>IF(S9&lt;=0, 0, IF(S9&lt;=40,S9-R9,IF(S9-R9&lt;=0, 0, ABS(S9-R9-AI9))))</f>
        <v/>
      </c>
      <c r="AB9" s="12">
        <f>IF(T9&lt;=0, 0, IF(T9&lt;=40,T9-S9,IF(T9-S9&lt;=0, 0, ABS(T9-S9-AJ9))))</f>
        <v/>
      </c>
      <c r="AC9" s="10" t="n"/>
      <c r="AD9" s="13">
        <f>0</f>
        <v/>
      </c>
      <c r="AE9" s="13">
        <f>IF(O9&lt;=0, 0, IF(O9&lt;=40,0, IF(O9-N9&lt;=0,0,IF(O9&gt;40, O9-40-SUM(AD9:AD9),0))))</f>
        <v/>
      </c>
      <c r="AF9" s="13">
        <f>IF(P9&lt;=0, 0, IF(P9&lt;=40,0, IF(P9-O9&lt;=0,0,IF(P9&gt;40, P9-40-SUM(AD9:AE9),0))))</f>
        <v/>
      </c>
      <c r="AG9" s="13">
        <f>IF(Q9&lt;=0, 0, IF(Q9&lt;=40,0, IF(Q9-P9&lt;=0,0,IF(Q9&gt;40, Q9-40-SUM(AD9:AF9),0))))</f>
        <v/>
      </c>
      <c r="AH9" s="13">
        <f>IF(R9&lt;=0, 0, IF(R9&lt;=40,0, IF(R9-Q9&lt;=0,0,IF(R9&gt;40, R9-40-SUM(AD9:AG9),0))))</f>
        <v/>
      </c>
      <c r="AI9" s="13">
        <f>IF(S9&lt;=0, 0, IF(S9&lt;=40,0, IF(S9-R9&lt;=0,0,IF(S9&gt;40, S9-40-SUM(AD9:AH9),0))))</f>
        <v/>
      </c>
      <c r="AJ9" s="13">
        <f>IF(T9&lt;=0, 0, IF(T9&lt;=40,0, IF(T9-S9&lt;=0,0,IF(T9&gt;40, T9-40-SUM(AD9:AI9),0))))</f>
        <v/>
      </c>
      <c r="AK9" s="9" t="inlineStr">
        <is>
          <t>Cesarponte</t>
        </is>
      </c>
    </row>
    <row r="10" ht="15.75" customHeight="1">
      <c r="A10" s="9" t="inlineStr">
        <is>
          <t>David Osorio</t>
        </is>
      </c>
      <c r="B10" s="20">
        <f>SUM('1000SLorraineRd'!B10+'Greystar1401SStateSt'!B10+'55EMonroe'!B10+'CityCenter'!B10+'ARTINSTITUTEOFCHICAGO'!B10+'AOONMJBNAE'!B10+'PrideTrucking'!B10+'941TerraceLake'!B10+'AOscAendJBNME'!B10+'JPMorganChase'!B10+'GoldenGateFuneralHome'!B10+'HOavMeEnonLongGroveJBNA'!B10+'SaintLaurentOakbrook'!B10+'MOAAREINACITYJBNM'!B10+'AscensionMercyMedicalCenter'!B10+'SamuelPark'!B10+'Shop'!B10+'VOueMgEica,MariaJBNA'!B10)</f>
        <v/>
      </c>
      <c r="C10" s="20">
        <f>SUM('1000SLorraineRd'!C10+'Greystar1401SStateSt'!C10+'55EMonroe'!C10+'CityCenter'!C10+'ARTINSTITUTEOFCHICAGO'!C10+'AOONMJBNAE'!C10+'PrideTrucking'!C10+'941TerraceLake'!C10+'AOscAendJBNME'!C10+'JPMorganChase'!C10+'GoldenGateFuneralHome'!C10+'HOavMeEnonLongGroveJBNA'!C10+'SaintLaurentOakbrook'!C10+'MOAAREINACITYJBNM'!C10+'AscensionMercyMedicalCenter'!C10+'SamuelPark'!C10+'Shop'!C10+'VOueMgEica,MariaJBNA'!C10)</f>
        <v/>
      </c>
      <c r="D10" s="20">
        <f>SUM('1000SLorraineRd'!D10+'Greystar1401SStateSt'!D10+'55EMonroe'!D10+'CityCenter'!D10+'ARTINSTITUTEOFCHICAGO'!D10+'AOONMJBNAE'!D10+'PrideTrucking'!D10+'941TerraceLake'!D10+'AOscAendJBNME'!D10+'JPMorganChase'!D10+'GoldenGateFuneralHome'!D10+'HOavMeEnonLongGroveJBNA'!D10+'SaintLaurentOakbrook'!D10+'MOAAREINACITYJBNM'!D10+'AscensionMercyMedicalCenter'!D10+'SamuelPark'!D10+'Shop'!D10+'VOueMgEica,MariaJBNA'!D10)</f>
        <v/>
      </c>
      <c r="E10" s="20">
        <f>SUM('1000SLorraineRd'!E10+'Greystar1401SStateSt'!E10+'55EMonroe'!E10+'CityCenter'!E10+'ARTINSTITUTEOFCHICAGO'!E10+'AOONMJBNAE'!E10+'PrideTrucking'!E10+'941TerraceLake'!E10+'AOscAendJBNME'!E10+'JPMorganChase'!E10+'GoldenGateFuneralHome'!E10+'HOavMeEnonLongGroveJBNA'!E10+'SaintLaurentOakbrook'!E10+'MOAAREINACITYJBNM'!E10+'AscensionMercyMedicalCenter'!E10+'SamuelPark'!E10+'Shop'!E10+'VOueMgEica,MariaJBNA'!E10)</f>
        <v/>
      </c>
      <c r="F10" s="20">
        <f>SUM('1000SLorraineRd'!F10+'Greystar1401SStateSt'!F10+'55EMonroe'!F10+'CityCenter'!F10+'ARTINSTITUTEOFCHICAGO'!F10+'AOONMJBNAE'!F10+'PrideTrucking'!F10+'941TerraceLake'!F10+'AOscAendJBNME'!F10+'JPMorganChase'!F10+'GoldenGateFuneralHome'!F10+'HOavMeEnonLongGroveJBNA'!F10+'SaintLaurentOakbrook'!F10+'MOAAREINACITYJBNM'!F10+'AscensionMercyMedicalCenter'!F10+'SamuelPark'!F10+'Shop'!F10+'VOueMgEica,MariaJBNA'!F10)</f>
        <v/>
      </c>
      <c r="G10" s="20">
        <f>SUM('1000SLorraineRd'!G10+'Greystar1401SStateSt'!G10+'55EMonroe'!G10+'CityCenter'!G10+'ARTINSTITUTEOFCHICAGO'!G10+'AOONMJBNAE'!G10+'PrideTrucking'!G10+'941TerraceLake'!G10+'AOscAendJBNME'!G10+'JPMorganChase'!G10+'GoldenGateFuneralHome'!G10+'HOavMeEnonLongGroveJBNA'!G10+'SaintLaurentOakbrook'!G10+'MOAAREINACITYJBNM'!G10+'AscensionMercyMedicalCenter'!G10+'SamuelPark'!G10+'Shop'!G10+'VOueMgEica,MariaJBNA'!G10)</f>
        <v/>
      </c>
      <c r="H10" s="20">
        <f>SUM('1000SLorraineRd'!H10+'Greystar1401SStateSt'!H10+'55EMonroe'!H10+'CityCenter'!H10+'ARTINSTITUTEOFCHICAGO'!H10+'AOONMJBNAE'!H10+'PrideTrucking'!H10+'941TerraceLake'!H10+'AOscAendJBNME'!H10+'JPMorganChase'!H10+'GoldenGateFuneralHome'!H10+'HOavMeEnonLongGroveJBNA'!H10+'SaintLaurentOakbrook'!H10+'MOAAREINACITYJBNM'!H10+'AscensionMercyMedicalCenter'!H10+'SamuelPark'!H10+'Shop'!H10+'VOueMgEica,MariaJBNA'!H10)</f>
        <v/>
      </c>
      <c r="I10" s="11">
        <f>SUM(B10:H10)</f>
        <v/>
      </c>
      <c r="J10" s="12">
        <f>IF(I10&lt;=40,I10,40)</f>
        <v/>
      </c>
      <c r="K10" s="13">
        <f>I10-J10</f>
        <v/>
      </c>
      <c r="L10" s="14">
        <f>I10*15</f>
        <v/>
      </c>
      <c r="M10" s="10" t="n"/>
      <c r="N10" s="11">
        <f>B10</f>
        <v/>
      </c>
      <c r="O10" s="11">
        <f>C10+N10</f>
        <v/>
      </c>
      <c r="P10" s="11">
        <f>D10+O10</f>
        <v/>
      </c>
      <c r="Q10" s="11">
        <f>E10+P10</f>
        <v/>
      </c>
      <c r="R10" s="11">
        <f>F10+Q10</f>
        <v/>
      </c>
      <c r="S10" s="11">
        <f>G10+R10</f>
        <v/>
      </c>
      <c r="T10" s="11">
        <f>H10+S10</f>
        <v/>
      </c>
      <c r="U10" s="10" t="n"/>
      <c r="V10" s="12">
        <f>N10</f>
        <v/>
      </c>
      <c r="W10" s="12">
        <f>IF(O10&lt;=0, 0, IF(O10&lt;=40,O10-N10,IF(O10-N10&lt;=0, 0, ABS(O10-N10-AE10))))</f>
        <v/>
      </c>
      <c r="X10" s="12">
        <f>IF(P10&lt;=0, 0, IF(P10&lt;=40,P10-O10,IF(P10-O10&lt;=0, 0, ABS(P10-O10-AF10))))</f>
        <v/>
      </c>
      <c r="Y10" s="12">
        <f>IF(Q10&lt;=0, 0, IF(Q10&lt;=40,Q10-P10,IF(Q10-P10&lt;=0, 0, ABS(Q10-P10-AG10))))</f>
        <v/>
      </c>
      <c r="Z10" s="12">
        <f>IF(R10&lt;=0, 0, IF(R10&lt;=40,R10-Q10,IF(R10-Q10&lt;=0, 0, ABS(R10-Q10-AH10))))</f>
        <v/>
      </c>
      <c r="AA10" s="12">
        <f>IF(S10&lt;=0, 0, IF(S10&lt;=40,S10-R10,IF(S10-R10&lt;=0, 0, ABS(S10-R10-AI10))))</f>
        <v/>
      </c>
      <c r="AB10" s="12">
        <f>IF(T10&lt;=0, 0, IF(T10&lt;=40,T10-S10,IF(T10-S10&lt;=0, 0, ABS(T10-S10-AJ10))))</f>
        <v/>
      </c>
      <c r="AC10" s="10" t="n"/>
      <c r="AD10" s="13">
        <f>0</f>
        <v/>
      </c>
      <c r="AE10" s="13">
        <f>IF(O10&lt;=0, 0, IF(O10&lt;=40,0, IF(O10-N10&lt;=0,0,IF(O10&gt;40, O10-40-SUM(AD10:AD10),0))))</f>
        <v/>
      </c>
      <c r="AF10" s="13">
        <f>IF(P10&lt;=0, 0, IF(P10&lt;=40,0, IF(P10-O10&lt;=0,0,IF(P10&gt;40, P10-40-SUM(AD10:AE10),0))))</f>
        <v/>
      </c>
      <c r="AG10" s="13">
        <f>IF(Q10&lt;=0, 0, IF(Q10&lt;=40,0, IF(Q10-P10&lt;=0,0,IF(Q10&gt;40, Q10-40-SUM(AD10:AF10),0))))</f>
        <v/>
      </c>
      <c r="AH10" s="13">
        <f>IF(R10&lt;=0, 0, IF(R10&lt;=40,0, IF(R10-Q10&lt;=0,0,IF(R10&gt;40, R10-40-SUM(AD10:AG10),0))))</f>
        <v/>
      </c>
      <c r="AI10" s="13">
        <f>IF(S10&lt;=0, 0, IF(S10&lt;=40,0, IF(S10-R10&lt;=0,0,IF(S10&gt;40, S10-40-SUM(AD10:AH10),0))))</f>
        <v/>
      </c>
      <c r="AJ10" s="13">
        <f>IF(T10&lt;=0, 0, IF(T10&lt;=40,0, IF(T10-S10&lt;=0,0,IF(T10&gt;40, T10-40-SUM(AD10:AI10),0))))</f>
        <v/>
      </c>
      <c r="AK10" s="9" t="inlineStr">
        <is>
          <t>David Osorio</t>
        </is>
      </c>
    </row>
    <row r="11" ht="15.75" customHeight="1">
      <c r="A11" s="9" t="inlineStr">
        <is>
          <t>EduardoGarcia</t>
        </is>
      </c>
      <c r="B11" s="20">
        <f>SUM('1000SLorraineRd'!B11+'Greystar1401SStateSt'!B11+'55EMonroe'!B11+'CityCenter'!B11+'ARTINSTITUTEOFCHICAGO'!B11+'AOONMJBNAE'!B11+'PrideTrucking'!B11+'941TerraceLake'!B11+'AOscAendJBNME'!B11+'JPMorganChase'!B11+'GoldenGateFuneralHome'!B11+'HOavMeEnonLongGroveJBNA'!B11+'SaintLaurentOakbrook'!B11+'MOAAREINACITYJBNM'!B11+'AscensionMercyMedicalCenter'!B11+'SamuelPark'!B11+'Shop'!B11+'VOueMgEica,MariaJBNA'!B11)</f>
        <v/>
      </c>
      <c r="C11" s="20">
        <f>SUM('1000SLorraineRd'!C11+'Greystar1401SStateSt'!C11+'55EMonroe'!C11+'CityCenter'!C11+'ARTINSTITUTEOFCHICAGO'!C11+'AOONMJBNAE'!C11+'PrideTrucking'!C11+'941TerraceLake'!C11+'AOscAendJBNME'!C11+'JPMorganChase'!C11+'GoldenGateFuneralHome'!C11+'HOavMeEnonLongGroveJBNA'!C11+'SaintLaurentOakbrook'!C11+'MOAAREINACITYJBNM'!C11+'AscensionMercyMedicalCenter'!C11+'SamuelPark'!C11+'Shop'!C11+'VOueMgEica,MariaJBNA'!C11)</f>
        <v/>
      </c>
      <c r="D11" s="20">
        <f>SUM('1000SLorraineRd'!D11+'Greystar1401SStateSt'!D11+'55EMonroe'!D11+'CityCenter'!D11+'ARTINSTITUTEOFCHICAGO'!D11+'AOONMJBNAE'!D11+'PrideTrucking'!D11+'941TerraceLake'!D11+'AOscAendJBNME'!D11+'JPMorganChase'!D11+'GoldenGateFuneralHome'!D11+'HOavMeEnonLongGroveJBNA'!D11+'SaintLaurentOakbrook'!D11+'MOAAREINACITYJBNM'!D11+'AscensionMercyMedicalCenter'!D11+'SamuelPark'!D11+'Shop'!D11+'VOueMgEica,MariaJBNA'!D11)</f>
        <v/>
      </c>
      <c r="E11" s="20">
        <f>SUM('1000SLorraineRd'!E11+'Greystar1401SStateSt'!E11+'55EMonroe'!E11+'CityCenter'!E11+'ARTINSTITUTEOFCHICAGO'!E11+'AOONMJBNAE'!E11+'PrideTrucking'!E11+'941TerraceLake'!E11+'AOscAendJBNME'!E11+'JPMorganChase'!E11+'GoldenGateFuneralHome'!E11+'HOavMeEnonLongGroveJBNA'!E11+'SaintLaurentOakbrook'!E11+'MOAAREINACITYJBNM'!E11+'AscensionMercyMedicalCenter'!E11+'SamuelPark'!E11+'Shop'!E11+'VOueMgEica,MariaJBNA'!E11)</f>
        <v/>
      </c>
      <c r="F11" s="20">
        <f>SUM('1000SLorraineRd'!F11+'Greystar1401SStateSt'!F11+'55EMonroe'!F11+'CityCenter'!F11+'ARTINSTITUTEOFCHICAGO'!F11+'AOONMJBNAE'!F11+'PrideTrucking'!F11+'941TerraceLake'!F11+'AOscAendJBNME'!F11+'JPMorganChase'!F11+'GoldenGateFuneralHome'!F11+'HOavMeEnonLongGroveJBNA'!F11+'SaintLaurentOakbrook'!F11+'MOAAREINACITYJBNM'!F11+'AscensionMercyMedicalCenter'!F11+'SamuelPark'!F11+'Shop'!F11+'VOueMgEica,MariaJBNA'!F11)</f>
        <v/>
      </c>
      <c r="G11" s="20">
        <f>SUM('1000SLorraineRd'!G11+'Greystar1401SStateSt'!G11+'55EMonroe'!G11+'CityCenter'!G11+'ARTINSTITUTEOFCHICAGO'!G11+'AOONMJBNAE'!G11+'PrideTrucking'!G11+'941TerraceLake'!G11+'AOscAendJBNME'!G11+'JPMorganChase'!G11+'GoldenGateFuneralHome'!G11+'HOavMeEnonLongGroveJBNA'!G11+'SaintLaurentOakbrook'!G11+'MOAAREINACITYJBNM'!G11+'AscensionMercyMedicalCenter'!G11+'SamuelPark'!G11+'Shop'!G11+'VOueMgEica,MariaJBNA'!G11)</f>
        <v/>
      </c>
      <c r="H11" s="20">
        <f>SUM('1000SLorraineRd'!H11+'Greystar1401SStateSt'!H11+'55EMonroe'!H11+'CityCenter'!H11+'ARTINSTITUTEOFCHICAGO'!H11+'AOONMJBNAE'!H11+'PrideTrucking'!H11+'941TerraceLake'!H11+'AOscAendJBNME'!H11+'JPMorganChase'!H11+'GoldenGateFuneralHome'!H11+'HOavMeEnonLongGroveJBNA'!H11+'SaintLaurentOakbrook'!H11+'MOAAREINACITYJBNM'!H11+'AscensionMercyMedicalCenter'!H11+'SamuelPark'!H11+'Shop'!H11+'VOueMgEica,MariaJBNA'!H11)</f>
        <v/>
      </c>
      <c r="I11" s="11">
        <f>SUM(B11:H11)</f>
        <v/>
      </c>
      <c r="J11" s="12">
        <f>IF(I11&lt;=40,I11,40)</f>
        <v/>
      </c>
      <c r="K11" s="13">
        <f>I11-J11</f>
        <v/>
      </c>
      <c r="L11" s="14">
        <f>I11*15</f>
        <v/>
      </c>
      <c r="M11" s="10" t="n"/>
      <c r="N11" s="11">
        <f>B11</f>
        <v/>
      </c>
      <c r="O11" s="11">
        <f>C11+N11</f>
        <v/>
      </c>
      <c r="P11" s="11">
        <f>D11+O11</f>
        <v/>
      </c>
      <c r="Q11" s="11">
        <f>E11+P11</f>
        <v/>
      </c>
      <c r="R11" s="11">
        <f>F11+Q11</f>
        <v/>
      </c>
      <c r="S11" s="11">
        <f>G11+R11</f>
        <v/>
      </c>
      <c r="T11" s="11">
        <f>H11+S11</f>
        <v/>
      </c>
      <c r="U11" s="10" t="n"/>
      <c r="V11" s="12">
        <f>N11</f>
        <v/>
      </c>
      <c r="W11" s="12">
        <f>IF(O11&lt;=0, 0, IF(O11&lt;=40,O11-N11,IF(O11-N11&lt;=0, 0, ABS(O11-N11-AE11))))</f>
        <v/>
      </c>
      <c r="X11" s="12">
        <f>IF(P11&lt;=0, 0, IF(P11&lt;=40,P11-O11,IF(P11-O11&lt;=0, 0, ABS(P11-O11-AF11))))</f>
        <v/>
      </c>
      <c r="Y11" s="12">
        <f>IF(Q11&lt;=0, 0, IF(Q11&lt;=40,Q11-P11,IF(Q11-P11&lt;=0, 0, ABS(Q11-P11-AG11))))</f>
        <v/>
      </c>
      <c r="Z11" s="12">
        <f>IF(R11&lt;=0, 0, IF(R11&lt;=40,R11-Q11,IF(R11-Q11&lt;=0, 0, ABS(R11-Q11-AH11))))</f>
        <v/>
      </c>
      <c r="AA11" s="12">
        <f>IF(S11&lt;=0, 0, IF(S11&lt;=40,S11-R11,IF(S11-R11&lt;=0, 0, ABS(S11-R11-AI11))))</f>
        <v/>
      </c>
      <c r="AB11" s="12">
        <f>IF(T11&lt;=0, 0, IF(T11&lt;=40,T11-S11,IF(T11-S11&lt;=0, 0, ABS(T11-S11-AJ11))))</f>
        <v/>
      </c>
      <c r="AC11" s="10" t="n"/>
      <c r="AD11" s="13">
        <f>0</f>
        <v/>
      </c>
      <c r="AE11" s="13">
        <f>IF(O11&lt;=0, 0, IF(O11&lt;=40,0, IF(O11-N11&lt;=0,0,IF(O11&gt;40, O11-40-SUM(AD11:AD11),0))))</f>
        <v/>
      </c>
      <c r="AF11" s="13">
        <f>IF(P11&lt;=0, 0, IF(P11&lt;=40,0, IF(P11-O11&lt;=0,0,IF(P11&gt;40, P11-40-SUM(AD11:AE11),0))))</f>
        <v/>
      </c>
      <c r="AG11" s="13">
        <f>IF(Q11&lt;=0, 0, IF(Q11&lt;=40,0, IF(Q11-P11&lt;=0,0,IF(Q11&gt;40, Q11-40-SUM(AD11:AF11),0))))</f>
        <v/>
      </c>
      <c r="AH11" s="13">
        <f>IF(R11&lt;=0, 0, IF(R11&lt;=40,0, IF(R11-Q11&lt;=0,0,IF(R11&gt;40, R11-40-SUM(AD11:AG11),0))))</f>
        <v/>
      </c>
      <c r="AI11" s="13">
        <f>IF(S11&lt;=0, 0, IF(S11&lt;=40,0, IF(S11-R11&lt;=0,0,IF(S11&gt;40, S11-40-SUM(AD11:AH11),0))))</f>
        <v/>
      </c>
      <c r="AJ11" s="13">
        <f>IF(T11&lt;=0, 0, IF(T11&lt;=40,0, IF(T11-S11&lt;=0,0,IF(T11&gt;40, T11-40-SUM(AD11:AI11),0))))</f>
        <v/>
      </c>
      <c r="AK11" s="9" t="inlineStr">
        <is>
          <t>EduardoGarcia</t>
        </is>
      </c>
    </row>
    <row r="12" ht="15.75" customHeight="1">
      <c r="A12" s="9" t="inlineStr">
        <is>
          <t>Erwingalicia</t>
        </is>
      </c>
      <c r="B12" s="20">
        <f>SUM('1000SLorraineRd'!B12+'Greystar1401SStateSt'!B12+'55EMonroe'!B12+'CityCenter'!B12+'ARTINSTITUTEOFCHICAGO'!B12+'AOONMJBNAE'!B12+'PrideTrucking'!B12+'941TerraceLake'!B12+'AOscAendJBNME'!B12+'JPMorganChase'!B12+'GoldenGateFuneralHome'!B12+'HOavMeEnonLongGroveJBNA'!B12+'SaintLaurentOakbrook'!B12+'MOAAREINACITYJBNM'!B12+'AscensionMercyMedicalCenter'!B12+'SamuelPark'!B12+'Shop'!B12+'VOueMgEica,MariaJBNA'!B12)</f>
        <v/>
      </c>
      <c r="C12" s="20">
        <f>SUM('1000SLorraineRd'!C12+'Greystar1401SStateSt'!C12+'55EMonroe'!C12+'CityCenter'!C12+'ARTINSTITUTEOFCHICAGO'!C12+'AOONMJBNAE'!C12+'PrideTrucking'!C12+'941TerraceLake'!C12+'AOscAendJBNME'!C12+'JPMorganChase'!C12+'GoldenGateFuneralHome'!C12+'HOavMeEnonLongGroveJBNA'!C12+'SaintLaurentOakbrook'!C12+'MOAAREINACITYJBNM'!C12+'AscensionMercyMedicalCenter'!C12+'SamuelPark'!C12+'Shop'!C12+'VOueMgEica,MariaJBNA'!C12)</f>
        <v/>
      </c>
      <c r="D12" s="20">
        <f>SUM('1000SLorraineRd'!D12+'Greystar1401SStateSt'!D12+'55EMonroe'!D12+'CityCenter'!D12+'ARTINSTITUTEOFCHICAGO'!D12+'AOONMJBNAE'!D12+'PrideTrucking'!D12+'941TerraceLake'!D12+'AOscAendJBNME'!D12+'JPMorganChase'!D12+'GoldenGateFuneralHome'!D12+'HOavMeEnonLongGroveJBNA'!D12+'SaintLaurentOakbrook'!D12+'MOAAREINACITYJBNM'!D12+'AscensionMercyMedicalCenter'!D12+'SamuelPark'!D12+'Shop'!D12+'VOueMgEica,MariaJBNA'!D12)</f>
        <v/>
      </c>
      <c r="E12" s="20">
        <f>SUM('1000SLorraineRd'!E12+'Greystar1401SStateSt'!E12+'55EMonroe'!E12+'CityCenter'!E12+'ARTINSTITUTEOFCHICAGO'!E12+'AOONMJBNAE'!E12+'PrideTrucking'!E12+'941TerraceLake'!E12+'AOscAendJBNME'!E12+'JPMorganChase'!E12+'GoldenGateFuneralHome'!E12+'HOavMeEnonLongGroveJBNA'!E12+'SaintLaurentOakbrook'!E12+'MOAAREINACITYJBNM'!E12+'AscensionMercyMedicalCenter'!E12+'SamuelPark'!E12+'Shop'!E12+'VOueMgEica,MariaJBNA'!E12)</f>
        <v/>
      </c>
      <c r="F12" s="20">
        <f>SUM('1000SLorraineRd'!F12+'Greystar1401SStateSt'!F12+'55EMonroe'!F12+'CityCenter'!F12+'ARTINSTITUTEOFCHICAGO'!F12+'AOONMJBNAE'!F12+'PrideTrucking'!F12+'941TerraceLake'!F12+'AOscAendJBNME'!F12+'JPMorganChase'!F12+'GoldenGateFuneralHome'!F12+'HOavMeEnonLongGroveJBNA'!F12+'SaintLaurentOakbrook'!F12+'MOAAREINACITYJBNM'!F12+'AscensionMercyMedicalCenter'!F12+'SamuelPark'!F12+'Shop'!F12+'VOueMgEica,MariaJBNA'!F12)</f>
        <v/>
      </c>
      <c r="G12" s="20">
        <f>SUM('1000SLorraineRd'!G12+'Greystar1401SStateSt'!G12+'55EMonroe'!G12+'CityCenter'!G12+'ARTINSTITUTEOFCHICAGO'!G12+'AOONMJBNAE'!G12+'PrideTrucking'!G12+'941TerraceLake'!G12+'AOscAendJBNME'!G12+'JPMorganChase'!G12+'GoldenGateFuneralHome'!G12+'HOavMeEnonLongGroveJBNA'!G12+'SaintLaurentOakbrook'!G12+'MOAAREINACITYJBNM'!G12+'AscensionMercyMedicalCenter'!G12+'SamuelPark'!G12+'Shop'!G12+'VOueMgEica,MariaJBNA'!G12)</f>
        <v/>
      </c>
      <c r="H12" s="20">
        <f>SUM('1000SLorraineRd'!H12+'Greystar1401SStateSt'!H12+'55EMonroe'!H12+'CityCenter'!H12+'ARTINSTITUTEOFCHICAGO'!H12+'AOONMJBNAE'!H12+'PrideTrucking'!H12+'941TerraceLake'!H12+'AOscAendJBNME'!H12+'JPMorganChase'!H12+'GoldenGateFuneralHome'!H12+'HOavMeEnonLongGroveJBNA'!H12+'SaintLaurentOakbrook'!H12+'MOAAREINACITYJBNM'!H12+'AscensionMercyMedicalCenter'!H12+'SamuelPark'!H12+'Shop'!H12+'VOueMgEica,MariaJBNA'!H12)</f>
        <v/>
      </c>
      <c r="I12" s="11">
        <f>SUM(B12:H12)</f>
        <v/>
      </c>
      <c r="J12" s="12">
        <f>IF(I12&lt;=40,I12,40)</f>
        <v/>
      </c>
      <c r="K12" s="13">
        <f>I12-J12</f>
        <v/>
      </c>
      <c r="L12" s="14">
        <f>I12*15</f>
        <v/>
      </c>
      <c r="M12" s="10" t="n"/>
      <c r="N12" s="11">
        <f>B12</f>
        <v/>
      </c>
      <c r="O12" s="11">
        <f>C12+N12</f>
        <v/>
      </c>
      <c r="P12" s="11">
        <f>D12+O12</f>
        <v/>
      </c>
      <c r="Q12" s="11">
        <f>E12+P12</f>
        <v/>
      </c>
      <c r="R12" s="11">
        <f>F12+Q12</f>
        <v/>
      </c>
      <c r="S12" s="11">
        <f>G12+R12</f>
        <v/>
      </c>
      <c r="T12" s="11">
        <f>H12+S12</f>
        <v/>
      </c>
      <c r="U12" s="10" t="n"/>
      <c r="V12" s="12">
        <f>N12</f>
        <v/>
      </c>
      <c r="W12" s="12">
        <f>IF(O12&lt;=0, 0, IF(O12&lt;=40,O12-N12,IF(O12-N12&lt;=0, 0, ABS(O12-N12-AE12))))</f>
        <v/>
      </c>
      <c r="X12" s="12">
        <f>IF(P12&lt;=0, 0, IF(P12&lt;=40,P12-O12,IF(P12-O12&lt;=0, 0, ABS(P12-O12-AF12))))</f>
        <v/>
      </c>
      <c r="Y12" s="12">
        <f>IF(Q12&lt;=0, 0, IF(Q12&lt;=40,Q12-P12,IF(Q12-P12&lt;=0, 0, ABS(Q12-P12-AG12))))</f>
        <v/>
      </c>
      <c r="Z12" s="12">
        <f>IF(R12&lt;=0, 0, IF(R12&lt;=40,R12-Q12,IF(R12-Q12&lt;=0, 0, ABS(R12-Q12-AH12))))</f>
        <v/>
      </c>
      <c r="AA12" s="12">
        <f>IF(S12&lt;=0, 0, IF(S12&lt;=40,S12-R12,IF(S12-R12&lt;=0, 0, ABS(S12-R12-AI12))))</f>
        <v/>
      </c>
      <c r="AB12" s="12">
        <f>IF(T12&lt;=0, 0, IF(T12&lt;=40,T12-S12,IF(T12-S12&lt;=0, 0, ABS(T12-S12-AJ12))))</f>
        <v/>
      </c>
      <c r="AC12" s="10" t="n"/>
      <c r="AD12" s="13">
        <f>0</f>
        <v/>
      </c>
      <c r="AE12" s="13">
        <f>IF(O12&lt;=0, 0, IF(O12&lt;=40,0, IF(O12-N12&lt;=0,0,IF(O12&gt;40, O12-40-SUM(AD12:AD12),0))))</f>
        <v/>
      </c>
      <c r="AF12" s="13">
        <f>IF(P12&lt;=0, 0, IF(P12&lt;=40,0, IF(P12-O12&lt;=0,0,IF(P12&gt;40, P12-40-SUM(AD12:AE12),0))))</f>
        <v/>
      </c>
      <c r="AG12" s="13">
        <f>IF(Q12&lt;=0, 0, IF(Q12&lt;=40,0, IF(Q12-P12&lt;=0,0,IF(Q12&gt;40, Q12-40-SUM(AD12:AF12),0))))</f>
        <v/>
      </c>
      <c r="AH12" s="13">
        <f>IF(R12&lt;=0, 0, IF(R12&lt;=40,0, IF(R12-Q12&lt;=0,0,IF(R12&gt;40, R12-40-SUM(AD12:AG12),0))))</f>
        <v/>
      </c>
      <c r="AI12" s="13">
        <f>IF(S12&lt;=0, 0, IF(S12&lt;=40,0, IF(S12-R12&lt;=0,0,IF(S12&gt;40, S12-40-SUM(AD12:AH12),0))))</f>
        <v/>
      </c>
      <c r="AJ12" s="13">
        <f>IF(T12&lt;=0, 0, IF(T12&lt;=40,0, IF(T12-S12&lt;=0,0,IF(T12&gt;40, T12-40-SUM(AD12:AI12),0))))</f>
        <v/>
      </c>
      <c r="AK12" s="9" t="inlineStr">
        <is>
          <t>Erwingalicia</t>
        </is>
      </c>
    </row>
    <row r="13" ht="15.75" customHeight="1">
      <c r="A13" s="9" t="inlineStr">
        <is>
          <t>ErwuinGonzalez</t>
        </is>
      </c>
      <c r="B13" s="20">
        <f>SUM('1000SLorraineRd'!B13+'Greystar1401SStateSt'!B13+'55EMonroe'!B13+'CityCenter'!B13+'ARTINSTITUTEOFCHICAGO'!B13+'AOONMJBNAE'!B13+'PrideTrucking'!B13+'941TerraceLake'!B13+'AOscAendJBNME'!B13+'JPMorganChase'!B13+'GoldenGateFuneralHome'!B13+'HOavMeEnonLongGroveJBNA'!B13+'SaintLaurentOakbrook'!B13+'MOAAREINACITYJBNM'!B13+'AscensionMercyMedicalCenter'!B13+'SamuelPark'!B13+'Shop'!B13+'VOueMgEica,MariaJBNA'!B13)</f>
        <v/>
      </c>
      <c r="C13" s="20">
        <f>SUM('1000SLorraineRd'!C13+'Greystar1401SStateSt'!C13+'55EMonroe'!C13+'CityCenter'!C13+'ARTINSTITUTEOFCHICAGO'!C13+'AOONMJBNAE'!C13+'PrideTrucking'!C13+'941TerraceLake'!C13+'AOscAendJBNME'!C13+'JPMorganChase'!C13+'GoldenGateFuneralHome'!C13+'HOavMeEnonLongGroveJBNA'!C13+'SaintLaurentOakbrook'!C13+'MOAAREINACITYJBNM'!C13+'AscensionMercyMedicalCenter'!C13+'SamuelPark'!C13+'Shop'!C13+'VOueMgEica,MariaJBNA'!C13)</f>
        <v/>
      </c>
      <c r="D13" s="20">
        <f>SUM('1000SLorraineRd'!D13+'Greystar1401SStateSt'!D13+'55EMonroe'!D13+'CityCenter'!D13+'ARTINSTITUTEOFCHICAGO'!D13+'AOONMJBNAE'!D13+'PrideTrucking'!D13+'941TerraceLake'!D13+'AOscAendJBNME'!D13+'JPMorganChase'!D13+'GoldenGateFuneralHome'!D13+'HOavMeEnonLongGroveJBNA'!D13+'SaintLaurentOakbrook'!D13+'MOAAREINACITYJBNM'!D13+'AscensionMercyMedicalCenter'!D13+'SamuelPark'!D13+'Shop'!D13+'VOueMgEica,MariaJBNA'!D13)</f>
        <v/>
      </c>
      <c r="E13" s="20">
        <f>SUM('1000SLorraineRd'!E13+'Greystar1401SStateSt'!E13+'55EMonroe'!E13+'CityCenter'!E13+'ARTINSTITUTEOFCHICAGO'!E13+'AOONMJBNAE'!E13+'PrideTrucking'!E13+'941TerraceLake'!E13+'AOscAendJBNME'!E13+'JPMorganChase'!E13+'GoldenGateFuneralHome'!E13+'HOavMeEnonLongGroveJBNA'!E13+'SaintLaurentOakbrook'!E13+'MOAAREINACITYJBNM'!E13+'AscensionMercyMedicalCenter'!E13+'SamuelPark'!E13+'Shop'!E13+'VOueMgEica,MariaJBNA'!E13)</f>
        <v/>
      </c>
      <c r="F13" s="20">
        <f>SUM('1000SLorraineRd'!F13+'Greystar1401SStateSt'!F13+'55EMonroe'!F13+'CityCenter'!F13+'ARTINSTITUTEOFCHICAGO'!F13+'AOONMJBNAE'!F13+'PrideTrucking'!F13+'941TerraceLake'!F13+'AOscAendJBNME'!F13+'JPMorganChase'!F13+'GoldenGateFuneralHome'!F13+'HOavMeEnonLongGroveJBNA'!F13+'SaintLaurentOakbrook'!F13+'MOAAREINACITYJBNM'!F13+'AscensionMercyMedicalCenter'!F13+'SamuelPark'!F13+'Shop'!F13+'VOueMgEica,MariaJBNA'!F13)</f>
        <v/>
      </c>
      <c r="G13" s="20">
        <f>SUM('1000SLorraineRd'!G13+'Greystar1401SStateSt'!G13+'55EMonroe'!G13+'CityCenter'!G13+'ARTINSTITUTEOFCHICAGO'!G13+'AOONMJBNAE'!G13+'PrideTrucking'!G13+'941TerraceLake'!G13+'AOscAendJBNME'!G13+'JPMorganChase'!G13+'GoldenGateFuneralHome'!G13+'HOavMeEnonLongGroveJBNA'!G13+'SaintLaurentOakbrook'!G13+'MOAAREINACITYJBNM'!G13+'AscensionMercyMedicalCenter'!G13+'SamuelPark'!G13+'Shop'!G13+'VOueMgEica,MariaJBNA'!G13)</f>
        <v/>
      </c>
      <c r="H13" s="20">
        <f>SUM('1000SLorraineRd'!H13+'Greystar1401SStateSt'!H13+'55EMonroe'!H13+'CityCenter'!H13+'ARTINSTITUTEOFCHICAGO'!H13+'AOONMJBNAE'!H13+'PrideTrucking'!H13+'941TerraceLake'!H13+'AOscAendJBNME'!H13+'JPMorganChase'!H13+'GoldenGateFuneralHome'!H13+'HOavMeEnonLongGroveJBNA'!H13+'SaintLaurentOakbrook'!H13+'MOAAREINACITYJBNM'!H13+'AscensionMercyMedicalCenter'!H13+'SamuelPark'!H13+'Shop'!H13+'VOueMgEica,MariaJBNA'!H13)</f>
        <v/>
      </c>
      <c r="I13" s="11">
        <f>SUM(B13:H13)</f>
        <v/>
      </c>
      <c r="J13" s="12">
        <f>IF(I13&lt;=40,I13,40)</f>
        <v/>
      </c>
      <c r="K13" s="13">
        <f>I13-J13</f>
        <v/>
      </c>
      <c r="L13" s="14">
        <f>I13*15</f>
        <v/>
      </c>
      <c r="M13" s="10" t="n"/>
      <c r="N13" s="11">
        <f>B13</f>
        <v/>
      </c>
      <c r="O13" s="11">
        <f>C13+N13</f>
        <v/>
      </c>
      <c r="P13" s="11">
        <f>D13+O13</f>
        <v/>
      </c>
      <c r="Q13" s="11">
        <f>E13+P13</f>
        <v/>
      </c>
      <c r="R13" s="11">
        <f>F13+Q13</f>
        <v/>
      </c>
      <c r="S13" s="11">
        <f>G13+R13</f>
        <v/>
      </c>
      <c r="T13" s="11">
        <f>H13+S13</f>
        <v/>
      </c>
      <c r="U13" s="10" t="n"/>
      <c r="V13" s="12">
        <f>N13</f>
        <v/>
      </c>
      <c r="W13" s="12">
        <f>IF(O13&lt;=0, 0, IF(O13&lt;=40,O13-N13,IF(O13-N13&lt;=0, 0, ABS(O13-N13-AE13))))</f>
        <v/>
      </c>
      <c r="X13" s="12">
        <f>IF(P13&lt;=0, 0, IF(P13&lt;=40,P13-O13,IF(P13-O13&lt;=0, 0, ABS(P13-O13-AF13))))</f>
        <v/>
      </c>
      <c r="Y13" s="12">
        <f>IF(Q13&lt;=0, 0, IF(Q13&lt;=40,Q13-P13,IF(Q13-P13&lt;=0, 0, ABS(Q13-P13-AG13))))</f>
        <v/>
      </c>
      <c r="Z13" s="12">
        <f>IF(R13&lt;=0, 0, IF(R13&lt;=40,R13-Q13,IF(R13-Q13&lt;=0, 0, ABS(R13-Q13-AH13))))</f>
        <v/>
      </c>
      <c r="AA13" s="12">
        <f>IF(S13&lt;=0, 0, IF(S13&lt;=40,S13-R13,IF(S13-R13&lt;=0, 0, ABS(S13-R13-AI13))))</f>
        <v/>
      </c>
      <c r="AB13" s="12">
        <f>IF(T13&lt;=0, 0, IF(T13&lt;=40,T13-S13,IF(T13-S13&lt;=0, 0, ABS(T13-S13-AJ13))))</f>
        <v/>
      </c>
      <c r="AC13" s="10" t="n"/>
      <c r="AD13" s="13">
        <f>0</f>
        <v/>
      </c>
      <c r="AE13" s="13">
        <f>IF(O13&lt;=0, 0, IF(O13&lt;=40,0, IF(O13-N13&lt;=0,0,IF(O13&gt;40, O13-40-SUM(AD13:AD13),0))))</f>
        <v/>
      </c>
      <c r="AF13" s="13">
        <f>IF(P13&lt;=0, 0, IF(P13&lt;=40,0, IF(P13-O13&lt;=0,0,IF(P13&gt;40, P13-40-SUM(AD13:AE13),0))))</f>
        <v/>
      </c>
      <c r="AG13" s="13">
        <f>IF(Q13&lt;=0, 0, IF(Q13&lt;=40,0, IF(Q13-P13&lt;=0,0,IF(Q13&gt;40, Q13-40-SUM(AD13:AF13),0))))</f>
        <v/>
      </c>
      <c r="AH13" s="13">
        <f>IF(R13&lt;=0, 0, IF(R13&lt;=40,0, IF(R13-Q13&lt;=0,0,IF(R13&gt;40, R13-40-SUM(AD13:AG13),0))))</f>
        <v/>
      </c>
      <c r="AI13" s="13">
        <f>IF(S13&lt;=0, 0, IF(S13&lt;=40,0, IF(S13-R13&lt;=0,0,IF(S13&gt;40, S13-40-SUM(AD13:AH13),0))))</f>
        <v/>
      </c>
      <c r="AJ13" s="13">
        <f>IF(T13&lt;=0, 0, IF(T13&lt;=40,0, IF(T13-S13&lt;=0,0,IF(T13&gt;40, T13-40-SUM(AD13:AI13),0))))</f>
        <v/>
      </c>
      <c r="AK13" s="9" t="inlineStr">
        <is>
          <t>ErwuinGonzalez</t>
        </is>
      </c>
    </row>
    <row r="14" ht="15.75" customHeight="1">
      <c r="A14" s="9" t="inlineStr">
        <is>
          <t>FlorencioLópez</t>
        </is>
      </c>
      <c r="B14" s="20">
        <f>SUM('1000SLorraineRd'!B14+'Greystar1401SStateSt'!B14+'55EMonroe'!B14+'CityCenter'!B14+'ARTINSTITUTEOFCHICAGO'!B14+'AOONMJBNAE'!B14+'PrideTrucking'!B14+'941TerraceLake'!B14+'AOscAendJBNME'!B14+'JPMorganChase'!B14+'GoldenGateFuneralHome'!B14+'HOavMeEnonLongGroveJBNA'!B14+'SaintLaurentOakbrook'!B14+'MOAAREINACITYJBNM'!B14+'AscensionMercyMedicalCenter'!B14+'SamuelPark'!B14+'Shop'!B14+'VOueMgEica,MariaJBNA'!B14)</f>
        <v/>
      </c>
      <c r="C14" s="20">
        <f>SUM('1000SLorraineRd'!C14+'Greystar1401SStateSt'!C14+'55EMonroe'!C14+'CityCenter'!C14+'ARTINSTITUTEOFCHICAGO'!C14+'AOONMJBNAE'!C14+'PrideTrucking'!C14+'941TerraceLake'!C14+'AOscAendJBNME'!C14+'JPMorganChase'!C14+'GoldenGateFuneralHome'!C14+'HOavMeEnonLongGroveJBNA'!C14+'SaintLaurentOakbrook'!C14+'MOAAREINACITYJBNM'!C14+'AscensionMercyMedicalCenter'!C14+'SamuelPark'!C14+'Shop'!C14+'VOueMgEica,MariaJBNA'!C14)</f>
        <v/>
      </c>
      <c r="D14" s="20">
        <f>SUM('1000SLorraineRd'!D14+'Greystar1401SStateSt'!D14+'55EMonroe'!D14+'CityCenter'!D14+'ARTINSTITUTEOFCHICAGO'!D14+'AOONMJBNAE'!D14+'PrideTrucking'!D14+'941TerraceLake'!D14+'AOscAendJBNME'!D14+'JPMorganChase'!D14+'GoldenGateFuneralHome'!D14+'HOavMeEnonLongGroveJBNA'!D14+'SaintLaurentOakbrook'!D14+'MOAAREINACITYJBNM'!D14+'AscensionMercyMedicalCenter'!D14+'SamuelPark'!D14+'Shop'!D14+'VOueMgEica,MariaJBNA'!D14)</f>
        <v/>
      </c>
      <c r="E14" s="20">
        <f>SUM('1000SLorraineRd'!E14+'Greystar1401SStateSt'!E14+'55EMonroe'!E14+'CityCenter'!E14+'ARTINSTITUTEOFCHICAGO'!E14+'AOONMJBNAE'!E14+'PrideTrucking'!E14+'941TerraceLake'!E14+'AOscAendJBNME'!E14+'JPMorganChase'!E14+'GoldenGateFuneralHome'!E14+'HOavMeEnonLongGroveJBNA'!E14+'SaintLaurentOakbrook'!E14+'MOAAREINACITYJBNM'!E14+'AscensionMercyMedicalCenter'!E14+'SamuelPark'!E14+'Shop'!E14+'VOueMgEica,MariaJBNA'!E14)</f>
        <v/>
      </c>
      <c r="F14" s="20">
        <f>SUM('1000SLorraineRd'!F14+'Greystar1401SStateSt'!F14+'55EMonroe'!F14+'CityCenter'!F14+'ARTINSTITUTEOFCHICAGO'!F14+'AOONMJBNAE'!F14+'PrideTrucking'!F14+'941TerraceLake'!F14+'AOscAendJBNME'!F14+'JPMorganChase'!F14+'GoldenGateFuneralHome'!F14+'HOavMeEnonLongGroveJBNA'!F14+'SaintLaurentOakbrook'!F14+'MOAAREINACITYJBNM'!F14+'AscensionMercyMedicalCenter'!F14+'SamuelPark'!F14+'Shop'!F14+'VOueMgEica,MariaJBNA'!F14)</f>
        <v/>
      </c>
      <c r="G14" s="20">
        <f>SUM('1000SLorraineRd'!G14+'Greystar1401SStateSt'!G14+'55EMonroe'!G14+'CityCenter'!G14+'ARTINSTITUTEOFCHICAGO'!G14+'AOONMJBNAE'!G14+'PrideTrucking'!G14+'941TerraceLake'!G14+'AOscAendJBNME'!G14+'JPMorganChase'!G14+'GoldenGateFuneralHome'!G14+'HOavMeEnonLongGroveJBNA'!G14+'SaintLaurentOakbrook'!G14+'MOAAREINACITYJBNM'!G14+'AscensionMercyMedicalCenter'!G14+'SamuelPark'!G14+'Shop'!G14+'VOueMgEica,MariaJBNA'!G14)</f>
        <v/>
      </c>
      <c r="H14" s="20">
        <f>SUM('1000SLorraineRd'!H14+'Greystar1401SStateSt'!H14+'55EMonroe'!H14+'CityCenter'!H14+'ARTINSTITUTEOFCHICAGO'!H14+'AOONMJBNAE'!H14+'PrideTrucking'!H14+'941TerraceLake'!H14+'AOscAendJBNME'!H14+'JPMorganChase'!H14+'GoldenGateFuneralHome'!H14+'HOavMeEnonLongGroveJBNA'!H14+'SaintLaurentOakbrook'!H14+'MOAAREINACITYJBNM'!H14+'AscensionMercyMedicalCenter'!H14+'SamuelPark'!H14+'Shop'!H14+'VOueMgEica,MariaJBNA'!H14)</f>
        <v/>
      </c>
      <c r="I14" s="11">
        <f>SUM(B14:H14)</f>
        <v/>
      </c>
      <c r="J14" s="12">
        <f>IF(I14&lt;=40,I14,40)</f>
        <v/>
      </c>
      <c r="K14" s="13">
        <f>I14-J14</f>
        <v/>
      </c>
      <c r="L14" s="14">
        <f>I14*15</f>
        <v/>
      </c>
      <c r="M14" s="10" t="n"/>
      <c r="N14" s="11">
        <f>B14</f>
        <v/>
      </c>
      <c r="O14" s="11">
        <f>C14+N14</f>
        <v/>
      </c>
      <c r="P14" s="11">
        <f>D14+O14</f>
        <v/>
      </c>
      <c r="Q14" s="11">
        <f>E14+P14</f>
        <v/>
      </c>
      <c r="R14" s="11">
        <f>F14+Q14</f>
        <v/>
      </c>
      <c r="S14" s="11">
        <f>G14+R14</f>
        <v/>
      </c>
      <c r="T14" s="11">
        <f>H14+S14</f>
        <v/>
      </c>
      <c r="U14" s="10" t="n"/>
      <c r="V14" s="12">
        <f>N14</f>
        <v/>
      </c>
      <c r="W14" s="12">
        <f>IF(O14&lt;=0, 0, IF(O14&lt;=40,O14-N14,IF(O14-N14&lt;=0, 0, ABS(O14-N14-AE14))))</f>
        <v/>
      </c>
      <c r="X14" s="12">
        <f>IF(P14&lt;=0, 0, IF(P14&lt;=40,P14-O14,IF(P14-O14&lt;=0, 0, ABS(P14-O14-AF14))))</f>
        <v/>
      </c>
      <c r="Y14" s="12">
        <f>IF(Q14&lt;=0, 0, IF(Q14&lt;=40,Q14-P14,IF(Q14-P14&lt;=0, 0, ABS(Q14-P14-AG14))))</f>
        <v/>
      </c>
      <c r="Z14" s="12">
        <f>IF(R14&lt;=0, 0, IF(R14&lt;=40,R14-Q14,IF(R14-Q14&lt;=0, 0, ABS(R14-Q14-AH14))))</f>
        <v/>
      </c>
      <c r="AA14" s="12">
        <f>IF(S14&lt;=0, 0, IF(S14&lt;=40,S14-R14,IF(S14-R14&lt;=0, 0, ABS(S14-R14-AI14))))</f>
        <v/>
      </c>
      <c r="AB14" s="12">
        <f>IF(T14&lt;=0, 0, IF(T14&lt;=40,T14-S14,IF(T14-S14&lt;=0, 0, ABS(T14-S14-AJ14))))</f>
        <v/>
      </c>
      <c r="AC14" s="10" t="n"/>
      <c r="AD14" s="13">
        <f>0</f>
        <v/>
      </c>
      <c r="AE14" s="13">
        <f>IF(O14&lt;=0, 0, IF(O14&lt;=40,0, IF(O14-N14&lt;=0,0,IF(O14&gt;40, O14-40-SUM(AD14:AD14),0))))</f>
        <v/>
      </c>
      <c r="AF14" s="13">
        <f>IF(P14&lt;=0, 0, IF(P14&lt;=40,0, IF(P14-O14&lt;=0,0,IF(P14&gt;40, P14-40-SUM(AD14:AE14),0))))</f>
        <v/>
      </c>
      <c r="AG14" s="13">
        <f>IF(Q14&lt;=0, 0, IF(Q14&lt;=40,0, IF(Q14-P14&lt;=0,0,IF(Q14&gt;40, Q14-40-SUM(AD14:AF14),0))))</f>
        <v/>
      </c>
      <c r="AH14" s="13">
        <f>IF(R14&lt;=0, 0, IF(R14&lt;=40,0, IF(R14-Q14&lt;=0,0,IF(R14&gt;40, R14-40-SUM(AD14:AG14),0))))</f>
        <v/>
      </c>
      <c r="AI14" s="13">
        <f>IF(S14&lt;=0, 0, IF(S14&lt;=40,0, IF(S14-R14&lt;=0,0,IF(S14&gt;40, S14-40-SUM(AD14:AH14),0))))</f>
        <v/>
      </c>
      <c r="AJ14" s="13">
        <f>IF(T14&lt;=0, 0, IF(T14&lt;=40,0, IF(T14-S14&lt;=0,0,IF(T14&gt;40, T14-40-SUM(AD14:AI14),0))))</f>
        <v/>
      </c>
      <c r="AK14" s="9" t="inlineStr">
        <is>
          <t>FlorencioLópez</t>
        </is>
      </c>
    </row>
    <row r="15" ht="15.75" customHeight="1">
      <c r="A15" s="9" t="inlineStr">
        <is>
          <t>Florenciolopez</t>
        </is>
      </c>
      <c r="B15" s="20">
        <f>SUM('1000SLorraineRd'!B15+'Greystar1401SStateSt'!B15+'55EMonroe'!B15+'CityCenter'!B15+'ARTINSTITUTEOFCHICAGO'!B15+'AOONMJBNAE'!B15+'PrideTrucking'!B15+'941TerraceLake'!B15+'AOscAendJBNME'!B15+'JPMorganChase'!B15+'GoldenGateFuneralHome'!B15+'HOavMeEnonLongGroveJBNA'!B15+'SaintLaurentOakbrook'!B15+'MOAAREINACITYJBNM'!B15+'AscensionMercyMedicalCenter'!B15+'SamuelPark'!B15+'Shop'!B15+'VOueMgEica,MariaJBNA'!B15)</f>
        <v/>
      </c>
      <c r="C15" s="20">
        <f>SUM('1000SLorraineRd'!C15+'Greystar1401SStateSt'!C15+'55EMonroe'!C15+'CityCenter'!C15+'ARTINSTITUTEOFCHICAGO'!C15+'AOONMJBNAE'!C15+'PrideTrucking'!C15+'941TerraceLake'!C15+'AOscAendJBNME'!C15+'JPMorganChase'!C15+'GoldenGateFuneralHome'!C15+'HOavMeEnonLongGroveJBNA'!C15+'SaintLaurentOakbrook'!C15+'MOAAREINACITYJBNM'!C15+'AscensionMercyMedicalCenter'!C15+'SamuelPark'!C15+'Shop'!C15+'VOueMgEica,MariaJBNA'!C15)</f>
        <v/>
      </c>
      <c r="D15" s="20">
        <f>SUM('1000SLorraineRd'!D15+'Greystar1401SStateSt'!D15+'55EMonroe'!D15+'CityCenter'!D15+'ARTINSTITUTEOFCHICAGO'!D15+'AOONMJBNAE'!D15+'PrideTrucking'!D15+'941TerraceLake'!D15+'AOscAendJBNME'!D15+'JPMorganChase'!D15+'GoldenGateFuneralHome'!D15+'HOavMeEnonLongGroveJBNA'!D15+'SaintLaurentOakbrook'!D15+'MOAAREINACITYJBNM'!D15+'AscensionMercyMedicalCenter'!D15+'SamuelPark'!D15+'Shop'!D15+'VOueMgEica,MariaJBNA'!D15)</f>
        <v/>
      </c>
      <c r="E15" s="20">
        <f>SUM('1000SLorraineRd'!E15+'Greystar1401SStateSt'!E15+'55EMonroe'!E15+'CityCenter'!E15+'ARTINSTITUTEOFCHICAGO'!E15+'AOONMJBNAE'!E15+'PrideTrucking'!E15+'941TerraceLake'!E15+'AOscAendJBNME'!E15+'JPMorganChase'!E15+'GoldenGateFuneralHome'!E15+'HOavMeEnonLongGroveJBNA'!E15+'SaintLaurentOakbrook'!E15+'MOAAREINACITYJBNM'!E15+'AscensionMercyMedicalCenter'!E15+'SamuelPark'!E15+'Shop'!E15+'VOueMgEica,MariaJBNA'!E15)</f>
        <v/>
      </c>
      <c r="F15" s="20">
        <f>SUM('1000SLorraineRd'!F15+'Greystar1401SStateSt'!F15+'55EMonroe'!F15+'CityCenter'!F15+'ARTINSTITUTEOFCHICAGO'!F15+'AOONMJBNAE'!F15+'PrideTrucking'!F15+'941TerraceLake'!F15+'AOscAendJBNME'!F15+'JPMorganChase'!F15+'GoldenGateFuneralHome'!F15+'HOavMeEnonLongGroveJBNA'!F15+'SaintLaurentOakbrook'!F15+'MOAAREINACITYJBNM'!F15+'AscensionMercyMedicalCenter'!F15+'SamuelPark'!F15+'Shop'!F15+'VOueMgEica,MariaJBNA'!F15)</f>
        <v/>
      </c>
      <c r="G15" s="20">
        <f>SUM('1000SLorraineRd'!G15+'Greystar1401SStateSt'!G15+'55EMonroe'!G15+'CityCenter'!G15+'ARTINSTITUTEOFCHICAGO'!G15+'AOONMJBNAE'!G15+'PrideTrucking'!G15+'941TerraceLake'!G15+'AOscAendJBNME'!G15+'JPMorganChase'!G15+'GoldenGateFuneralHome'!G15+'HOavMeEnonLongGroveJBNA'!G15+'SaintLaurentOakbrook'!G15+'MOAAREINACITYJBNM'!G15+'AscensionMercyMedicalCenter'!G15+'SamuelPark'!G15+'Shop'!G15+'VOueMgEica,MariaJBNA'!G15)</f>
        <v/>
      </c>
      <c r="H15" s="20">
        <f>SUM('1000SLorraineRd'!H15+'Greystar1401SStateSt'!H15+'55EMonroe'!H15+'CityCenter'!H15+'ARTINSTITUTEOFCHICAGO'!H15+'AOONMJBNAE'!H15+'PrideTrucking'!H15+'941TerraceLake'!H15+'AOscAendJBNME'!H15+'JPMorganChase'!H15+'GoldenGateFuneralHome'!H15+'HOavMeEnonLongGroveJBNA'!H15+'SaintLaurentOakbrook'!H15+'MOAAREINACITYJBNM'!H15+'AscensionMercyMedicalCenter'!H15+'SamuelPark'!H15+'Shop'!H15+'VOueMgEica,MariaJBNA'!H15)</f>
        <v/>
      </c>
      <c r="I15" s="11">
        <f>SUM(B15:H15)</f>
        <v/>
      </c>
      <c r="J15" s="12">
        <f>IF(I15&lt;=40,I15,40)</f>
        <v/>
      </c>
      <c r="K15" s="13">
        <f>I15-J15</f>
        <v/>
      </c>
      <c r="L15" s="14">
        <f>I15*15</f>
        <v/>
      </c>
      <c r="M15" s="10" t="n"/>
      <c r="N15" s="11">
        <f>B15</f>
        <v/>
      </c>
      <c r="O15" s="11">
        <f>C15+N15</f>
        <v/>
      </c>
      <c r="P15" s="11">
        <f>D15+O15</f>
        <v/>
      </c>
      <c r="Q15" s="11">
        <f>E15+P15</f>
        <v/>
      </c>
      <c r="R15" s="11">
        <f>F15+Q15</f>
        <v/>
      </c>
      <c r="S15" s="11">
        <f>G15+R15</f>
        <v/>
      </c>
      <c r="T15" s="11">
        <f>H15+S15</f>
        <v/>
      </c>
      <c r="U15" s="10" t="n"/>
      <c r="V15" s="12">
        <f>N15</f>
        <v/>
      </c>
      <c r="W15" s="12">
        <f>IF(O15&lt;=0, 0, IF(O15&lt;=40,O15-N15,IF(O15-N15&lt;=0, 0, ABS(O15-N15-AE15))))</f>
        <v/>
      </c>
      <c r="X15" s="12">
        <f>IF(P15&lt;=0, 0, IF(P15&lt;=40,P15-O15,IF(P15-O15&lt;=0, 0, ABS(P15-O15-AF15))))</f>
        <v/>
      </c>
      <c r="Y15" s="12">
        <f>IF(Q15&lt;=0, 0, IF(Q15&lt;=40,Q15-P15,IF(Q15-P15&lt;=0, 0, ABS(Q15-P15-AG15))))</f>
        <v/>
      </c>
      <c r="Z15" s="12">
        <f>IF(R15&lt;=0, 0, IF(R15&lt;=40,R15-Q15,IF(R15-Q15&lt;=0, 0, ABS(R15-Q15-AH15))))</f>
        <v/>
      </c>
      <c r="AA15" s="12">
        <f>IF(S15&lt;=0, 0, IF(S15&lt;=40,S15-R15,IF(S15-R15&lt;=0, 0, ABS(S15-R15-AI15))))</f>
        <v/>
      </c>
      <c r="AB15" s="12">
        <f>IF(T15&lt;=0, 0, IF(T15&lt;=40,T15-S15,IF(T15-S15&lt;=0, 0, ABS(T15-S15-AJ15))))</f>
        <v/>
      </c>
      <c r="AC15" s="10" t="n"/>
      <c r="AD15" s="13">
        <f>0</f>
        <v/>
      </c>
      <c r="AE15" s="13">
        <f>IF(O15&lt;=0, 0, IF(O15&lt;=40,0, IF(O15-N15&lt;=0,0,IF(O15&gt;40, O15-40-SUM(AD15:AD15),0))))</f>
        <v/>
      </c>
      <c r="AF15" s="13">
        <f>IF(P15&lt;=0, 0, IF(P15&lt;=40,0, IF(P15-O15&lt;=0,0,IF(P15&gt;40, P15-40-SUM(AD15:AE15),0))))</f>
        <v/>
      </c>
      <c r="AG15" s="13">
        <f>IF(Q15&lt;=0, 0, IF(Q15&lt;=40,0, IF(Q15-P15&lt;=0,0,IF(Q15&gt;40, Q15-40-SUM(AD15:AF15),0))))</f>
        <v/>
      </c>
      <c r="AH15" s="13">
        <f>IF(R15&lt;=0, 0, IF(R15&lt;=40,0, IF(R15-Q15&lt;=0,0,IF(R15&gt;40, R15-40-SUM(AD15:AG15),0))))</f>
        <v/>
      </c>
      <c r="AI15" s="13">
        <f>IF(S15&lt;=0, 0, IF(S15&lt;=40,0, IF(S15-R15&lt;=0,0,IF(S15&gt;40, S15-40-SUM(AD15:AH15),0))))</f>
        <v/>
      </c>
      <c r="AJ15" s="13">
        <f>IF(T15&lt;=0, 0, IF(T15&lt;=40,0, IF(T15-S15&lt;=0,0,IF(T15&gt;40, T15-40-SUM(AD15:AI15),0))))</f>
        <v/>
      </c>
      <c r="AK15" s="9" t="inlineStr">
        <is>
          <t>Florenciolopez</t>
        </is>
      </c>
    </row>
    <row r="16" ht="15.75" customHeight="1">
      <c r="A16" s="9" t="inlineStr">
        <is>
          <t>FranklinBermon</t>
        </is>
      </c>
      <c r="B16" s="20">
        <f>SUM('1000SLorraineRd'!B16+'Greystar1401SStateSt'!B16+'55EMonroe'!B16+'CityCenter'!B16+'ARTINSTITUTEOFCHICAGO'!B16+'AOONMJBNAE'!B16+'PrideTrucking'!B16+'941TerraceLake'!B16+'AOscAendJBNME'!B16+'JPMorganChase'!B16+'GoldenGateFuneralHome'!B16+'HOavMeEnonLongGroveJBNA'!B16+'SaintLaurentOakbrook'!B16+'MOAAREINACITYJBNM'!B16+'AscensionMercyMedicalCenter'!B16+'SamuelPark'!B16+'Shop'!B16+'VOueMgEica,MariaJBNA'!B16)</f>
        <v/>
      </c>
      <c r="C16" s="20">
        <f>SUM('1000SLorraineRd'!C16+'Greystar1401SStateSt'!C16+'55EMonroe'!C16+'CityCenter'!C16+'ARTINSTITUTEOFCHICAGO'!C16+'AOONMJBNAE'!C16+'PrideTrucking'!C16+'941TerraceLake'!C16+'AOscAendJBNME'!C16+'JPMorganChase'!C16+'GoldenGateFuneralHome'!C16+'HOavMeEnonLongGroveJBNA'!C16+'SaintLaurentOakbrook'!C16+'MOAAREINACITYJBNM'!C16+'AscensionMercyMedicalCenter'!C16+'SamuelPark'!C16+'Shop'!C16+'VOueMgEica,MariaJBNA'!C16)</f>
        <v/>
      </c>
      <c r="D16" s="20">
        <f>SUM('1000SLorraineRd'!D16+'Greystar1401SStateSt'!D16+'55EMonroe'!D16+'CityCenter'!D16+'ARTINSTITUTEOFCHICAGO'!D16+'AOONMJBNAE'!D16+'PrideTrucking'!D16+'941TerraceLake'!D16+'AOscAendJBNME'!D16+'JPMorganChase'!D16+'GoldenGateFuneralHome'!D16+'HOavMeEnonLongGroveJBNA'!D16+'SaintLaurentOakbrook'!D16+'MOAAREINACITYJBNM'!D16+'AscensionMercyMedicalCenter'!D16+'SamuelPark'!D16+'Shop'!D16+'VOueMgEica,MariaJBNA'!D16)</f>
        <v/>
      </c>
      <c r="E16" s="20">
        <f>SUM('1000SLorraineRd'!E16+'Greystar1401SStateSt'!E16+'55EMonroe'!E16+'CityCenter'!E16+'ARTINSTITUTEOFCHICAGO'!E16+'AOONMJBNAE'!E16+'PrideTrucking'!E16+'941TerraceLake'!E16+'AOscAendJBNME'!E16+'JPMorganChase'!E16+'GoldenGateFuneralHome'!E16+'HOavMeEnonLongGroveJBNA'!E16+'SaintLaurentOakbrook'!E16+'MOAAREINACITYJBNM'!E16+'AscensionMercyMedicalCenter'!E16+'SamuelPark'!E16+'Shop'!E16+'VOueMgEica,MariaJBNA'!E16)</f>
        <v/>
      </c>
      <c r="F16" s="20">
        <f>SUM('1000SLorraineRd'!F16+'Greystar1401SStateSt'!F16+'55EMonroe'!F16+'CityCenter'!F16+'ARTINSTITUTEOFCHICAGO'!F16+'AOONMJBNAE'!F16+'PrideTrucking'!F16+'941TerraceLake'!F16+'AOscAendJBNME'!F16+'JPMorganChase'!F16+'GoldenGateFuneralHome'!F16+'HOavMeEnonLongGroveJBNA'!F16+'SaintLaurentOakbrook'!F16+'MOAAREINACITYJBNM'!F16+'AscensionMercyMedicalCenter'!F16+'SamuelPark'!F16+'Shop'!F16+'VOueMgEica,MariaJBNA'!F16)</f>
        <v/>
      </c>
      <c r="G16" s="20">
        <f>SUM('1000SLorraineRd'!G16+'Greystar1401SStateSt'!G16+'55EMonroe'!G16+'CityCenter'!G16+'ARTINSTITUTEOFCHICAGO'!G16+'AOONMJBNAE'!G16+'PrideTrucking'!G16+'941TerraceLake'!G16+'AOscAendJBNME'!G16+'JPMorganChase'!G16+'GoldenGateFuneralHome'!G16+'HOavMeEnonLongGroveJBNA'!G16+'SaintLaurentOakbrook'!G16+'MOAAREINACITYJBNM'!G16+'AscensionMercyMedicalCenter'!G16+'SamuelPark'!G16+'Shop'!G16+'VOueMgEica,MariaJBNA'!G16)</f>
        <v/>
      </c>
      <c r="H16" s="20">
        <f>SUM('1000SLorraineRd'!H16+'Greystar1401SStateSt'!H16+'55EMonroe'!H16+'CityCenter'!H16+'ARTINSTITUTEOFCHICAGO'!H16+'AOONMJBNAE'!H16+'PrideTrucking'!H16+'941TerraceLake'!H16+'AOscAendJBNME'!H16+'JPMorganChase'!H16+'GoldenGateFuneralHome'!H16+'HOavMeEnonLongGroveJBNA'!H16+'SaintLaurentOakbrook'!H16+'MOAAREINACITYJBNM'!H16+'AscensionMercyMedicalCenter'!H16+'SamuelPark'!H16+'Shop'!H16+'VOueMgEica,MariaJBNA'!H16)</f>
        <v/>
      </c>
      <c r="I16" s="11">
        <f>SUM(B16:H16)</f>
        <v/>
      </c>
      <c r="J16" s="12">
        <f>IF(I16&lt;=40,I16,40)</f>
        <v/>
      </c>
      <c r="K16" s="13">
        <f>I16-J16</f>
        <v/>
      </c>
      <c r="L16" s="14">
        <f>I16*15</f>
        <v/>
      </c>
      <c r="M16" s="10" t="n"/>
      <c r="N16" s="11">
        <f>B16</f>
        <v/>
      </c>
      <c r="O16" s="11">
        <f>C16+N16</f>
        <v/>
      </c>
      <c r="P16" s="11">
        <f>D16+O16</f>
        <v/>
      </c>
      <c r="Q16" s="11">
        <f>E16+P16</f>
        <v/>
      </c>
      <c r="R16" s="11">
        <f>F16+Q16</f>
        <v/>
      </c>
      <c r="S16" s="11">
        <f>G16+R16</f>
        <v/>
      </c>
      <c r="T16" s="11">
        <f>H16+S16</f>
        <v/>
      </c>
      <c r="U16" s="10" t="n"/>
      <c r="V16" s="12">
        <f>N16</f>
        <v/>
      </c>
      <c r="W16" s="12">
        <f>IF(O16&lt;=0, 0, IF(O16&lt;=40,O16-N16,IF(O16-N16&lt;=0, 0, ABS(O16-N16-AE16))))</f>
        <v/>
      </c>
      <c r="X16" s="12">
        <f>IF(P16&lt;=0, 0, IF(P16&lt;=40,P16-O16,IF(P16-O16&lt;=0, 0, ABS(P16-O16-AF16))))</f>
        <v/>
      </c>
      <c r="Y16" s="12">
        <f>IF(Q16&lt;=0, 0, IF(Q16&lt;=40,Q16-P16,IF(Q16-P16&lt;=0, 0, ABS(Q16-P16-AG16))))</f>
        <v/>
      </c>
      <c r="Z16" s="12">
        <f>IF(R16&lt;=0, 0, IF(R16&lt;=40,R16-Q16,IF(R16-Q16&lt;=0, 0, ABS(R16-Q16-AH16))))</f>
        <v/>
      </c>
      <c r="AA16" s="12">
        <f>IF(S16&lt;=0, 0, IF(S16&lt;=40,S16-R16,IF(S16-R16&lt;=0, 0, ABS(S16-R16-AI16))))</f>
        <v/>
      </c>
      <c r="AB16" s="12">
        <f>IF(T16&lt;=0, 0, IF(T16&lt;=40,T16-S16,IF(T16-S16&lt;=0, 0, ABS(T16-S16-AJ16))))</f>
        <v/>
      </c>
      <c r="AC16" s="10" t="n"/>
      <c r="AD16" s="13">
        <f>0</f>
        <v/>
      </c>
      <c r="AE16" s="13">
        <f>IF(O16&lt;=0, 0, IF(O16&lt;=40,0, IF(O16-N16&lt;=0,0,IF(O16&gt;40, O16-40-SUM(AD16:AD16),0))))</f>
        <v/>
      </c>
      <c r="AF16" s="13">
        <f>IF(P16&lt;=0, 0, IF(P16&lt;=40,0, IF(P16-O16&lt;=0,0,IF(P16&gt;40, P16-40-SUM(AD16:AE16),0))))</f>
        <v/>
      </c>
      <c r="AG16" s="13">
        <f>IF(Q16&lt;=0, 0, IF(Q16&lt;=40,0, IF(Q16-P16&lt;=0,0,IF(Q16&gt;40, Q16-40-SUM(AD16:AF16),0))))</f>
        <v/>
      </c>
      <c r="AH16" s="13">
        <f>IF(R16&lt;=0, 0, IF(R16&lt;=40,0, IF(R16-Q16&lt;=0,0,IF(R16&gt;40, R16-40-SUM(AD16:AG16),0))))</f>
        <v/>
      </c>
      <c r="AI16" s="13">
        <f>IF(S16&lt;=0, 0, IF(S16&lt;=40,0, IF(S16-R16&lt;=0,0,IF(S16&gt;40, S16-40-SUM(AD16:AH16),0))))</f>
        <v/>
      </c>
      <c r="AJ16" s="13">
        <f>IF(T16&lt;=0, 0, IF(T16&lt;=40,0, IF(T16-S16&lt;=0,0,IF(T16&gt;40, T16-40-SUM(AD16:AI16),0))))</f>
        <v/>
      </c>
      <c r="AK16" s="9" t="inlineStr">
        <is>
          <t>FranklinBermon</t>
        </is>
      </c>
    </row>
    <row r="17" ht="15.75" customHeight="1">
      <c r="A17" s="9" t="inlineStr">
        <is>
          <t>JaunGiménez</t>
        </is>
      </c>
      <c r="B17" s="20">
        <f>SUM('1000SLorraineRd'!B17+'Greystar1401SStateSt'!B17+'55EMonroe'!B17+'CityCenter'!B17+'ARTINSTITUTEOFCHICAGO'!B17+'AOONMJBNAE'!B17+'PrideTrucking'!B17+'941TerraceLake'!B17+'AOscAendJBNME'!B17+'JPMorganChase'!B17+'GoldenGateFuneralHome'!B17+'HOavMeEnonLongGroveJBNA'!B17+'SaintLaurentOakbrook'!B17+'MOAAREINACITYJBNM'!B17+'AscensionMercyMedicalCenter'!B17+'SamuelPark'!B17+'Shop'!B17+'VOueMgEica,MariaJBNA'!B17)</f>
        <v/>
      </c>
      <c r="C17" s="20">
        <f>SUM('1000SLorraineRd'!C17+'Greystar1401SStateSt'!C17+'55EMonroe'!C17+'CityCenter'!C17+'ARTINSTITUTEOFCHICAGO'!C17+'AOONMJBNAE'!C17+'PrideTrucking'!C17+'941TerraceLake'!C17+'AOscAendJBNME'!C17+'JPMorganChase'!C17+'GoldenGateFuneralHome'!C17+'HOavMeEnonLongGroveJBNA'!C17+'SaintLaurentOakbrook'!C17+'MOAAREINACITYJBNM'!C17+'AscensionMercyMedicalCenter'!C17+'SamuelPark'!C17+'Shop'!C17+'VOueMgEica,MariaJBNA'!C17)</f>
        <v/>
      </c>
      <c r="D17" s="20">
        <f>SUM('1000SLorraineRd'!D17+'Greystar1401SStateSt'!D17+'55EMonroe'!D17+'CityCenter'!D17+'ARTINSTITUTEOFCHICAGO'!D17+'AOONMJBNAE'!D17+'PrideTrucking'!D17+'941TerraceLake'!D17+'AOscAendJBNME'!D17+'JPMorganChase'!D17+'GoldenGateFuneralHome'!D17+'HOavMeEnonLongGroveJBNA'!D17+'SaintLaurentOakbrook'!D17+'MOAAREINACITYJBNM'!D17+'AscensionMercyMedicalCenter'!D17+'SamuelPark'!D17+'Shop'!D17+'VOueMgEica,MariaJBNA'!D17)</f>
        <v/>
      </c>
      <c r="E17" s="20">
        <f>SUM('1000SLorraineRd'!E17+'Greystar1401SStateSt'!E17+'55EMonroe'!E17+'CityCenter'!E17+'ARTINSTITUTEOFCHICAGO'!E17+'AOONMJBNAE'!E17+'PrideTrucking'!E17+'941TerraceLake'!E17+'AOscAendJBNME'!E17+'JPMorganChase'!E17+'GoldenGateFuneralHome'!E17+'HOavMeEnonLongGroveJBNA'!E17+'SaintLaurentOakbrook'!E17+'MOAAREINACITYJBNM'!E17+'AscensionMercyMedicalCenter'!E17+'SamuelPark'!E17+'Shop'!E17+'VOueMgEica,MariaJBNA'!E17)</f>
        <v/>
      </c>
      <c r="F17" s="20">
        <f>SUM('1000SLorraineRd'!F17+'Greystar1401SStateSt'!F17+'55EMonroe'!F17+'CityCenter'!F17+'ARTINSTITUTEOFCHICAGO'!F17+'AOONMJBNAE'!F17+'PrideTrucking'!F17+'941TerraceLake'!F17+'AOscAendJBNME'!F17+'JPMorganChase'!F17+'GoldenGateFuneralHome'!F17+'HOavMeEnonLongGroveJBNA'!F17+'SaintLaurentOakbrook'!F17+'MOAAREINACITYJBNM'!F17+'AscensionMercyMedicalCenter'!F17+'SamuelPark'!F17+'Shop'!F17+'VOueMgEica,MariaJBNA'!F17)</f>
        <v/>
      </c>
      <c r="G17" s="20">
        <f>SUM('1000SLorraineRd'!G17+'Greystar1401SStateSt'!G17+'55EMonroe'!G17+'CityCenter'!G17+'ARTINSTITUTEOFCHICAGO'!G17+'AOONMJBNAE'!G17+'PrideTrucking'!G17+'941TerraceLake'!G17+'AOscAendJBNME'!G17+'JPMorganChase'!G17+'GoldenGateFuneralHome'!G17+'HOavMeEnonLongGroveJBNA'!G17+'SaintLaurentOakbrook'!G17+'MOAAREINACITYJBNM'!G17+'AscensionMercyMedicalCenter'!G17+'SamuelPark'!G17+'Shop'!G17+'VOueMgEica,MariaJBNA'!G17)</f>
        <v/>
      </c>
      <c r="H17" s="20">
        <f>SUM('1000SLorraineRd'!H17+'Greystar1401SStateSt'!H17+'55EMonroe'!H17+'CityCenter'!H17+'ARTINSTITUTEOFCHICAGO'!H17+'AOONMJBNAE'!H17+'PrideTrucking'!H17+'941TerraceLake'!H17+'AOscAendJBNME'!H17+'JPMorganChase'!H17+'GoldenGateFuneralHome'!H17+'HOavMeEnonLongGroveJBNA'!H17+'SaintLaurentOakbrook'!H17+'MOAAREINACITYJBNM'!H17+'AscensionMercyMedicalCenter'!H17+'SamuelPark'!H17+'Shop'!H17+'VOueMgEica,MariaJBNA'!H17)</f>
        <v/>
      </c>
      <c r="I17" s="11">
        <f>SUM(B17:H17)</f>
        <v/>
      </c>
      <c r="J17" s="12">
        <f>IF(I17&lt;=40,I17,40)</f>
        <v/>
      </c>
      <c r="K17" s="13">
        <f>I17-J17</f>
        <v/>
      </c>
      <c r="L17" s="14">
        <f>I17*15</f>
        <v/>
      </c>
      <c r="M17" s="10" t="n"/>
      <c r="N17" s="11">
        <f>B17</f>
        <v/>
      </c>
      <c r="O17" s="11">
        <f>C17+N17</f>
        <v/>
      </c>
      <c r="P17" s="11">
        <f>D17+O17</f>
        <v/>
      </c>
      <c r="Q17" s="11">
        <f>E17+P17</f>
        <v/>
      </c>
      <c r="R17" s="11">
        <f>F17+Q17</f>
        <v/>
      </c>
      <c r="S17" s="11">
        <f>G17+R17</f>
        <v/>
      </c>
      <c r="T17" s="11">
        <f>H17+S17</f>
        <v/>
      </c>
      <c r="U17" s="10" t="n"/>
      <c r="V17" s="12">
        <f>N17</f>
        <v/>
      </c>
      <c r="W17" s="12">
        <f>IF(O17&lt;=0, 0, IF(O17&lt;=40,O17-N17,IF(O17-N17&lt;=0, 0, ABS(O17-N17-AE17))))</f>
        <v/>
      </c>
      <c r="X17" s="12">
        <f>IF(P17&lt;=0, 0, IF(P17&lt;=40,P17-O17,IF(P17-O17&lt;=0, 0, ABS(P17-O17-AF17))))</f>
        <v/>
      </c>
      <c r="Y17" s="12">
        <f>IF(Q17&lt;=0, 0, IF(Q17&lt;=40,Q17-P17,IF(Q17-P17&lt;=0, 0, ABS(Q17-P17-AG17))))</f>
        <v/>
      </c>
      <c r="Z17" s="12">
        <f>IF(R17&lt;=0, 0, IF(R17&lt;=40,R17-Q17,IF(R17-Q17&lt;=0, 0, ABS(R17-Q17-AH17))))</f>
        <v/>
      </c>
      <c r="AA17" s="12">
        <f>IF(S17&lt;=0, 0, IF(S17&lt;=40,S17-R17,IF(S17-R17&lt;=0, 0, ABS(S17-R17-AI17))))</f>
        <v/>
      </c>
      <c r="AB17" s="12">
        <f>IF(T17&lt;=0, 0, IF(T17&lt;=40,T17-S17,IF(T17-S17&lt;=0, 0, ABS(T17-S17-AJ17))))</f>
        <v/>
      </c>
      <c r="AC17" s="10" t="n"/>
      <c r="AD17" s="13">
        <f>0</f>
        <v/>
      </c>
      <c r="AE17" s="13">
        <f>IF(O17&lt;=0, 0, IF(O17&lt;=40,0, IF(O17-N17&lt;=0,0,IF(O17&gt;40, O17-40-SUM(AD17:AD17),0))))</f>
        <v/>
      </c>
      <c r="AF17" s="13">
        <f>IF(P17&lt;=0, 0, IF(P17&lt;=40,0, IF(P17-O17&lt;=0,0,IF(P17&gt;40, P17-40-SUM(AD17:AE17),0))))</f>
        <v/>
      </c>
      <c r="AG17" s="13">
        <f>IF(Q17&lt;=0, 0, IF(Q17&lt;=40,0, IF(Q17-P17&lt;=0,0,IF(Q17&gt;40, Q17-40-SUM(AD17:AF17),0))))</f>
        <v/>
      </c>
      <c r="AH17" s="13">
        <f>IF(R17&lt;=0, 0, IF(R17&lt;=40,0, IF(R17-Q17&lt;=0,0,IF(R17&gt;40, R17-40-SUM(AD17:AG17),0))))</f>
        <v/>
      </c>
      <c r="AI17" s="13">
        <f>IF(S17&lt;=0, 0, IF(S17&lt;=40,0, IF(S17-R17&lt;=0,0,IF(S17&gt;40, S17-40-SUM(AD17:AH17),0))))</f>
        <v/>
      </c>
      <c r="AJ17" s="13">
        <f>IF(T17&lt;=0, 0, IF(T17&lt;=40,0, IF(T17-S17&lt;=0,0,IF(T17&gt;40, T17-40-SUM(AD17:AI17),0))))</f>
        <v/>
      </c>
      <c r="AK17" s="9" t="inlineStr">
        <is>
          <t>JaunGiménez</t>
        </is>
      </c>
    </row>
    <row r="18" ht="15.75" customHeight="1">
      <c r="A18" s="9" t="inlineStr">
        <is>
          <t>JesusValero</t>
        </is>
      </c>
      <c r="B18" s="20">
        <f>SUM('1000SLorraineRd'!B18+'Greystar1401SStateSt'!B18+'55EMonroe'!B18+'CityCenter'!B18+'ARTINSTITUTEOFCHICAGO'!B18+'AOONMJBNAE'!B18+'PrideTrucking'!B18+'941TerraceLake'!B18+'AOscAendJBNME'!B18+'JPMorganChase'!B18+'GoldenGateFuneralHome'!B18+'HOavMeEnonLongGroveJBNA'!B18+'SaintLaurentOakbrook'!B18+'MOAAREINACITYJBNM'!B18+'AscensionMercyMedicalCenter'!B18+'SamuelPark'!B18+'Shop'!B18+'VOueMgEica,MariaJBNA'!B18)</f>
        <v/>
      </c>
      <c r="C18" s="20">
        <f>SUM('1000SLorraineRd'!C18+'Greystar1401SStateSt'!C18+'55EMonroe'!C18+'CityCenter'!C18+'ARTINSTITUTEOFCHICAGO'!C18+'AOONMJBNAE'!C18+'PrideTrucking'!C18+'941TerraceLake'!C18+'AOscAendJBNME'!C18+'JPMorganChase'!C18+'GoldenGateFuneralHome'!C18+'HOavMeEnonLongGroveJBNA'!C18+'SaintLaurentOakbrook'!C18+'MOAAREINACITYJBNM'!C18+'AscensionMercyMedicalCenter'!C18+'SamuelPark'!C18+'Shop'!C18+'VOueMgEica,MariaJBNA'!C18)</f>
        <v/>
      </c>
      <c r="D18" s="20">
        <f>SUM('1000SLorraineRd'!D18+'Greystar1401SStateSt'!D18+'55EMonroe'!D18+'CityCenter'!D18+'ARTINSTITUTEOFCHICAGO'!D18+'AOONMJBNAE'!D18+'PrideTrucking'!D18+'941TerraceLake'!D18+'AOscAendJBNME'!D18+'JPMorganChase'!D18+'GoldenGateFuneralHome'!D18+'HOavMeEnonLongGroveJBNA'!D18+'SaintLaurentOakbrook'!D18+'MOAAREINACITYJBNM'!D18+'AscensionMercyMedicalCenter'!D18+'SamuelPark'!D18+'Shop'!D18+'VOueMgEica,MariaJBNA'!D18)</f>
        <v/>
      </c>
      <c r="E18" s="20">
        <f>SUM('1000SLorraineRd'!E18+'Greystar1401SStateSt'!E18+'55EMonroe'!E18+'CityCenter'!E18+'ARTINSTITUTEOFCHICAGO'!E18+'AOONMJBNAE'!E18+'PrideTrucking'!E18+'941TerraceLake'!E18+'AOscAendJBNME'!E18+'JPMorganChase'!E18+'GoldenGateFuneralHome'!E18+'HOavMeEnonLongGroveJBNA'!E18+'SaintLaurentOakbrook'!E18+'MOAAREINACITYJBNM'!E18+'AscensionMercyMedicalCenter'!E18+'SamuelPark'!E18+'Shop'!E18+'VOueMgEica,MariaJBNA'!E18)</f>
        <v/>
      </c>
      <c r="F18" s="20">
        <f>SUM('1000SLorraineRd'!F18+'Greystar1401SStateSt'!F18+'55EMonroe'!F18+'CityCenter'!F18+'ARTINSTITUTEOFCHICAGO'!F18+'AOONMJBNAE'!F18+'PrideTrucking'!F18+'941TerraceLake'!F18+'AOscAendJBNME'!F18+'JPMorganChase'!F18+'GoldenGateFuneralHome'!F18+'HOavMeEnonLongGroveJBNA'!F18+'SaintLaurentOakbrook'!F18+'MOAAREINACITYJBNM'!F18+'AscensionMercyMedicalCenter'!F18+'SamuelPark'!F18+'Shop'!F18+'VOueMgEica,MariaJBNA'!F18)</f>
        <v/>
      </c>
      <c r="G18" s="20">
        <f>SUM('1000SLorraineRd'!G18+'Greystar1401SStateSt'!G18+'55EMonroe'!G18+'CityCenter'!G18+'ARTINSTITUTEOFCHICAGO'!G18+'AOONMJBNAE'!G18+'PrideTrucking'!G18+'941TerraceLake'!G18+'AOscAendJBNME'!G18+'JPMorganChase'!G18+'GoldenGateFuneralHome'!G18+'HOavMeEnonLongGroveJBNA'!G18+'SaintLaurentOakbrook'!G18+'MOAAREINACITYJBNM'!G18+'AscensionMercyMedicalCenter'!G18+'SamuelPark'!G18+'Shop'!G18+'VOueMgEica,MariaJBNA'!G18)</f>
        <v/>
      </c>
      <c r="H18" s="20">
        <f>SUM('1000SLorraineRd'!H18+'Greystar1401SStateSt'!H18+'55EMonroe'!H18+'CityCenter'!H18+'ARTINSTITUTEOFCHICAGO'!H18+'AOONMJBNAE'!H18+'PrideTrucking'!H18+'941TerraceLake'!H18+'AOscAendJBNME'!H18+'JPMorganChase'!H18+'GoldenGateFuneralHome'!H18+'HOavMeEnonLongGroveJBNA'!H18+'SaintLaurentOakbrook'!H18+'MOAAREINACITYJBNM'!H18+'AscensionMercyMedicalCenter'!H18+'SamuelPark'!H18+'Shop'!H18+'VOueMgEica,MariaJBNA'!H18)</f>
        <v/>
      </c>
      <c r="I18" s="11">
        <f>SUM(B18:H18)</f>
        <v/>
      </c>
      <c r="J18" s="12">
        <f>IF(I18&lt;=40,I18,40)</f>
        <v/>
      </c>
      <c r="K18" s="13">
        <f>I18-J18</f>
        <v/>
      </c>
      <c r="L18" s="14">
        <f>I18*15</f>
        <v/>
      </c>
      <c r="M18" s="10" t="n"/>
      <c r="N18" s="11">
        <f>B18</f>
        <v/>
      </c>
      <c r="O18" s="11">
        <f>C18+N18</f>
        <v/>
      </c>
      <c r="P18" s="11">
        <f>D18+O18</f>
        <v/>
      </c>
      <c r="Q18" s="11">
        <f>E18+P18</f>
        <v/>
      </c>
      <c r="R18" s="11">
        <f>F18+Q18</f>
        <v/>
      </c>
      <c r="S18" s="11">
        <f>G18+R18</f>
        <v/>
      </c>
      <c r="T18" s="11">
        <f>H18+S18</f>
        <v/>
      </c>
      <c r="U18" s="10" t="n"/>
      <c r="V18" s="12">
        <f>N18</f>
        <v/>
      </c>
      <c r="W18" s="12">
        <f>IF(O18&lt;=0, 0, IF(O18&lt;=40,O18-N18,IF(O18-N18&lt;=0, 0, ABS(O18-N18-AE18))))</f>
        <v/>
      </c>
      <c r="X18" s="12">
        <f>IF(P18&lt;=0, 0, IF(P18&lt;=40,P18-O18,IF(P18-O18&lt;=0, 0, ABS(P18-O18-AF18))))</f>
        <v/>
      </c>
      <c r="Y18" s="12">
        <f>IF(Q18&lt;=0, 0, IF(Q18&lt;=40,Q18-P18,IF(Q18-P18&lt;=0, 0, ABS(Q18-P18-AG18))))</f>
        <v/>
      </c>
      <c r="Z18" s="12">
        <f>IF(R18&lt;=0, 0, IF(R18&lt;=40,R18-Q18,IF(R18-Q18&lt;=0, 0, ABS(R18-Q18-AH18))))</f>
        <v/>
      </c>
      <c r="AA18" s="12">
        <f>IF(S18&lt;=0, 0, IF(S18&lt;=40,S18-R18,IF(S18-R18&lt;=0, 0, ABS(S18-R18-AI18))))</f>
        <v/>
      </c>
      <c r="AB18" s="12">
        <f>IF(T18&lt;=0, 0, IF(T18&lt;=40,T18-S18,IF(T18-S18&lt;=0, 0, ABS(T18-S18-AJ18))))</f>
        <v/>
      </c>
      <c r="AC18" s="10" t="n"/>
      <c r="AD18" s="13">
        <f>0</f>
        <v/>
      </c>
      <c r="AE18" s="13">
        <f>IF(O18&lt;=0, 0, IF(O18&lt;=40,0, IF(O18-N18&lt;=0,0,IF(O18&gt;40, O18-40-SUM(AD18:AD18),0))))</f>
        <v/>
      </c>
      <c r="AF18" s="13">
        <f>IF(P18&lt;=0, 0, IF(P18&lt;=40,0, IF(P18-O18&lt;=0,0,IF(P18&gt;40, P18-40-SUM(AD18:AE18),0))))</f>
        <v/>
      </c>
      <c r="AG18" s="13">
        <f>IF(Q18&lt;=0, 0, IF(Q18&lt;=40,0, IF(Q18-P18&lt;=0,0,IF(Q18&gt;40, Q18-40-SUM(AD18:AF18),0))))</f>
        <v/>
      </c>
      <c r="AH18" s="13">
        <f>IF(R18&lt;=0, 0, IF(R18&lt;=40,0, IF(R18-Q18&lt;=0,0,IF(R18&gt;40, R18-40-SUM(AD18:AG18),0))))</f>
        <v/>
      </c>
      <c r="AI18" s="13">
        <f>IF(S18&lt;=0, 0, IF(S18&lt;=40,0, IF(S18-R18&lt;=0,0,IF(S18&gt;40, S18-40-SUM(AD18:AH18),0))))</f>
        <v/>
      </c>
      <c r="AJ18" s="13">
        <f>IF(T18&lt;=0, 0, IF(T18&lt;=40,0, IF(T18-S18&lt;=0,0,IF(T18&gt;40, T18-40-SUM(AD18:AI18),0))))</f>
        <v/>
      </c>
      <c r="AK18" s="9" t="inlineStr">
        <is>
          <t>JesusValero</t>
        </is>
      </c>
    </row>
    <row r="19" ht="15.75" customHeight="1">
      <c r="A19" s="9" t="inlineStr">
        <is>
          <t>Jesusperdomo</t>
        </is>
      </c>
      <c r="B19" s="20">
        <f>SUM('1000SLorraineRd'!B19+'Greystar1401SStateSt'!B19+'55EMonroe'!B19+'CityCenter'!B19+'ARTINSTITUTEOFCHICAGO'!B19+'AOONMJBNAE'!B19+'PrideTrucking'!B19+'941TerraceLake'!B19+'AOscAendJBNME'!B19+'JPMorganChase'!B19+'GoldenGateFuneralHome'!B19+'HOavMeEnonLongGroveJBNA'!B19+'SaintLaurentOakbrook'!B19+'MOAAREINACITYJBNM'!B19+'AscensionMercyMedicalCenter'!B19+'SamuelPark'!B19+'Shop'!B19+'VOueMgEica,MariaJBNA'!B19)</f>
        <v/>
      </c>
      <c r="C19" s="20">
        <f>SUM('1000SLorraineRd'!C19+'Greystar1401SStateSt'!C19+'55EMonroe'!C19+'CityCenter'!C19+'ARTINSTITUTEOFCHICAGO'!C19+'AOONMJBNAE'!C19+'PrideTrucking'!C19+'941TerraceLake'!C19+'AOscAendJBNME'!C19+'JPMorganChase'!C19+'GoldenGateFuneralHome'!C19+'HOavMeEnonLongGroveJBNA'!C19+'SaintLaurentOakbrook'!C19+'MOAAREINACITYJBNM'!C19+'AscensionMercyMedicalCenter'!C19+'SamuelPark'!C19+'Shop'!C19+'VOueMgEica,MariaJBNA'!C19)</f>
        <v/>
      </c>
      <c r="D19" s="20">
        <f>SUM('1000SLorraineRd'!D19+'Greystar1401SStateSt'!D19+'55EMonroe'!D19+'CityCenter'!D19+'ARTINSTITUTEOFCHICAGO'!D19+'AOONMJBNAE'!D19+'PrideTrucking'!D19+'941TerraceLake'!D19+'AOscAendJBNME'!D19+'JPMorganChase'!D19+'GoldenGateFuneralHome'!D19+'HOavMeEnonLongGroveJBNA'!D19+'SaintLaurentOakbrook'!D19+'MOAAREINACITYJBNM'!D19+'AscensionMercyMedicalCenter'!D19+'SamuelPark'!D19+'Shop'!D19+'VOueMgEica,MariaJBNA'!D19)</f>
        <v/>
      </c>
      <c r="E19" s="20">
        <f>SUM('1000SLorraineRd'!E19+'Greystar1401SStateSt'!E19+'55EMonroe'!E19+'CityCenter'!E19+'ARTINSTITUTEOFCHICAGO'!E19+'AOONMJBNAE'!E19+'PrideTrucking'!E19+'941TerraceLake'!E19+'AOscAendJBNME'!E19+'JPMorganChase'!E19+'GoldenGateFuneralHome'!E19+'HOavMeEnonLongGroveJBNA'!E19+'SaintLaurentOakbrook'!E19+'MOAAREINACITYJBNM'!E19+'AscensionMercyMedicalCenter'!E19+'SamuelPark'!E19+'Shop'!E19+'VOueMgEica,MariaJBNA'!E19)</f>
        <v/>
      </c>
      <c r="F19" s="20">
        <f>SUM('1000SLorraineRd'!F19+'Greystar1401SStateSt'!F19+'55EMonroe'!F19+'CityCenter'!F19+'ARTINSTITUTEOFCHICAGO'!F19+'AOONMJBNAE'!F19+'PrideTrucking'!F19+'941TerraceLake'!F19+'AOscAendJBNME'!F19+'JPMorganChase'!F19+'GoldenGateFuneralHome'!F19+'HOavMeEnonLongGroveJBNA'!F19+'SaintLaurentOakbrook'!F19+'MOAAREINACITYJBNM'!F19+'AscensionMercyMedicalCenter'!F19+'SamuelPark'!F19+'Shop'!F19+'VOueMgEica,MariaJBNA'!F19)</f>
        <v/>
      </c>
      <c r="G19" s="20">
        <f>SUM('1000SLorraineRd'!G19+'Greystar1401SStateSt'!G19+'55EMonroe'!G19+'CityCenter'!G19+'ARTINSTITUTEOFCHICAGO'!G19+'AOONMJBNAE'!G19+'PrideTrucking'!G19+'941TerraceLake'!G19+'AOscAendJBNME'!G19+'JPMorganChase'!G19+'GoldenGateFuneralHome'!G19+'HOavMeEnonLongGroveJBNA'!G19+'SaintLaurentOakbrook'!G19+'MOAAREINACITYJBNM'!G19+'AscensionMercyMedicalCenter'!G19+'SamuelPark'!G19+'Shop'!G19+'VOueMgEica,MariaJBNA'!G19)</f>
        <v/>
      </c>
      <c r="H19" s="20">
        <f>SUM('1000SLorraineRd'!H19+'Greystar1401SStateSt'!H19+'55EMonroe'!H19+'CityCenter'!H19+'ARTINSTITUTEOFCHICAGO'!H19+'AOONMJBNAE'!H19+'PrideTrucking'!H19+'941TerraceLake'!H19+'AOscAendJBNME'!H19+'JPMorganChase'!H19+'GoldenGateFuneralHome'!H19+'HOavMeEnonLongGroveJBNA'!H19+'SaintLaurentOakbrook'!H19+'MOAAREINACITYJBNM'!H19+'AscensionMercyMedicalCenter'!H19+'SamuelPark'!H19+'Shop'!H19+'VOueMgEica,MariaJBNA'!H19)</f>
        <v/>
      </c>
      <c r="I19" s="11">
        <f>SUM(B19:H19)</f>
        <v/>
      </c>
      <c r="J19" s="12">
        <f>IF(I19&lt;=40,I19,40)</f>
        <v/>
      </c>
      <c r="K19" s="13">
        <f>I19-J19</f>
        <v/>
      </c>
      <c r="L19" s="14">
        <f>I19*15</f>
        <v/>
      </c>
      <c r="M19" s="10" t="n"/>
      <c r="N19" s="11">
        <f>B19</f>
        <v/>
      </c>
      <c r="O19" s="11">
        <f>C19+N19</f>
        <v/>
      </c>
      <c r="P19" s="11">
        <f>D19+O19</f>
        <v/>
      </c>
      <c r="Q19" s="11">
        <f>E19+P19</f>
        <v/>
      </c>
      <c r="R19" s="11">
        <f>F19+Q19</f>
        <v/>
      </c>
      <c r="S19" s="11">
        <f>G19+R19</f>
        <v/>
      </c>
      <c r="T19" s="11">
        <f>H19+S19</f>
        <v/>
      </c>
      <c r="U19" s="10" t="n"/>
      <c r="V19" s="12">
        <f>N19</f>
        <v/>
      </c>
      <c r="W19" s="12">
        <f>IF(O19&lt;=0, 0, IF(O19&lt;=40,O19-N19,IF(O19-N19&lt;=0, 0, ABS(O19-N19-AE19))))</f>
        <v/>
      </c>
      <c r="X19" s="12">
        <f>IF(P19&lt;=0, 0, IF(P19&lt;=40,P19-O19,IF(P19-O19&lt;=0, 0, ABS(P19-O19-AF19))))</f>
        <v/>
      </c>
      <c r="Y19" s="12">
        <f>IF(Q19&lt;=0, 0, IF(Q19&lt;=40,Q19-P19,IF(Q19-P19&lt;=0, 0, ABS(Q19-P19-AG19))))</f>
        <v/>
      </c>
      <c r="Z19" s="12">
        <f>IF(R19&lt;=0, 0, IF(R19&lt;=40,R19-Q19,IF(R19-Q19&lt;=0, 0, ABS(R19-Q19-AH19))))</f>
        <v/>
      </c>
      <c r="AA19" s="12">
        <f>IF(S19&lt;=0, 0, IF(S19&lt;=40,S19-R19,IF(S19-R19&lt;=0, 0, ABS(S19-R19-AI19))))</f>
        <v/>
      </c>
      <c r="AB19" s="12">
        <f>IF(T19&lt;=0, 0, IF(T19&lt;=40,T19-S19,IF(T19-S19&lt;=0, 0, ABS(T19-S19-AJ19))))</f>
        <v/>
      </c>
      <c r="AC19" s="10" t="n"/>
      <c r="AD19" s="13">
        <f>0</f>
        <v/>
      </c>
      <c r="AE19" s="13">
        <f>IF(O19&lt;=0, 0, IF(O19&lt;=40,0, IF(O19-N19&lt;=0,0,IF(O19&gt;40, O19-40-SUM(AD19:AD19),0))))</f>
        <v/>
      </c>
      <c r="AF19" s="13">
        <f>IF(P19&lt;=0, 0, IF(P19&lt;=40,0, IF(P19-O19&lt;=0,0,IF(P19&gt;40, P19-40-SUM(AD19:AE19),0))))</f>
        <v/>
      </c>
      <c r="AG19" s="13">
        <f>IF(Q19&lt;=0, 0, IF(Q19&lt;=40,0, IF(Q19-P19&lt;=0,0,IF(Q19&gt;40, Q19-40-SUM(AD19:AF19),0))))</f>
        <v/>
      </c>
      <c r="AH19" s="13">
        <f>IF(R19&lt;=0, 0, IF(R19&lt;=40,0, IF(R19-Q19&lt;=0,0,IF(R19&gt;40, R19-40-SUM(AD19:AG19),0))))</f>
        <v/>
      </c>
      <c r="AI19" s="13">
        <f>IF(S19&lt;=0, 0, IF(S19&lt;=40,0, IF(S19-R19&lt;=0,0,IF(S19&gt;40, S19-40-SUM(AD19:AH19),0))))</f>
        <v/>
      </c>
      <c r="AJ19" s="13">
        <f>IF(T19&lt;=0, 0, IF(T19&lt;=40,0, IF(T19-S19&lt;=0,0,IF(T19&gt;40, T19-40-SUM(AD19:AI19),0))))</f>
        <v/>
      </c>
      <c r="AK19" s="9" t="inlineStr">
        <is>
          <t>Jesusperdomo</t>
        </is>
      </c>
    </row>
    <row r="20" ht="15.75" customHeight="1">
      <c r="A20" s="9" t="inlineStr">
        <is>
          <t>Jhoancueto</t>
        </is>
      </c>
      <c r="B20" s="20">
        <f>SUM('1000SLorraineRd'!B20+'Greystar1401SStateSt'!B20+'55EMonroe'!B20+'CityCenter'!B20+'ARTINSTITUTEOFCHICAGO'!B20+'AOONMJBNAE'!B20+'PrideTrucking'!B20+'941TerraceLake'!B20+'AOscAendJBNME'!B20+'JPMorganChase'!B20+'GoldenGateFuneralHome'!B20+'HOavMeEnonLongGroveJBNA'!B20+'SaintLaurentOakbrook'!B20+'MOAAREINACITYJBNM'!B20+'AscensionMercyMedicalCenter'!B20+'SamuelPark'!B20+'Shop'!B20+'VOueMgEica,MariaJBNA'!B20)</f>
        <v/>
      </c>
      <c r="C20" s="20">
        <f>SUM('1000SLorraineRd'!C20+'Greystar1401SStateSt'!C20+'55EMonroe'!C20+'CityCenter'!C20+'ARTINSTITUTEOFCHICAGO'!C20+'AOONMJBNAE'!C20+'PrideTrucking'!C20+'941TerraceLake'!C20+'AOscAendJBNME'!C20+'JPMorganChase'!C20+'GoldenGateFuneralHome'!C20+'HOavMeEnonLongGroveJBNA'!C20+'SaintLaurentOakbrook'!C20+'MOAAREINACITYJBNM'!C20+'AscensionMercyMedicalCenter'!C20+'SamuelPark'!C20+'Shop'!C20+'VOueMgEica,MariaJBNA'!C20)</f>
        <v/>
      </c>
      <c r="D20" s="20">
        <f>SUM('1000SLorraineRd'!D20+'Greystar1401SStateSt'!D20+'55EMonroe'!D20+'CityCenter'!D20+'ARTINSTITUTEOFCHICAGO'!D20+'AOONMJBNAE'!D20+'PrideTrucking'!D20+'941TerraceLake'!D20+'AOscAendJBNME'!D20+'JPMorganChase'!D20+'GoldenGateFuneralHome'!D20+'HOavMeEnonLongGroveJBNA'!D20+'SaintLaurentOakbrook'!D20+'MOAAREINACITYJBNM'!D20+'AscensionMercyMedicalCenter'!D20+'SamuelPark'!D20+'Shop'!D20+'VOueMgEica,MariaJBNA'!D20)</f>
        <v/>
      </c>
      <c r="E20" s="20">
        <f>SUM('1000SLorraineRd'!E20+'Greystar1401SStateSt'!E20+'55EMonroe'!E20+'CityCenter'!E20+'ARTINSTITUTEOFCHICAGO'!E20+'AOONMJBNAE'!E20+'PrideTrucking'!E20+'941TerraceLake'!E20+'AOscAendJBNME'!E20+'JPMorganChase'!E20+'GoldenGateFuneralHome'!E20+'HOavMeEnonLongGroveJBNA'!E20+'SaintLaurentOakbrook'!E20+'MOAAREINACITYJBNM'!E20+'AscensionMercyMedicalCenter'!E20+'SamuelPark'!E20+'Shop'!E20+'VOueMgEica,MariaJBNA'!E20)</f>
        <v/>
      </c>
      <c r="F20" s="20">
        <f>SUM('1000SLorraineRd'!F20+'Greystar1401SStateSt'!F20+'55EMonroe'!F20+'CityCenter'!F20+'ARTINSTITUTEOFCHICAGO'!F20+'AOONMJBNAE'!F20+'PrideTrucking'!F20+'941TerraceLake'!F20+'AOscAendJBNME'!F20+'JPMorganChase'!F20+'GoldenGateFuneralHome'!F20+'HOavMeEnonLongGroveJBNA'!F20+'SaintLaurentOakbrook'!F20+'MOAAREINACITYJBNM'!F20+'AscensionMercyMedicalCenter'!F20+'SamuelPark'!F20+'Shop'!F20+'VOueMgEica,MariaJBNA'!F20)</f>
        <v/>
      </c>
      <c r="G20" s="20">
        <f>SUM('1000SLorraineRd'!G20+'Greystar1401SStateSt'!G20+'55EMonroe'!G20+'CityCenter'!G20+'ARTINSTITUTEOFCHICAGO'!G20+'AOONMJBNAE'!G20+'PrideTrucking'!G20+'941TerraceLake'!G20+'AOscAendJBNME'!G20+'JPMorganChase'!G20+'GoldenGateFuneralHome'!G20+'HOavMeEnonLongGroveJBNA'!G20+'SaintLaurentOakbrook'!G20+'MOAAREINACITYJBNM'!G20+'AscensionMercyMedicalCenter'!G20+'SamuelPark'!G20+'Shop'!G20+'VOueMgEica,MariaJBNA'!G20)</f>
        <v/>
      </c>
      <c r="H20" s="20">
        <f>SUM('1000SLorraineRd'!H20+'Greystar1401SStateSt'!H20+'55EMonroe'!H20+'CityCenter'!H20+'ARTINSTITUTEOFCHICAGO'!H20+'AOONMJBNAE'!H20+'PrideTrucking'!H20+'941TerraceLake'!H20+'AOscAendJBNME'!H20+'JPMorganChase'!H20+'GoldenGateFuneralHome'!H20+'HOavMeEnonLongGroveJBNA'!H20+'SaintLaurentOakbrook'!H20+'MOAAREINACITYJBNM'!H20+'AscensionMercyMedicalCenter'!H20+'SamuelPark'!H20+'Shop'!H20+'VOueMgEica,MariaJBNA'!H20)</f>
        <v/>
      </c>
      <c r="I20" s="11">
        <f>SUM(B20:H20)</f>
        <v/>
      </c>
      <c r="J20" s="12">
        <f>IF(I20&lt;=40,I20,40)</f>
        <v/>
      </c>
      <c r="K20" s="13">
        <f>I20-J20</f>
        <v/>
      </c>
      <c r="L20" s="14">
        <f>I20*15</f>
        <v/>
      </c>
      <c r="M20" s="10" t="n"/>
      <c r="N20" s="11">
        <f>B20</f>
        <v/>
      </c>
      <c r="O20" s="11">
        <f>C20+N20</f>
        <v/>
      </c>
      <c r="P20" s="11">
        <f>D20+O20</f>
        <v/>
      </c>
      <c r="Q20" s="11">
        <f>E20+P20</f>
        <v/>
      </c>
      <c r="R20" s="11">
        <f>F20+Q20</f>
        <v/>
      </c>
      <c r="S20" s="11">
        <f>G20+R20</f>
        <v/>
      </c>
      <c r="T20" s="11">
        <f>H20+S20</f>
        <v/>
      </c>
      <c r="U20" s="10" t="n"/>
      <c r="V20" s="12">
        <f>N20</f>
        <v/>
      </c>
      <c r="W20" s="12">
        <f>IF(O20&lt;=0, 0, IF(O20&lt;=40,O20-N20,IF(O20-N20&lt;=0, 0, ABS(O20-N20-AE20))))</f>
        <v/>
      </c>
      <c r="X20" s="12">
        <f>IF(P20&lt;=0, 0, IF(P20&lt;=40,P20-O20,IF(P20-O20&lt;=0, 0, ABS(P20-O20-AF20))))</f>
        <v/>
      </c>
      <c r="Y20" s="12">
        <f>IF(Q20&lt;=0, 0, IF(Q20&lt;=40,Q20-P20,IF(Q20-P20&lt;=0, 0, ABS(Q20-P20-AG20))))</f>
        <v/>
      </c>
      <c r="Z20" s="12">
        <f>IF(R20&lt;=0, 0, IF(R20&lt;=40,R20-Q20,IF(R20-Q20&lt;=0, 0, ABS(R20-Q20-AH20))))</f>
        <v/>
      </c>
      <c r="AA20" s="12">
        <f>IF(S20&lt;=0, 0, IF(S20&lt;=40,S20-R20,IF(S20-R20&lt;=0, 0, ABS(S20-R20-AI20))))</f>
        <v/>
      </c>
      <c r="AB20" s="12">
        <f>IF(T20&lt;=0, 0, IF(T20&lt;=40,T20-S20,IF(T20-S20&lt;=0, 0, ABS(T20-S20-AJ20))))</f>
        <v/>
      </c>
      <c r="AC20" s="10" t="n"/>
      <c r="AD20" s="13">
        <f>0</f>
        <v/>
      </c>
      <c r="AE20" s="13">
        <f>IF(O20&lt;=0, 0, IF(O20&lt;=40,0, IF(O20-N20&lt;=0,0,IF(O20&gt;40, O20-40-SUM(AD20:AD20),0))))</f>
        <v/>
      </c>
      <c r="AF20" s="13">
        <f>IF(P20&lt;=0, 0, IF(P20&lt;=40,0, IF(P20-O20&lt;=0,0,IF(P20&gt;40, P20-40-SUM(AD20:AE20),0))))</f>
        <v/>
      </c>
      <c r="AG20" s="13">
        <f>IF(Q20&lt;=0, 0, IF(Q20&lt;=40,0, IF(Q20-P20&lt;=0,0,IF(Q20&gt;40, Q20-40-SUM(AD20:AF20),0))))</f>
        <v/>
      </c>
      <c r="AH20" s="13">
        <f>IF(R20&lt;=0, 0, IF(R20&lt;=40,0, IF(R20-Q20&lt;=0,0,IF(R20&gt;40, R20-40-SUM(AD20:AG20),0))))</f>
        <v/>
      </c>
      <c r="AI20" s="13">
        <f>IF(S20&lt;=0, 0, IF(S20&lt;=40,0, IF(S20-R20&lt;=0,0,IF(S20&gt;40, S20-40-SUM(AD20:AH20),0))))</f>
        <v/>
      </c>
      <c r="AJ20" s="13">
        <f>IF(T20&lt;=0, 0, IF(T20&lt;=40,0, IF(T20-S20&lt;=0,0,IF(T20&gt;40, T20-40-SUM(AD20:AI20),0))))</f>
        <v/>
      </c>
      <c r="AK20" s="9" t="inlineStr">
        <is>
          <t>Jhoancueto</t>
        </is>
      </c>
    </row>
    <row r="21" ht="15.75" customHeight="1">
      <c r="A21" s="9" t="inlineStr">
        <is>
          <t>JhonA</t>
        </is>
      </c>
      <c r="B21" s="20">
        <f>SUM('1000SLorraineRd'!B21+'Greystar1401SStateSt'!B21+'55EMonroe'!B21+'CityCenter'!B21+'ARTINSTITUTEOFCHICAGO'!B21+'AOONMJBNAE'!B21+'PrideTrucking'!B21+'941TerraceLake'!B21+'AOscAendJBNME'!B21+'JPMorganChase'!B21+'GoldenGateFuneralHome'!B21+'HOavMeEnonLongGroveJBNA'!B21+'SaintLaurentOakbrook'!B21+'MOAAREINACITYJBNM'!B21+'AscensionMercyMedicalCenter'!B21+'SamuelPark'!B21+'Shop'!B21+'VOueMgEica,MariaJBNA'!B21)</f>
        <v/>
      </c>
      <c r="C21" s="20">
        <f>SUM('1000SLorraineRd'!C21+'Greystar1401SStateSt'!C21+'55EMonroe'!C21+'CityCenter'!C21+'ARTINSTITUTEOFCHICAGO'!C21+'AOONMJBNAE'!C21+'PrideTrucking'!C21+'941TerraceLake'!C21+'AOscAendJBNME'!C21+'JPMorganChase'!C21+'GoldenGateFuneralHome'!C21+'HOavMeEnonLongGroveJBNA'!C21+'SaintLaurentOakbrook'!C21+'MOAAREINACITYJBNM'!C21+'AscensionMercyMedicalCenter'!C21+'SamuelPark'!C21+'Shop'!C21+'VOueMgEica,MariaJBNA'!C21)</f>
        <v/>
      </c>
      <c r="D21" s="20">
        <f>SUM('1000SLorraineRd'!D21+'Greystar1401SStateSt'!D21+'55EMonroe'!D21+'CityCenter'!D21+'ARTINSTITUTEOFCHICAGO'!D21+'AOONMJBNAE'!D21+'PrideTrucking'!D21+'941TerraceLake'!D21+'AOscAendJBNME'!D21+'JPMorganChase'!D21+'GoldenGateFuneralHome'!D21+'HOavMeEnonLongGroveJBNA'!D21+'SaintLaurentOakbrook'!D21+'MOAAREINACITYJBNM'!D21+'AscensionMercyMedicalCenter'!D21+'SamuelPark'!D21+'Shop'!D21+'VOueMgEica,MariaJBNA'!D21)</f>
        <v/>
      </c>
      <c r="E21" s="20">
        <f>SUM('1000SLorraineRd'!E21+'Greystar1401SStateSt'!E21+'55EMonroe'!E21+'CityCenter'!E21+'ARTINSTITUTEOFCHICAGO'!E21+'AOONMJBNAE'!E21+'PrideTrucking'!E21+'941TerraceLake'!E21+'AOscAendJBNME'!E21+'JPMorganChase'!E21+'GoldenGateFuneralHome'!E21+'HOavMeEnonLongGroveJBNA'!E21+'SaintLaurentOakbrook'!E21+'MOAAREINACITYJBNM'!E21+'AscensionMercyMedicalCenter'!E21+'SamuelPark'!E21+'Shop'!E21+'VOueMgEica,MariaJBNA'!E21)</f>
        <v/>
      </c>
      <c r="F21" s="20">
        <f>SUM('1000SLorraineRd'!F21+'Greystar1401SStateSt'!F21+'55EMonroe'!F21+'CityCenter'!F21+'ARTINSTITUTEOFCHICAGO'!F21+'AOONMJBNAE'!F21+'PrideTrucking'!F21+'941TerraceLake'!F21+'AOscAendJBNME'!F21+'JPMorganChase'!F21+'GoldenGateFuneralHome'!F21+'HOavMeEnonLongGroveJBNA'!F21+'SaintLaurentOakbrook'!F21+'MOAAREINACITYJBNM'!F21+'AscensionMercyMedicalCenter'!F21+'SamuelPark'!F21+'Shop'!F21+'VOueMgEica,MariaJBNA'!F21)</f>
        <v/>
      </c>
      <c r="G21" s="20">
        <f>SUM('1000SLorraineRd'!G21+'Greystar1401SStateSt'!G21+'55EMonroe'!G21+'CityCenter'!G21+'ARTINSTITUTEOFCHICAGO'!G21+'AOONMJBNAE'!G21+'PrideTrucking'!G21+'941TerraceLake'!G21+'AOscAendJBNME'!G21+'JPMorganChase'!G21+'GoldenGateFuneralHome'!G21+'HOavMeEnonLongGroveJBNA'!G21+'SaintLaurentOakbrook'!G21+'MOAAREINACITYJBNM'!G21+'AscensionMercyMedicalCenter'!G21+'SamuelPark'!G21+'Shop'!G21+'VOueMgEica,MariaJBNA'!G21)</f>
        <v/>
      </c>
      <c r="H21" s="20">
        <f>SUM('1000SLorraineRd'!H21+'Greystar1401SStateSt'!H21+'55EMonroe'!H21+'CityCenter'!H21+'ARTINSTITUTEOFCHICAGO'!H21+'AOONMJBNAE'!H21+'PrideTrucking'!H21+'941TerraceLake'!H21+'AOscAendJBNME'!H21+'JPMorganChase'!H21+'GoldenGateFuneralHome'!H21+'HOavMeEnonLongGroveJBNA'!H21+'SaintLaurentOakbrook'!H21+'MOAAREINACITYJBNM'!H21+'AscensionMercyMedicalCenter'!H21+'SamuelPark'!H21+'Shop'!H21+'VOueMgEica,MariaJBNA'!H21)</f>
        <v/>
      </c>
      <c r="I21" s="11">
        <f>SUM(B21:H21)</f>
        <v/>
      </c>
      <c r="J21" s="12">
        <f>IF(I21&lt;=40,I21,40)</f>
        <v/>
      </c>
      <c r="K21" s="13">
        <f>I21-J21</f>
        <v/>
      </c>
      <c r="L21" s="14">
        <f>I21*15</f>
        <v/>
      </c>
      <c r="M21" s="10" t="n"/>
      <c r="N21" s="11">
        <f>B21</f>
        <v/>
      </c>
      <c r="O21" s="11">
        <f>C21+N21</f>
        <v/>
      </c>
      <c r="P21" s="11">
        <f>D21+O21</f>
        <v/>
      </c>
      <c r="Q21" s="11">
        <f>E21+P21</f>
        <v/>
      </c>
      <c r="R21" s="11">
        <f>F21+Q21</f>
        <v/>
      </c>
      <c r="S21" s="11">
        <f>G21+R21</f>
        <v/>
      </c>
      <c r="T21" s="11">
        <f>H21+S21</f>
        <v/>
      </c>
      <c r="U21" s="10" t="n"/>
      <c r="V21" s="12">
        <f>N21</f>
        <v/>
      </c>
      <c r="W21" s="12">
        <f>IF(O21&lt;=0, 0, IF(O21&lt;=40,O21-N21,IF(O21-N21&lt;=0, 0, ABS(O21-N21-AE21))))</f>
        <v/>
      </c>
      <c r="X21" s="12">
        <f>IF(P21&lt;=0, 0, IF(P21&lt;=40,P21-O21,IF(P21-O21&lt;=0, 0, ABS(P21-O21-AF21))))</f>
        <v/>
      </c>
      <c r="Y21" s="12">
        <f>IF(Q21&lt;=0, 0, IF(Q21&lt;=40,Q21-P21,IF(Q21-P21&lt;=0, 0, ABS(Q21-P21-AG21))))</f>
        <v/>
      </c>
      <c r="Z21" s="12">
        <f>IF(R21&lt;=0, 0, IF(R21&lt;=40,R21-Q21,IF(R21-Q21&lt;=0, 0, ABS(R21-Q21-AH21))))</f>
        <v/>
      </c>
      <c r="AA21" s="12">
        <f>IF(S21&lt;=0, 0, IF(S21&lt;=40,S21-R21,IF(S21-R21&lt;=0, 0, ABS(S21-R21-AI21))))</f>
        <v/>
      </c>
      <c r="AB21" s="12">
        <f>IF(T21&lt;=0, 0, IF(T21&lt;=40,T21-S21,IF(T21-S21&lt;=0, 0, ABS(T21-S21-AJ21))))</f>
        <v/>
      </c>
      <c r="AC21" s="10" t="n"/>
      <c r="AD21" s="13">
        <f>0</f>
        <v/>
      </c>
      <c r="AE21" s="13">
        <f>IF(O21&lt;=0, 0, IF(O21&lt;=40,0, IF(O21-N21&lt;=0,0,IF(O21&gt;40, O21-40-SUM(AD21:AD21),0))))</f>
        <v/>
      </c>
      <c r="AF21" s="13">
        <f>IF(P21&lt;=0, 0, IF(P21&lt;=40,0, IF(P21-O21&lt;=0,0,IF(P21&gt;40, P21-40-SUM(AD21:AE21),0))))</f>
        <v/>
      </c>
      <c r="AG21" s="13">
        <f>IF(Q21&lt;=0, 0, IF(Q21&lt;=40,0, IF(Q21-P21&lt;=0,0,IF(Q21&gt;40, Q21-40-SUM(AD21:AF21),0))))</f>
        <v/>
      </c>
      <c r="AH21" s="13">
        <f>IF(R21&lt;=0, 0, IF(R21&lt;=40,0, IF(R21-Q21&lt;=0,0,IF(R21&gt;40, R21-40-SUM(AD21:AG21),0))))</f>
        <v/>
      </c>
      <c r="AI21" s="13">
        <f>IF(S21&lt;=0, 0, IF(S21&lt;=40,0, IF(S21-R21&lt;=0,0,IF(S21&gt;40, S21-40-SUM(AD21:AH21),0))))</f>
        <v/>
      </c>
      <c r="AJ21" s="13">
        <f>IF(T21&lt;=0, 0, IF(T21&lt;=40,0, IF(T21-S21&lt;=0,0,IF(T21&gt;40, T21-40-SUM(AD21:AI21),0))))</f>
        <v/>
      </c>
      <c r="AK21" s="9" t="inlineStr">
        <is>
          <t>JhonA</t>
        </is>
      </c>
    </row>
    <row r="22" ht="15.75" customHeight="1">
      <c r="A22" s="9" t="inlineStr">
        <is>
          <t>Jhonplaza</t>
        </is>
      </c>
      <c r="B22" s="20">
        <f>SUM('1000SLorraineRd'!B22+'Greystar1401SStateSt'!B22+'55EMonroe'!B22+'CityCenter'!B22+'ARTINSTITUTEOFCHICAGO'!B22+'AOONMJBNAE'!B22+'PrideTrucking'!B22+'941TerraceLake'!B22+'AOscAendJBNME'!B22+'JPMorganChase'!B22+'GoldenGateFuneralHome'!B22+'HOavMeEnonLongGroveJBNA'!B22+'SaintLaurentOakbrook'!B22+'MOAAREINACITYJBNM'!B22+'AscensionMercyMedicalCenter'!B22+'SamuelPark'!B22+'Shop'!B22+'VOueMgEica,MariaJBNA'!B22)</f>
        <v/>
      </c>
      <c r="C22" s="20">
        <f>SUM('1000SLorraineRd'!C22+'Greystar1401SStateSt'!C22+'55EMonroe'!C22+'CityCenter'!C22+'ARTINSTITUTEOFCHICAGO'!C22+'AOONMJBNAE'!C22+'PrideTrucking'!C22+'941TerraceLake'!C22+'AOscAendJBNME'!C22+'JPMorganChase'!C22+'GoldenGateFuneralHome'!C22+'HOavMeEnonLongGroveJBNA'!C22+'SaintLaurentOakbrook'!C22+'MOAAREINACITYJBNM'!C22+'AscensionMercyMedicalCenter'!C22+'SamuelPark'!C22+'Shop'!C22+'VOueMgEica,MariaJBNA'!C22)</f>
        <v/>
      </c>
      <c r="D22" s="20">
        <f>SUM('1000SLorraineRd'!D22+'Greystar1401SStateSt'!D22+'55EMonroe'!D22+'CityCenter'!D22+'ARTINSTITUTEOFCHICAGO'!D22+'AOONMJBNAE'!D22+'PrideTrucking'!D22+'941TerraceLake'!D22+'AOscAendJBNME'!D22+'JPMorganChase'!D22+'GoldenGateFuneralHome'!D22+'HOavMeEnonLongGroveJBNA'!D22+'SaintLaurentOakbrook'!D22+'MOAAREINACITYJBNM'!D22+'AscensionMercyMedicalCenter'!D22+'SamuelPark'!D22+'Shop'!D22+'VOueMgEica,MariaJBNA'!D22)</f>
        <v/>
      </c>
      <c r="E22" s="20">
        <f>SUM('1000SLorraineRd'!E22+'Greystar1401SStateSt'!E22+'55EMonroe'!E22+'CityCenter'!E22+'ARTINSTITUTEOFCHICAGO'!E22+'AOONMJBNAE'!E22+'PrideTrucking'!E22+'941TerraceLake'!E22+'AOscAendJBNME'!E22+'JPMorganChase'!E22+'GoldenGateFuneralHome'!E22+'HOavMeEnonLongGroveJBNA'!E22+'SaintLaurentOakbrook'!E22+'MOAAREINACITYJBNM'!E22+'AscensionMercyMedicalCenter'!E22+'SamuelPark'!E22+'Shop'!E22+'VOueMgEica,MariaJBNA'!E22)</f>
        <v/>
      </c>
      <c r="F22" s="20">
        <f>SUM('1000SLorraineRd'!F22+'Greystar1401SStateSt'!F22+'55EMonroe'!F22+'CityCenter'!F22+'ARTINSTITUTEOFCHICAGO'!F22+'AOONMJBNAE'!F22+'PrideTrucking'!F22+'941TerraceLake'!F22+'AOscAendJBNME'!F22+'JPMorganChase'!F22+'GoldenGateFuneralHome'!F22+'HOavMeEnonLongGroveJBNA'!F22+'SaintLaurentOakbrook'!F22+'MOAAREINACITYJBNM'!F22+'AscensionMercyMedicalCenter'!F22+'SamuelPark'!F22+'Shop'!F22+'VOueMgEica,MariaJBNA'!F22)</f>
        <v/>
      </c>
      <c r="G22" s="20">
        <f>SUM('1000SLorraineRd'!G22+'Greystar1401SStateSt'!G22+'55EMonroe'!G22+'CityCenter'!G22+'ARTINSTITUTEOFCHICAGO'!G22+'AOONMJBNAE'!G22+'PrideTrucking'!G22+'941TerraceLake'!G22+'AOscAendJBNME'!G22+'JPMorganChase'!G22+'GoldenGateFuneralHome'!G22+'HOavMeEnonLongGroveJBNA'!G22+'SaintLaurentOakbrook'!G22+'MOAAREINACITYJBNM'!G22+'AscensionMercyMedicalCenter'!G22+'SamuelPark'!G22+'Shop'!G22+'VOueMgEica,MariaJBNA'!G22)</f>
        <v/>
      </c>
      <c r="H22" s="20">
        <f>SUM('1000SLorraineRd'!H22+'Greystar1401SStateSt'!H22+'55EMonroe'!H22+'CityCenter'!H22+'ARTINSTITUTEOFCHICAGO'!H22+'AOONMJBNAE'!H22+'PrideTrucking'!H22+'941TerraceLake'!H22+'AOscAendJBNME'!H22+'JPMorganChase'!H22+'GoldenGateFuneralHome'!H22+'HOavMeEnonLongGroveJBNA'!H22+'SaintLaurentOakbrook'!H22+'MOAAREINACITYJBNM'!H22+'AscensionMercyMedicalCenter'!H22+'SamuelPark'!H22+'Shop'!H22+'VOueMgEica,MariaJBNA'!H22)</f>
        <v/>
      </c>
      <c r="I22" s="11">
        <f>SUM(B22:H22)</f>
        <v/>
      </c>
      <c r="J22" s="12">
        <f>IF(I22&lt;=40,I22,40)</f>
        <v/>
      </c>
      <c r="K22" s="13">
        <f>I22-J22</f>
        <v/>
      </c>
      <c r="L22" s="14">
        <f>I22*15</f>
        <v/>
      </c>
      <c r="M22" s="10" t="n"/>
      <c r="N22" s="11">
        <f>B22</f>
        <v/>
      </c>
      <c r="O22" s="11">
        <f>C22+N22</f>
        <v/>
      </c>
      <c r="P22" s="11">
        <f>D22+O22</f>
        <v/>
      </c>
      <c r="Q22" s="11">
        <f>E22+P22</f>
        <v/>
      </c>
      <c r="R22" s="11">
        <f>F22+Q22</f>
        <v/>
      </c>
      <c r="S22" s="11">
        <f>G22+R22</f>
        <v/>
      </c>
      <c r="T22" s="11">
        <f>H22+S22</f>
        <v/>
      </c>
      <c r="U22" s="10" t="n"/>
      <c r="V22" s="12">
        <f>N22</f>
        <v/>
      </c>
      <c r="W22" s="12">
        <f>IF(O22&lt;=0, 0, IF(O22&lt;=40,O22-N22,IF(O22-N22&lt;=0, 0, ABS(O22-N22-AE22))))</f>
        <v/>
      </c>
      <c r="X22" s="12">
        <f>IF(P22&lt;=0, 0, IF(P22&lt;=40,P22-O22,IF(P22-O22&lt;=0, 0, ABS(P22-O22-AF22))))</f>
        <v/>
      </c>
      <c r="Y22" s="12">
        <f>IF(Q22&lt;=0, 0, IF(Q22&lt;=40,Q22-P22,IF(Q22-P22&lt;=0, 0, ABS(Q22-P22-AG22))))</f>
        <v/>
      </c>
      <c r="Z22" s="12">
        <f>IF(R22&lt;=0, 0, IF(R22&lt;=40,R22-Q22,IF(R22-Q22&lt;=0, 0, ABS(R22-Q22-AH22))))</f>
        <v/>
      </c>
      <c r="AA22" s="12">
        <f>IF(S22&lt;=0, 0, IF(S22&lt;=40,S22-R22,IF(S22-R22&lt;=0, 0, ABS(S22-R22-AI22))))</f>
        <v/>
      </c>
      <c r="AB22" s="12">
        <f>IF(T22&lt;=0, 0, IF(T22&lt;=40,T22-S22,IF(T22-S22&lt;=0, 0, ABS(T22-S22-AJ22))))</f>
        <v/>
      </c>
      <c r="AC22" s="10" t="n"/>
      <c r="AD22" s="13">
        <f>0</f>
        <v/>
      </c>
      <c r="AE22" s="13">
        <f>IF(O22&lt;=0, 0, IF(O22&lt;=40,0, IF(O22-N22&lt;=0,0,IF(O22&gt;40, O22-40-SUM(AD22:AD22),0))))</f>
        <v/>
      </c>
      <c r="AF22" s="13">
        <f>IF(P22&lt;=0, 0, IF(P22&lt;=40,0, IF(P22-O22&lt;=0,0,IF(P22&gt;40, P22-40-SUM(AD22:AE22),0))))</f>
        <v/>
      </c>
      <c r="AG22" s="13">
        <f>IF(Q22&lt;=0, 0, IF(Q22&lt;=40,0, IF(Q22-P22&lt;=0,0,IF(Q22&gt;40, Q22-40-SUM(AD22:AF22),0))))</f>
        <v/>
      </c>
      <c r="AH22" s="13">
        <f>IF(R22&lt;=0, 0, IF(R22&lt;=40,0, IF(R22-Q22&lt;=0,0,IF(R22&gt;40, R22-40-SUM(AD22:AG22),0))))</f>
        <v/>
      </c>
      <c r="AI22" s="13">
        <f>IF(S22&lt;=0, 0, IF(S22&lt;=40,0, IF(S22-R22&lt;=0,0,IF(S22&gt;40, S22-40-SUM(AD22:AH22),0))))</f>
        <v/>
      </c>
      <c r="AJ22" s="13">
        <f>IF(T22&lt;=0, 0, IF(T22&lt;=40,0, IF(T22-S22&lt;=0,0,IF(T22&gt;40, T22-40-SUM(AD22:AI22),0))))</f>
        <v/>
      </c>
      <c r="AK22" s="9" t="inlineStr">
        <is>
          <t>Jhonplaza</t>
        </is>
      </c>
    </row>
    <row r="23" ht="15.75" customHeight="1">
      <c r="A23" s="9" t="inlineStr">
        <is>
          <t>Johnponte</t>
        </is>
      </c>
      <c r="B23" s="20">
        <f>SUM('1000SLorraineRd'!B23+'Greystar1401SStateSt'!B23+'55EMonroe'!B23+'CityCenter'!B23+'ARTINSTITUTEOFCHICAGO'!B23+'AOONMJBNAE'!B23+'PrideTrucking'!B23+'941TerraceLake'!B23+'AOscAendJBNME'!B23+'JPMorganChase'!B23+'GoldenGateFuneralHome'!B23+'HOavMeEnonLongGroveJBNA'!B23+'SaintLaurentOakbrook'!B23+'MOAAREINACITYJBNM'!B23+'AscensionMercyMedicalCenter'!B23+'SamuelPark'!B23+'Shop'!B23+'VOueMgEica,MariaJBNA'!B23)</f>
        <v/>
      </c>
      <c r="C23" s="20">
        <f>SUM('1000SLorraineRd'!C23+'Greystar1401SStateSt'!C23+'55EMonroe'!C23+'CityCenter'!C23+'ARTINSTITUTEOFCHICAGO'!C23+'AOONMJBNAE'!C23+'PrideTrucking'!C23+'941TerraceLake'!C23+'AOscAendJBNME'!C23+'JPMorganChase'!C23+'GoldenGateFuneralHome'!C23+'HOavMeEnonLongGroveJBNA'!C23+'SaintLaurentOakbrook'!C23+'MOAAREINACITYJBNM'!C23+'AscensionMercyMedicalCenter'!C23+'SamuelPark'!C23+'Shop'!C23+'VOueMgEica,MariaJBNA'!C23)</f>
        <v/>
      </c>
      <c r="D23" s="20">
        <f>SUM('1000SLorraineRd'!D23+'Greystar1401SStateSt'!D23+'55EMonroe'!D23+'CityCenter'!D23+'ARTINSTITUTEOFCHICAGO'!D23+'AOONMJBNAE'!D23+'PrideTrucking'!D23+'941TerraceLake'!D23+'AOscAendJBNME'!D23+'JPMorganChase'!D23+'GoldenGateFuneralHome'!D23+'HOavMeEnonLongGroveJBNA'!D23+'SaintLaurentOakbrook'!D23+'MOAAREINACITYJBNM'!D23+'AscensionMercyMedicalCenter'!D23+'SamuelPark'!D23+'Shop'!D23+'VOueMgEica,MariaJBNA'!D23)</f>
        <v/>
      </c>
      <c r="E23" s="20">
        <f>SUM('1000SLorraineRd'!E23+'Greystar1401SStateSt'!E23+'55EMonroe'!E23+'CityCenter'!E23+'ARTINSTITUTEOFCHICAGO'!E23+'AOONMJBNAE'!E23+'PrideTrucking'!E23+'941TerraceLake'!E23+'AOscAendJBNME'!E23+'JPMorganChase'!E23+'GoldenGateFuneralHome'!E23+'HOavMeEnonLongGroveJBNA'!E23+'SaintLaurentOakbrook'!E23+'MOAAREINACITYJBNM'!E23+'AscensionMercyMedicalCenter'!E23+'SamuelPark'!E23+'Shop'!E23+'VOueMgEica,MariaJBNA'!E23)</f>
        <v/>
      </c>
      <c r="F23" s="20">
        <f>SUM('1000SLorraineRd'!F23+'Greystar1401SStateSt'!F23+'55EMonroe'!F23+'CityCenter'!F23+'ARTINSTITUTEOFCHICAGO'!F23+'AOONMJBNAE'!F23+'PrideTrucking'!F23+'941TerraceLake'!F23+'AOscAendJBNME'!F23+'JPMorganChase'!F23+'GoldenGateFuneralHome'!F23+'HOavMeEnonLongGroveJBNA'!F23+'SaintLaurentOakbrook'!F23+'MOAAREINACITYJBNM'!F23+'AscensionMercyMedicalCenter'!F23+'SamuelPark'!F23+'Shop'!F23+'VOueMgEica,MariaJBNA'!F23)</f>
        <v/>
      </c>
      <c r="G23" s="20">
        <f>SUM('1000SLorraineRd'!G23+'Greystar1401SStateSt'!G23+'55EMonroe'!G23+'CityCenter'!G23+'ARTINSTITUTEOFCHICAGO'!G23+'AOONMJBNAE'!G23+'PrideTrucking'!G23+'941TerraceLake'!G23+'AOscAendJBNME'!G23+'JPMorganChase'!G23+'GoldenGateFuneralHome'!G23+'HOavMeEnonLongGroveJBNA'!G23+'SaintLaurentOakbrook'!G23+'MOAAREINACITYJBNM'!G23+'AscensionMercyMedicalCenter'!G23+'SamuelPark'!G23+'Shop'!G23+'VOueMgEica,MariaJBNA'!G23)</f>
        <v/>
      </c>
      <c r="H23" s="20">
        <f>SUM('1000SLorraineRd'!H23+'Greystar1401SStateSt'!H23+'55EMonroe'!H23+'CityCenter'!H23+'ARTINSTITUTEOFCHICAGO'!H23+'AOONMJBNAE'!H23+'PrideTrucking'!H23+'941TerraceLake'!H23+'AOscAendJBNME'!H23+'JPMorganChase'!H23+'GoldenGateFuneralHome'!H23+'HOavMeEnonLongGroveJBNA'!H23+'SaintLaurentOakbrook'!H23+'MOAAREINACITYJBNM'!H23+'AscensionMercyMedicalCenter'!H23+'SamuelPark'!H23+'Shop'!H23+'VOueMgEica,MariaJBNA'!H23)</f>
        <v/>
      </c>
      <c r="I23" s="11">
        <f>SUM(B23:H23)</f>
        <v/>
      </c>
      <c r="J23" s="12">
        <f>IF(I23&lt;=40,I23,40)</f>
        <v/>
      </c>
      <c r="K23" s="13">
        <f>I23-J23</f>
        <v/>
      </c>
      <c r="L23" s="14">
        <f>I23*15</f>
        <v/>
      </c>
      <c r="M23" s="10" t="n"/>
      <c r="N23" s="11">
        <f>B23</f>
        <v/>
      </c>
      <c r="O23" s="11">
        <f>C23+N23</f>
        <v/>
      </c>
      <c r="P23" s="11">
        <f>D23+O23</f>
        <v/>
      </c>
      <c r="Q23" s="11">
        <f>E23+P23</f>
        <v/>
      </c>
      <c r="R23" s="11">
        <f>F23+Q23</f>
        <v/>
      </c>
      <c r="S23" s="11">
        <f>G23+R23</f>
        <v/>
      </c>
      <c r="T23" s="11">
        <f>H23+S23</f>
        <v/>
      </c>
      <c r="U23" s="10" t="n"/>
      <c r="V23" s="12">
        <f>N23</f>
        <v/>
      </c>
      <c r="W23" s="12">
        <f>IF(O23&lt;=0, 0, IF(O23&lt;=40,O23-N23,IF(O23-N23&lt;=0, 0, ABS(O23-N23-AE23))))</f>
        <v/>
      </c>
      <c r="X23" s="12">
        <f>IF(P23&lt;=0, 0, IF(P23&lt;=40,P23-O23,IF(P23-O23&lt;=0, 0, ABS(P23-O23-AF23))))</f>
        <v/>
      </c>
      <c r="Y23" s="12">
        <f>IF(Q23&lt;=0, 0, IF(Q23&lt;=40,Q23-P23,IF(Q23-P23&lt;=0, 0, ABS(Q23-P23-AG23))))</f>
        <v/>
      </c>
      <c r="Z23" s="12">
        <f>IF(R23&lt;=0, 0, IF(R23&lt;=40,R23-Q23,IF(R23-Q23&lt;=0, 0, ABS(R23-Q23-AH23))))</f>
        <v/>
      </c>
      <c r="AA23" s="12">
        <f>IF(S23&lt;=0, 0, IF(S23&lt;=40,S23-R23,IF(S23-R23&lt;=0, 0, ABS(S23-R23-AI23))))</f>
        <v/>
      </c>
      <c r="AB23" s="12">
        <f>IF(T23&lt;=0, 0, IF(T23&lt;=40,T23-S23,IF(T23-S23&lt;=0, 0, ABS(T23-S23-AJ23))))</f>
        <v/>
      </c>
      <c r="AC23" s="10" t="n"/>
      <c r="AD23" s="13">
        <f>0</f>
        <v/>
      </c>
      <c r="AE23" s="13">
        <f>IF(O23&lt;=0, 0, IF(O23&lt;=40,0, IF(O23-N23&lt;=0,0,IF(O23&gt;40, O23-40-SUM(AD23:AD23),0))))</f>
        <v/>
      </c>
      <c r="AF23" s="13">
        <f>IF(P23&lt;=0, 0, IF(P23&lt;=40,0, IF(P23-O23&lt;=0,0,IF(P23&gt;40, P23-40-SUM(AD23:AE23),0))))</f>
        <v/>
      </c>
      <c r="AG23" s="13">
        <f>IF(Q23&lt;=0, 0, IF(Q23&lt;=40,0, IF(Q23-P23&lt;=0,0,IF(Q23&gt;40, Q23-40-SUM(AD23:AF23),0))))</f>
        <v/>
      </c>
      <c r="AH23" s="13">
        <f>IF(R23&lt;=0, 0, IF(R23&lt;=40,0, IF(R23-Q23&lt;=0,0,IF(R23&gt;40, R23-40-SUM(AD23:AG23),0))))</f>
        <v/>
      </c>
      <c r="AI23" s="13">
        <f>IF(S23&lt;=0, 0, IF(S23&lt;=40,0, IF(S23-R23&lt;=0,0,IF(S23&gt;40, S23-40-SUM(AD23:AH23),0))))</f>
        <v/>
      </c>
      <c r="AJ23" s="13">
        <f>IF(T23&lt;=0, 0, IF(T23&lt;=40,0, IF(T23-S23&lt;=0,0,IF(T23&gt;40, T23-40-SUM(AD23:AI23),0))))</f>
        <v/>
      </c>
      <c r="AK23" s="9" t="inlineStr">
        <is>
          <t>Johnponte</t>
        </is>
      </c>
    </row>
    <row r="24" ht="15.75" customHeight="1">
      <c r="A24" s="9" t="inlineStr">
        <is>
          <t>JordaniRamirez</t>
        </is>
      </c>
      <c r="B24" s="20">
        <f>SUM('1000SLorraineRd'!B24+'Greystar1401SStateSt'!B24+'55EMonroe'!B24+'CityCenter'!B24+'ARTINSTITUTEOFCHICAGO'!B24+'AOONMJBNAE'!B24+'PrideTrucking'!B24+'941TerraceLake'!B24+'AOscAendJBNME'!B24+'JPMorganChase'!B24+'GoldenGateFuneralHome'!B24+'HOavMeEnonLongGroveJBNA'!B24+'SaintLaurentOakbrook'!B24+'MOAAREINACITYJBNM'!B24+'AscensionMercyMedicalCenter'!B24+'SamuelPark'!B24+'Shop'!B24+'VOueMgEica,MariaJBNA'!B24)</f>
        <v/>
      </c>
      <c r="C24" s="20">
        <f>SUM('1000SLorraineRd'!C24+'Greystar1401SStateSt'!C24+'55EMonroe'!C24+'CityCenter'!C24+'ARTINSTITUTEOFCHICAGO'!C24+'AOONMJBNAE'!C24+'PrideTrucking'!C24+'941TerraceLake'!C24+'AOscAendJBNME'!C24+'JPMorganChase'!C24+'GoldenGateFuneralHome'!C24+'HOavMeEnonLongGroveJBNA'!C24+'SaintLaurentOakbrook'!C24+'MOAAREINACITYJBNM'!C24+'AscensionMercyMedicalCenter'!C24+'SamuelPark'!C24+'Shop'!C24+'VOueMgEica,MariaJBNA'!C24)</f>
        <v/>
      </c>
      <c r="D24" s="20">
        <f>SUM('1000SLorraineRd'!D24+'Greystar1401SStateSt'!D24+'55EMonroe'!D24+'CityCenter'!D24+'ARTINSTITUTEOFCHICAGO'!D24+'AOONMJBNAE'!D24+'PrideTrucking'!D24+'941TerraceLake'!D24+'AOscAendJBNME'!D24+'JPMorganChase'!D24+'GoldenGateFuneralHome'!D24+'HOavMeEnonLongGroveJBNA'!D24+'SaintLaurentOakbrook'!D24+'MOAAREINACITYJBNM'!D24+'AscensionMercyMedicalCenter'!D24+'SamuelPark'!D24+'Shop'!D24+'VOueMgEica,MariaJBNA'!D24)</f>
        <v/>
      </c>
      <c r="E24" s="20">
        <f>SUM('1000SLorraineRd'!E24+'Greystar1401SStateSt'!E24+'55EMonroe'!E24+'CityCenter'!E24+'ARTINSTITUTEOFCHICAGO'!E24+'AOONMJBNAE'!E24+'PrideTrucking'!E24+'941TerraceLake'!E24+'AOscAendJBNME'!E24+'JPMorganChase'!E24+'GoldenGateFuneralHome'!E24+'HOavMeEnonLongGroveJBNA'!E24+'SaintLaurentOakbrook'!E24+'MOAAREINACITYJBNM'!E24+'AscensionMercyMedicalCenter'!E24+'SamuelPark'!E24+'Shop'!E24+'VOueMgEica,MariaJBNA'!E24)</f>
        <v/>
      </c>
      <c r="F24" s="20">
        <f>SUM('1000SLorraineRd'!F24+'Greystar1401SStateSt'!F24+'55EMonroe'!F24+'CityCenter'!F24+'ARTINSTITUTEOFCHICAGO'!F24+'AOONMJBNAE'!F24+'PrideTrucking'!F24+'941TerraceLake'!F24+'AOscAendJBNME'!F24+'JPMorganChase'!F24+'GoldenGateFuneralHome'!F24+'HOavMeEnonLongGroveJBNA'!F24+'SaintLaurentOakbrook'!F24+'MOAAREINACITYJBNM'!F24+'AscensionMercyMedicalCenter'!F24+'SamuelPark'!F24+'Shop'!F24+'VOueMgEica,MariaJBNA'!F24)</f>
        <v/>
      </c>
      <c r="G24" s="20">
        <f>SUM('1000SLorraineRd'!G24+'Greystar1401SStateSt'!G24+'55EMonroe'!G24+'CityCenter'!G24+'ARTINSTITUTEOFCHICAGO'!G24+'AOONMJBNAE'!G24+'PrideTrucking'!G24+'941TerraceLake'!G24+'AOscAendJBNME'!G24+'JPMorganChase'!G24+'GoldenGateFuneralHome'!G24+'HOavMeEnonLongGroveJBNA'!G24+'SaintLaurentOakbrook'!G24+'MOAAREINACITYJBNM'!G24+'AscensionMercyMedicalCenter'!G24+'SamuelPark'!G24+'Shop'!G24+'VOueMgEica,MariaJBNA'!G24)</f>
        <v/>
      </c>
      <c r="H24" s="20">
        <f>SUM('1000SLorraineRd'!H24+'Greystar1401SStateSt'!H24+'55EMonroe'!H24+'CityCenter'!H24+'ARTINSTITUTEOFCHICAGO'!H24+'AOONMJBNAE'!H24+'PrideTrucking'!H24+'941TerraceLake'!H24+'AOscAendJBNME'!H24+'JPMorganChase'!H24+'GoldenGateFuneralHome'!H24+'HOavMeEnonLongGroveJBNA'!H24+'SaintLaurentOakbrook'!H24+'MOAAREINACITYJBNM'!H24+'AscensionMercyMedicalCenter'!H24+'SamuelPark'!H24+'Shop'!H24+'VOueMgEica,MariaJBNA'!H24)</f>
        <v/>
      </c>
      <c r="I24" s="11">
        <f>SUM(B24:H24)</f>
        <v/>
      </c>
      <c r="J24" s="12">
        <f>IF(I24&lt;=40,I24,40)</f>
        <v/>
      </c>
      <c r="K24" s="13">
        <f>I24-J24</f>
        <v/>
      </c>
      <c r="L24" s="14">
        <f>I24*15</f>
        <v/>
      </c>
      <c r="M24" s="10" t="n"/>
      <c r="N24" s="11">
        <f>B24</f>
        <v/>
      </c>
      <c r="O24" s="11">
        <f>C24+N24</f>
        <v/>
      </c>
      <c r="P24" s="11">
        <f>D24+O24</f>
        <v/>
      </c>
      <c r="Q24" s="11">
        <f>E24+P24</f>
        <v/>
      </c>
      <c r="R24" s="11">
        <f>F24+Q24</f>
        <v/>
      </c>
      <c r="S24" s="11">
        <f>G24+R24</f>
        <v/>
      </c>
      <c r="T24" s="11">
        <f>H24+S24</f>
        <v/>
      </c>
      <c r="U24" s="10" t="n"/>
      <c r="V24" s="12">
        <f>N24</f>
        <v/>
      </c>
      <c r="W24" s="12">
        <f>IF(O24&lt;=0, 0, IF(O24&lt;=40,O24-N24,IF(O24-N24&lt;=0, 0, ABS(O24-N24-AE24))))</f>
        <v/>
      </c>
      <c r="X24" s="12">
        <f>IF(P24&lt;=0, 0, IF(P24&lt;=40,P24-O24,IF(P24-O24&lt;=0, 0, ABS(P24-O24-AF24))))</f>
        <v/>
      </c>
      <c r="Y24" s="12">
        <f>IF(Q24&lt;=0, 0, IF(Q24&lt;=40,Q24-P24,IF(Q24-P24&lt;=0, 0, ABS(Q24-P24-AG24))))</f>
        <v/>
      </c>
      <c r="Z24" s="12">
        <f>IF(R24&lt;=0, 0, IF(R24&lt;=40,R24-Q24,IF(R24-Q24&lt;=0, 0, ABS(R24-Q24-AH24))))</f>
        <v/>
      </c>
      <c r="AA24" s="12">
        <f>IF(S24&lt;=0, 0, IF(S24&lt;=40,S24-R24,IF(S24-R24&lt;=0, 0, ABS(S24-R24-AI24))))</f>
        <v/>
      </c>
      <c r="AB24" s="12">
        <f>IF(T24&lt;=0, 0, IF(T24&lt;=40,T24-S24,IF(T24-S24&lt;=0, 0, ABS(T24-S24-AJ24))))</f>
        <v/>
      </c>
      <c r="AC24" s="10" t="n"/>
      <c r="AD24" s="13">
        <f>0</f>
        <v/>
      </c>
      <c r="AE24" s="13">
        <f>IF(O24&lt;=0, 0, IF(O24&lt;=40,0, IF(O24-N24&lt;=0,0,IF(O24&gt;40, O24-40-SUM(AD24:AD24),0))))</f>
        <v/>
      </c>
      <c r="AF24" s="13">
        <f>IF(P24&lt;=0, 0, IF(P24&lt;=40,0, IF(P24-O24&lt;=0,0,IF(P24&gt;40, P24-40-SUM(AD24:AE24),0))))</f>
        <v/>
      </c>
      <c r="AG24" s="13">
        <f>IF(Q24&lt;=0, 0, IF(Q24&lt;=40,0, IF(Q24-P24&lt;=0,0,IF(Q24&gt;40, Q24-40-SUM(AD24:AF24),0))))</f>
        <v/>
      </c>
      <c r="AH24" s="13">
        <f>IF(R24&lt;=0, 0, IF(R24&lt;=40,0, IF(R24-Q24&lt;=0,0,IF(R24&gt;40, R24-40-SUM(AD24:AG24),0))))</f>
        <v/>
      </c>
      <c r="AI24" s="13">
        <f>IF(S24&lt;=0, 0, IF(S24&lt;=40,0, IF(S24-R24&lt;=0,0,IF(S24&gt;40, S24-40-SUM(AD24:AH24),0))))</f>
        <v/>
      </c>
      <c r="AJ24" s="13">
        <f>IF(T24&lt;=0, 0, IF(T24&lt;=40,0, IF(T24-S24&lt;=0,0,IF(T24&gt;40, T24-40-SUM(AD24:AI24),0))))</f>
        <v/>
      </c>
      <c r="AK24" s="9" t="inlineStr">
        <is>
          <t>JordaniRamirez</t>
        </is>
      </c>
    </row>
    <row r="25" ht="15.75" customHeight="1">
      <c r="A25" s="9" t="inlineStr">
        <is>
          <t>Jorgevalles</t>
        </is>
      </c>
      <c r="B25" s="20">
        <f>SUM('1000SLorraineRd'!B25+'Greystar1401SStateSt'!B25+'55EMonroe'!B25+'CityCenter'!B25+'ARTINSTITUTEOFCHICAGO'!B25+'AOONMJBNAE'!B25+'PrideTrucking'!B25+'941TerraceLake'!B25+'AOscAendJBNME'!B25+'JPMorganChase'!B25+'GoldenGateFuneralHome'!B25+'HOavMeEnonLongGroveJBNA'!B25+'SaintLaurentOakbrook'!B25+'MOAAREINACITYJBNM'!B25+'AscensionMercyMedicalCenter'!B25+'SamuelPark'!B25+'Shop'!B25+'VOueMgEica,MariaJBNA'!B25)</f>
        <v/>
      </c>
      <c r="C25" s="20">
        <f>SUM('1000SLorraineRd'!C25+'Greystar1401SStateSt'!C25+'55EMonroe'!C25+'CityCenter'!C25+'ARTINSTITUTEOFCHICAGO'!C25+'AOONMJBNAE'!C25+'PrideTrucking'!C25+'941TerraceLake'!C25+'AOscAendJBNME'!C25+'JPMorganChase'!C25+'GoldenGateFuneralHome'!C25+'HOavMeEnonLongGroveJBNA'!C25+'SaintLaurentOakbrook'!C25+'MOAAREINACITYJBNM'!C25+'AscensionMercyMedicalCenter'!C25+'SamuelPark'!C25+'Shop'!C25+'VOueMgEica,MariaJBNA'!C25)</f>
        <v/>
      </c>
      <c r="D25" s="20">
        <f>SUM('1000SLorraineRd'!D25+'Greystar1401SStateSt'!D25+'55EMonroe'!D25+'CityCenter'!D25+'ARTINSTITUTEOFCHICAGO'!D25+'AOONMJBNAE'!D25+'PrideTrucking'!D25+'941TerraceLake'!D25+'AOscAendJBNME'!D25+'JPMorganChase'!D25+'GoldenGateFuneralHome'!D25+'HOavMeEnonLongGroveJBNA'!D25+'SaintLaurentOakbrook'!D25+'MOAAREINACITYJBNM'!D25+'AscensionMercyMedicalCenter'!D25+'SamuelPark'!D25+'Shop'!D25+'VOueMgEica,MariaJBNA'!D25)</f>
        <v/>
      </c>
      <c r="E25" s="20">
        <f>SUM('1000SLorraineRd'!E25+'Greystar1401SStateSt'!E25+'55EMonroe'!E25+'CityCenter'!E25+'ARTINSTITUTEOFCHICAGO'!E25+'AOONMJBNAE'!E25+'PrideTrucking'!E25+'941TerraceLake'!E25+'AOscAendJBNME'!E25+'JPMorganChase'!E25+'GoldenGateFuneralHome'!E25+'HOavMeEnonLongGroveJBNA'!E25+'SaintLaurentOakbrook'!E25+'MOAAREINACITYJBNM'!E25+'AscensionMercyMedicalCenter'!E25+'SamuelPark'!E25+'Shop'!E25+'VOueMgEica,MariaJBNA'!E25)</f>
        <v/>
      </c>
      <c r="F25" s="20">
        <f>SUM('1000SLorraineRd'!F25+'Greystar1401SStateSt'!F25+'55EMonroe'!F25+'CityCenter'!F25+'ARTINSTITUTEOFCHICAGO'!F25+'AOONMJBNAE'!F25+'PrideTrucking'!F25+'941TerraceLake'!F25+'AOscAendJBNME'!F25+'JPMorganChase'!F25+'GoldenGateFuneralHome'!F25+'HOavMeEnonLongGroveJBNA'!F25+'SaintLaurentOakbrook'!F25+'MOAAREINACITYJBNM'!F25+'AscensionMercyMedicalCenter'!F25+'SamuelPark'!F25+'Shop'!F25+'VOueMgEica,MariaJBNA'!F25)</f>
        <v/>
      </c>
      <c r="G25" s="20">
        <f>SUM('1000SLorraineRd'!G25+'Greystar1401SStateSt'!G25+'55EMonroe'!G25+'CityCenter'!G25+'ARTINSTITUTEOFCHICAGO'!G25+'AOONMJBNAE'!G25+'PrideTrucking'!G25+'941TerraceLake'!G25+'AOscAendJBNME'!G25+'JPMorganChase'!G25+'GoldenGateFuneralHome'!G25+'HOavMeEnonLongGroveJBNA'!G25+'SaintLaurentOakbrook'!G25+'MOAAREINACITYJBNM'!G25+'AscensionMercyMedicalCenter'!G25+'SamuelPark'!G25+'Shop'!G25+'VOueMgEica,MariaJBNA'!G25)</f>
        <v/>
      </c>
      <c r="H25" s="20">
        <f>SUM('1000SLorraineRd'!H25+'Greystar1401SStateSt'!H25+'55EMonroe'!H25+'CityCenter'!H25+'ARTINSTITUTEOFCHICAGO'!H25+'AOONMJBNAE'!H25+'PrideTrucking'!H25+'941TerraceLake'!H25+'AOscAendJBNME'!H25+'JPMorganChase'!H25+'GoldenGateFuneralHome'!H25+'HOavMeEnonLongGroveJBNA'!H25+'SaintLaurentOakbrook'!H25+'MOAAREINACITYJBNM'!H25+'AscensionMercyMedicalCenter'!H25+'SamuelPark'!H25+'Shop'!H25+'VOueMgEica,MariaJBNA'!H25)</f>
        <v/>
      </c>
      <c r="I25" s="11">
        <f>SUM(B25:H25)</f>
        <v/>
      </c>
      <c r="J25" s="12">
        <f>IF(I25&lt;=40,I25,40)</f>
        <v/>
      </c>
      <c r="K25" s="13">
        <f>I25-J25</f>
        <v/>
      </c>
      <c r="L25" s="14">
        <f>I25*15</f>
        <v/>
      </c>
      <c r="M25" s="10" t="n"/>
      <c r="N25" s="11">
        <f>B25</f>
        <v/>
      </c>
      <c r="O25" s="11">
        <f>C25+N25</f>
        <v/>
      </c>
      <c r="P25" s="11">
        <f>D25+O25</f>
        <v/>
      </c>
      <c r="Q25" s="11">
        <f>E25+P25</f>
        <v/>
      </c>
      <c r="R25" s="11">
        <f>F25+Q25</f>
        <v/>
      </c>
      <c r="S25" s="11">
        <f>G25+R25</f>
        <v/>
      </c>
      <c r="T25" s="11">
        <f>H25+S25</f>
        <v/>
      </c>
      <c r="U25" s="10" t="n"/>
      <c r="V25" s="12">
        <f>N25</f>
        <v/>
      </c>
      <c r="W25" s="12">
        <f>IF(O25&lt;=0, 0, IF(O25&lt;=40,O25-N25,IF(O25-N25&lt;=0, 0, ABS(O25-N25-AE25))))</f>
        <v/>
      </c>
      <c r="X25" s="12">
        <f>IF(P25&lt;=0, 0, IF(P25&lt;=40,P25-O25,IF(P25-O25&lt;=0, 0, ABS(P25-O25-AF25))))</f>
        <v/>
      </c>
      <c r="Y25" s="12">
        <f>IF(Q25&lt;=0, 0, IF(Q25&lt;=40,Q25-P25,IF(Q25-P25&lt;=0, 0, ABS(Q25-P25-AG25))))</f>
        <v/>
      </c>
      <c r="Z25" s="12">
        <f>IF(R25&lt;=0, 0, IF(R25&lt;=40,R25-Q25,IF(R25-Q25&lt;=0, 0, ABS(R25-Q25-AH25))))</f>
        <v/>
      </c>
      <c r="AA25" s="12">
        <f>IF(S25&lt;=0, 0, IF(S25&lt;=40,S25-R25,IF(S25-R25&lt;=0, 0, ABS(S25-R25-AI25))))</f>
        <v/>
      </c>
      <c r="AB25" s="12">
        <f>IF(T25&lt;=0, 0, IF(T25&lt;=40,T25-S25,IF(T25-S25&lt;=0, 0, ABS(T25-S25-AJ25))))</f>
        <v/>
      </c>
      <c r="AC25" s="10" t="n"/>
      <c r="AD25" s="13">
        <f>0</f>
        <v/>
      </c>
      <c r="AE25" s="13">
        <f>IF(O25&lt;=0, 0, IF(O25&lt;=40,0, IF(O25-N25&lt;=0,0,IF(O25&gt;40, O25-40-SUM(AD25:AD25),0))))</f>
        <v/>
      </c>
      <c r="AF25" s="13">
        <f>IF(P25&lt;=0, 0, IF(P25&lt;=40,0, IF(P25-O25&lt;=0,0,IF(P25&gt;40, P25-40-SUM(AD25:AE25),0))))</f>
        <v/>
      </c>
      <c r="AG25" s="13">
        <f>IF(Q25&lt;=0, 0, IF(Q25&lt;=40,0, IF(Q25-P25&lt;=0,0,IF(Q25&gt;40, Q25-40-SUM(AD25:AF25),0))))</f>
        <v/>
      </c>
      <c r="AH25" s="13">
        <f>IF(R25&lt;=0, 0, IF(R25&lt;=40,0, IF(R25-Q25&lt;=0,0,IF(R25&gt;40, R25-40-SUM(AD25:AG25),0))))</f>
        <v/>
      </c>
      <c r="AI25" s="13">
        <f>IF(S25&lt;=0, 0, IF(S25&lt;=40,0, IF(S25-R25&lt;=0,0,IF(S25&gt;40, S25-40-SUM(AD25:AH25),0))))</f>
        <v/>
      </c>
      <c r="AJ25" s="13">
        <f>IF(T25&lt;=0, 0, IF(T25&lt;=40,0, IF(T25-S25&lt;=0,0,IF(T25&gt;40, T25-40-SUM(AD25:AI25),0))))</f>
        <v/>
      </c>
      <c r="AK25" s="9" t="inlineStr">
        <is>
          <t>Jorgevalles</t>
        </is>
      </c>
    </row>
    <row r="26" ht="15.75" customHeight="1">
      <c r="A26" s="9" t="inlineStr">
        <is>
          <t>JoseLopez</t>
        </is>
      </c>
      <c r="B26" s="20">
        <f>SUM('1000SLorraineRd'!B26+'Greystar1401SStateSt'!B26+'55EMonroe'!B26+'CityCenter'!B26+'ARTINSTITUTEOFCHICAGO'!B26+'AOONMJBNAE'!B26+'PrideTrucking'!B26+'941TerraceLake'!B26+'AOscAendJBNME'!B26+'JPMorganChase'!B26+'GoldenGateFuneralHome'!B26+'HOavMeEnonLongGroveJBNA'!B26+'SaintLaurentOakbrook'!B26+'MOAAREINACITYJBNM'!B26+'AscensionMercyMedicalCenter'!B26+'SamuelPark'!B26+'Shop'!B26+'VOueMgEica,MariaJBNA'!B26)</f>
        <v/>
      </c>
      <c r="C26" s="20">
        <f>SUM('1000SLorraineRd'!C26+'Greystar1401SStateSt'!C26+'55EMonroe'!C26+'CityCenter'!C26+'ARTINSTITUTEOFCHICAGO'!C26+'AOONMJBNAE'!C26+'PrideTrucking'!C26+'941TerraceLake'!C26+'AOscAendJBNME'!C26+'JPMorganChase'!C26+'GoldenGateFuneralHome'!C26+'HOavMeEnonLongGroveJBNA'!C26+'SaintLaurentOakbrook'!C26+'MOAAREINACITYJBNM'!C26+'AscensionMercyMedicalCenter'!C26+'SamuelPark'!C26+'Shop'!C26+'VOueMgEica,MariaJBNA'!C26)</f>
        <v/>
      </c>
      <c r="D26" s="20">
        <f>SUM('1000SLorraineRd'!D26+'Greystar1401SStateSt'!D26+'55EMonroe'!D26+'CityCenter'!D26+'ARTINSTITUTEOFCHICAGO'!D26+'AOONMJBNAE'!D26+'PrideTrucking'!D26+'941TerraceLake'!D26+'AOscAendJBNME'!D26+'JPMorganChase'!D26+'GoldenGateFuneralHome'!D26+'HOavMeEnonLongGroveJBNA'!D26+'SaintLaurentOakbrook'!D26+'MOAAREINACITYJBNM'!D26+'AscensionMercyMedicalCenter'!D26+'SamuelPark'!D26+'Shop'!D26+'VOueMgEica,MariaJBNA'!D26)</f>
        <v/>
      </c>
      <c r="E26" s="20">
        <f>SUM('1000SLorraineRd'!E26+'Greystar1401SStateSt'!E26+'55EMonroe'!E26+'CityCenter'!E26+'ARTINSTITUTEOFCHICAGO'!E26+'AOONMJBNAE'!E26+'PrideTrucking'!E26+'941TerraceLake'!E26+'AOscAendJBNME'!E26+'JPMorganChase'!E26+'GoldenGateFuneralHome'!E26+'HOavMeEnonLongGroveJBNA'!E26+'SaintLaurentOakbrook'!E26+'MOAAREINACITYJBNM'!E26+'AscensionMercyMedicalCenter'!E26+'SamuelPark'!E26+'Shop'!E26+'VOueMgEica,MariaJBNA'!E26)</f>
        <v/>
      </c>
      <c r="F26" s="20">
        <f>SUM('1000SLorraineRd'!F26+'Greystar1401SStateSt'!F26+'55EMonroe'!F26+'CityCenter'!F26+'ARTINSTITUTEOFCHICAGO'!F26+'AOONMJBNAE'!F26+'PrideTrucking'!F26+'941TerraceLake'!F26+'AOscAendJBNME'!F26+'JPMorganChase'!F26+'GoldenGateFuneralHome'!F26+'HOavMeEnonLongGroveJBNA'!F26+'SaintLaurentOakbrook'!F26+'MOAAREINACITYJBNM'!F26+'AscensionMercyMedicalCenter'!F26+'SamuelPark'!F26+'Shop'!F26+'VOueMgEica,MariaJBNA'!F26)</f>
        <v/>
      </c>
      <c r="G26" s="20">
        <f>SUM('1000SLorraineRd'!G26+'Greystar1401SStateSt'!G26+'55EMonroe'!G26+'CityCenter'!G26+'ARTINSTITUTEOFCHICAGO'!G26+'AOONMJBNAE'!G26+'PrideTrucking'!G26+'941TerraceLake'!G26+'AOscAendJBNME'!G26+'JPMorganChase'!G26+'GoldenGateFuneralHome'!G26+'HOavMeEnonLongGroveJBNA'!G26+'SaintLaurentOakbrook'!G26+'MOAAREINACITYJBNM'!G26+'AscensionMercyMedicalCenter'!G26+'SamuelPark'!G26+'Shop'!G26+'VOueMgEica,MariaJBNA'!G26)</f>
        <v/>
      </c>
      <c r="H26" s="20">
        <f>SUM('1000SLorraineRd'!H26+'Greystar1401SStateSt'!H26+'55EMonroe'!H26+'CityCenter'!H26+'ARTINSTITUTEOFCHICAGO'!H26+'AOONMJBNAE'!H26+'PrideTrucking'!H26+'941TerraceLake'!H26+'AOscAendJBNME'!H26+'JPMorganChase'!H26+'GoldenGateFuneralHome'!H26+'HOavMeEnonLongGroveJBNA'!H26+'SaintLaurentOakbrook'!H26+'MOAAREINACITYJBNM'!H26+'AscensionMercyMedicalCenter'!H26+'SamuelPark'!H26+'Shop'!H26+'VOueMgEica,MariaJBNA'!H26)</f>
        <v/>
      </c>
      <c r="I26" s="11">
        <f>SUM(B26:H26)</f>
        <v/>
      </c>
      <c r="J26" s="12">
        <f>IF(I26&lt;=40,I26,40)</f>
        <v/>
      </c>
      <c r="K26" s="13">
        <f>I26-J26</f>
        <v/>
      </c>
      <c r="L26" s="14">
        <f>I26*15</f>
        <v/>
      </c>
      <c r="M26" s="10" t="n"/>
      <c r="N26" s="11">
        <f>B26</f>
        <v/>
      </c>
      <c r="O26" s="11">
        <f>C26+N26</f>
        <v/>
      </c>
      <c r="P26" s="11">
        <f>D26+O26</f>
        <v/>
      </c>
      <c r="Q26" s="11">
        <f>E26+P26</f>
        <v/>
      </c>
      <c r="R26" s="11">
        <f>F26+Q26</f>
        <v/>
      </c>
      <c r="S26" s="11">
        <f>G26+R26</f>
        <v/>
      </c>
      <c r="T26" s="11">
        <f>H26+S26</f>
        <v/>
      </c>
      <c r="U26" s="10" t="n"/>
      <c r="V26" s="12">
        <f>N26</f>
        <v/>
      </c>
      <c r="W26" s="12">
        <f>IF(O26&lt;=0, 0, IF(O26&lt;=40,O26-N26,IF(O26-N26&lt;=0, 0, ABS(O26-N26-AE26))))</f>
        <v/>
      </c>
      <c r="X26" s="12">
        <f>IF(P26&lt;=0, 0, IF(P26&lt;=40,P26-O26,IF(P26-O26&lt;=0, 0, ABS(P26-O26-AF26))))</f>
        <v/>
      </c>
      <c r="Y26" s="12">
        <f>IF(Q26&lt;=0, 0, IF(Q26&lt;=40,Q26-P26,IF(Q26-P26&lt;=0, 0, ABS(Q26-P26-AG26))))</f>
        <v/>
      </c>
      <c r="Z26" s="12">
        <f>IF(R26&lt;=0, 0, IF(R26&lt;=40,R26-Q26,IF(R26-Q26&lt;=0, 0, ABS(R26-Q26-AH26))))</f>
        <v/>
      </c>
      <c r="AA26" s="12">
        <f>IF(S26&lt;=0, 0, IF(S26&lt;=40,S26-R26,IF(S26-R26&lt;=0, 0, ABS(S26-R26-AI26))))</f>
        <v/>
      </c>
      <c r="AB26" s="12">
        <f>IF(T26&lt;=0, 0, IF(T26&lt;=40,T26-S26,IF(T26-S26&lt;=0, 0, ABS(T26-S26-AJ26))))</f>
        <v/>
      </c>
      <c r="AC26" s="10" t="n"/>
      <c r="AD26" s="13">
        <f>0</f>
        <v/>
      </c>
      <c r="AE26" s="13">
        <f>IF(O26&lt;=0, 0, IF(O26&lt;=40,0, IF(O26-N26&lt;=0,0,IF(O26&gt;40, O26-40-SUM(AD26:AD26),0))))</f>
        <v/>
      </c>
      <c r="AF26" s="13">
        <f>IF(P26&lt;=0, 0, IF(P26&lt;=40,0, IF(P26-O26&lt;=0,0,IF(P26&gt;40, P26-40-SUM(AD26:AE26),0))))</f>
        <v/>
      </c>
      <c r="AG26" s="13">
        <f>IF(Q26&lt;=0, 0, IF(Q26&lt;=40,0, IF(Q26-P26&lt;=0,0,IF(Q26&gt;40, Q26-40-SUM(AD26:AF26),0))))</f>
        <v/>
      </c>
      <c r="AH26" s="13">
        <f>IF(R26&lt;=0, 0, IF(R26&lt;=40,0, IF(R26-Q26&lt;=0,0,IF(R26&gt;40, R26-40-SUM(AD26:AG26),0))))</f>
        <v/>
      </c>
      <c r="AI26" s="13">
        <f>IF(S26&lt;=0, 0, IF(S26&lt;=40,0, IF(S26-R26&lt;=0,0,IF(S26&gt;40, S26-40-SUM(AD26:AH26),0))))</f>
        <v/>
      </c>
      <c r="AJ26" s="13">
        <f>IF(T26&lt;=0, 0, IF(T26&lt;=40,0, IF(T26-S26&lt;=0,0,IF(T26&gt;40, T26-40-SUM(AD26:AI26),0))))</f>
        <v/>
      </c>
      <c r="AK26" s="9" t="inlineStr">
        <is>
          <t>JoseLopez</t>
        </is>
      </c>
    </row>
    <row r="27" ht="15.75" customHeight="1">
      <c r="A27" s="9" t="inlineStr">
        <is>
          <t>Joselopez</t>
        </is>
      </c>
      <c r="B27" s="20">
        <f>SUM('1000SLorraineRd'!B27+'Greystar1401SStateSt'!B27+'55EMonroe'!B27+'CityCenter'!B27+'ARTINSTITUTEOFCHICAGO'!B27+'AOONMJBNAE'!B27+'PrideTrucking'!B27+'941TerraceLake'!B27+'AOscAendJBNME'!B27+'JPMorganChase'!B27+'GoldenGateFuneralHome'!B27+'HOavMeEnonLongGroveJBNA'!B27+'SaintLaurentOakbrook'!B27+'MOAAREINACITYJBNM'!B27+'AscensionMercyMedicalCenter'!B27+'SamuelPark'!B27+'Shop'!B27+'VOueMgEica,MariaJBNA'!B27)</f>
        <v/>
      </c>
      <c r="C27" s="20">
        <f>SUM('1000SLorraineRd'!C27+'Greystar1401SStateSt'!C27+'55EMonroe'!C27+'CityCenter'!C27+'ARTINSTITUTEOFCHICAGO'!C27+'AOONMJBNAE'!C27+'PrideTrucking'!C27+'941TerraceLake'!C27+'AOscAendJBNME'!C27+'JPMorganChase'!C27+'GoldenGateFuneralHome'!C27+'HOavMeEnonLongGroveJBNA'!C27+'SaintLaurentOakbrook'!C27+'MOAAREINACITYJBNM'!C27+'AscensionMercyMedicalCenter'!C27+'SamuelPark'!C27+'Shop'!C27+'VOueMgEica,MariaJBNA'!C27)</f>
        <v/>
      </c>
      <c r="D27" s="20">
        <f>SUM('1000SLorraineRd'!D27+'Greystar1401SStateSt'!D27+'55EMonroe'!D27+'CityCenter'!D27+'ARTINSTITUTEOFCHICAGO'!D27+'AOONMJBNAE'!D27+'PrideTrucking'!D27+'941TerraceLake'!D27+'AOscAendJBNME'!D27+'JPMorganChase'!D27+'GoldenGateFuneralHome'!D27+'HOavMeEnonLongGroveJBNA'!D27+'SaintLaurentOakbrook'!D27+'MOAAREINACITYJBNM'!D27+'AscensionMercyMedicalCenter'!D27+'SamuelPark'!D27+'Shop'!D27+'VOueMgEica,MariaJBNA'!D27)</f>
        <v/>
      </c>
      <c r="E27" s="20">
        <f>SUM('1000SLorraineRd'!E27+'Greystar1401SStateSt'!E27+'55EMonroe'!E27+'CityCenter'!E27+'ARTINSTITUTEOFCHICAGO'!E27+'AOONMJBNAE'!E27+'PrideTrucking'!E27+'941TerraceLake'!E27+'AOscAendJBNME'!E27+'JPMorganChase'!E27+'GoldenGateFuneralHome'!E27+'HOavMeEnonLongGroveJBNA'!E27+'SaintLaurentOakbrook'!E27+'MOAAREINACITYJBNM'!E27+'AscensionMercyMedicalCenter'!E27+'SamuelPark'!E27+'Shop'!E27+'VOueMgEica,MariaJBNA'!E27)</f>
        <v/>
      </c>
      <c r="F27" s="20">
        <f>SUM('1000SLorraineRd'!F27+'Greystar1401SStateSt'!F27+'55EMonroe'!F27+'CityCenter'!F27+'ARTINSTITUTEOFCHICAGO'!F27+'AOONMJBNAE'!F27+'PrideTrucking'!F27+'941TerraceLake'!F27+'AOscAendJBNME'!F27+'JPMorganChase'!F27+'GoldenGateFuneralHome'!F27+'HOavMeEnonLongGroveJBNA'!F27+'SaintLaurentOakbrook'!F27+'MOAAREINACITYJBNM'!F27+'AscensionMercyMedicalCenter'!F27+'SamuelPark'!F27+'Shop'!F27+'VOueMgEica,MariaJBNA'!F27)</f>
        <v/>
      </c>
      <c r="G27" s="20">
        <f>SUM('1000SLorraineRd'!G27+'Greystar1401SStateSt'!G27+'55EMonroe'!G27+'CityCenter'!G27+'ARTINSTITUTEOFCHICAGO'!G27+'AOONMJBNAE'!G27+'PrideTrucking'!G27+'941TerraceLake'!G27+'AOscAendJBNME'!G27+'JPMorganChase'!G27+'GoldenGateFuneralHome'!G27+'HOavMeEnonLongGroveJBNA'!G27+'SaintLaurentOakbrook'!G27+'MOAAREINACITYJBNM'!G27+'AscensionMercyMedicalCenter'!G27+'SamuelPark'!G27+'Shop'!G27+'VOueMgEica,MariaJBNA'!G27)</f>
        <v/>
      </c>
      <c r="H27" s="20">
        <f>SUM('1000SLorraineRd'!H27+'Greystar1401SStateSt'!H27+'55EMonroe'!H27+'CityCenter'!H27+'ARTINSTITUTEOFCHICAGO'!H27+'AOONMJBNAE'!H27+'PrideTrucking'!H27+'941TerraceLake'!H27+'AOscAendJBNME'!H27+'JPMorganChase'!H27+'GoldenGateFuneralHome'!H27+'HOavMeEnonLongGroveJBNA'!H27+'SaintLaurentOakbrook'!H27+'MOAAREINACITYJBNM'!H27+'AscensionMercyMedicalCenter'!H27+'SamuelPark'!H27+'Shop'!H27+'VOueMgEica,MariaJBNA'!H27)</f>
        <v/>
      </c>
      <c r="I27" s="11">
        <f>SUM(B27:H27)</f>
        <v/>
      </c>
      <c r="J27" s="12">
        <f>IF(I27&lt;=40,I27,40)</f>
        <v/>
      </c>
      <c r="K27" s="13">
        <f>I27-J27</f>
        <v/>
      </c>
      <c r="L27" s="14">
        <f>I27*15</f>
        <v/>
      </c>
      <c r="M27" s="10" t="n"/>
      <c r="N27" s="11">
        <f>B27</f>
        <v/>
      </c>
      <c r="O27" s="11">
        <f>C27+N27</f>
        <v/>
      </c>
      <c r="P27" s="11">
        <f>D27+O27</f>
        <v/>
      </c>
      <c r="Q27" s="11">
        <f>E27+P27</f>
        <v/>
      </c>
      <c r="R27" s="11">
        <f>F27+Q27</f>
        <v/>
      </c>
      <c r="S27" s="11">
        <f>G27+R27</f>
        <v/>
      </c>
      <c r="T27" s="11">
        <f>H27+S27</f>
        <v/>
      </c>
      <c r="U27" s="10" t="n"/>
      <c r="V27" s="12">
        <f>N27</f>
        <v/>
      </c>
      <c r="W27" s="12">
        <f>IF(O27&lt;=0, 0, IF(O27&lt;=40,O27-N27,IF(O27-N27&lt;=0, 0, ABS(O27-N27-AE27))))</f>
        <v/>
      </c>
      <c r="X27" s="12">
        <f>IF(P27&lt;=0, 0, IF(P27&lt;=40,P27-O27,IF(P27-O27&lt;=0, 0, ABS(P27-O27-AF27))))</f>
        <v/>
      </c>
      <c r="Y27" s="12">
        <f>IF(Q27&lt;=0, 0, IF(Q27&lt;=40,Q27-P27,IF(Q27-P27&lt;=0, 0, ABS(Q27-P27-AG27))))</f>
        <v/>
      </c>
      <c r="Z27" s="12">
        <f>IF(R27&lt;=0, 0, IF(R27&lt;=40,R27-Q27,IF(R27-Q27&lt;=0, 0, ABS(R27-Q27-AH27))))</f>
        <v/>
      </c>
      <c r="AA27" s="12">
        <f>IF(S27&lt;=0, 0, IF(S27&lt;=40,S27-R27,IF(S27-R27&lt;=0, 0, ABS(S27-R27-AI27))))</f>
        <v/>
      </c>
      <c r="AB27" s="12">
        <f>IF(T27&lt;=0, 0, IF(T27&lt;=40,T27-S27,IF(T27-S27&lt;=0, 0, ABS(T27-S27-AJ27))))</f>
        <v/>
      </c>
      <c r="AC27" s="10" t="n"/>
      <c r="AD27" s="13">
        <f>0</f>
        <v/>
      </c>
      <c r="AE27" s="13">
        <f>IF(O27&lt;=0, 0, IF(O27&lt;=40,0, IF(O27-N27&lt;=0,0,IF(O27&gt;40, O27-40-SUM(AD27:AD27),0))))</f>
        <v/>
      </c>
      <c r="AF27" s="13">
        <f>IF(P27&lt;=0, 0, IF(P27&lt;=40,0, IF(P27-O27&lt;=0,0,IF(P27&gt;40, P27-40-SUM(AD27:AE27),0))))</f>
        <v/>
      </c>
      <c r="AG27" s="13">
        <f>IF(Q27&lt;=0, 0, IF(Q27&lt;=40,0, IF(Q27-P27&lt;=0,0,IF(Q27&gt;40, Q27-40-SUM(AD27:AF27),0))))</f>
        <v/>
      </c>
      <c r="AH27" s="13">
        <f>IF(R27&lt;=0, 0, IF(R27&lt;=40,0, IF(R27-Q27&lt;=0,0,IF(R27&gt;40, R27-40-SUM(AD27:AG27),0))))</f>
        <v/>
      </c>
      <c r="AI27" s="13">
        <f>IF(S27&lt;=0, 0, IF(S27&lt;=40,0, IF(S27-R27&lt;=0,0,IF(S27&gt;40, S27-40-SUM(AD27:AH27),0))))</f>
        <v/>
      </c>
      <c r="AJ27" s="13">
        <f>IF(T27&lt;=0, 0, IF(T27&lt;=40,0, IF(T27-S27&lt;=0,0,IF(T27&gt;40, T27-40-SUM(AD27:AI27),0))))</f>
        <v/>
      </c>
      <c r="AK27" s="9" t="inlineStr">
        <is>
          <t>Joselopez</t>
        </is>
      </c>
    </row>
    <row r="28" ht="15.75" customHeight="1">
      <c r="A28" s="9" t="inlineStr">
        <is>
          <t>LizForero</t>
        </is>
      </c>
      <c r="B28" s="20">
        <f>SUM('1000SLorraineRd'!B28+'Greystar1401SStateSt'!B28+'55EMonroe'!B28+'CityCenter'!B28+'ARTINSTITUTEOFCHICAGO'!B28+'AOONMJBNAE'!B28+'PrideTrucking'!B28+'941TerraceLake'!B28+'AOscAendJBNME'!B28+'JPMorganChase'!B28+'GoldenGateFuneralHome'!B28+'HOavMeEnonLongGroveJBNA'!B28+'SaintLaurentOakbrook'!B28+'MOAAREINACITYJBNM'!B28+'AscensionMercyMedicalCenter'!B28+'SamuelPark'!B28+'Shop'!B28+'VOueMgEica,MariaJBNA'!B28)</f>
        <v/>
      </c>
      <c r="C28" s="20">
        <f>SUM('1000SLorraineRd'!C28+'Greystar1401SStateSt'!C28+'55EMonroe'!C28+'CityCenter'!C28+'ARTINSTITUTEOFCHICAGO'!C28+'AOONMJBNAE'!C28+'PrideTrucking'!C28+'941TerraceLake'!C28+'AOscAendJBNME'!C28+'JPMorganChase'!C28+'GoldenGateFuneralHome'!C28+'HOavMeEnonLongGroveJBNA'!C28+'SaintLaurentOakbrook'!C28+'MOAAREINACITYJBNM'!C28+'AscensionMercyMedicalCenter'!C28+'SamuelPark'!C28+'Shop'!C28+'VOueMgEica,MariaJBNA'!C28)</f>
        <v/>
      </c>
      <c r="D28" s="20">
        <f>SUM('1000SLorraineRd'!D28+'Greystar1401SStateSt'!D28+'55EMonroe'!D28+'CityCenter'!D28+'ARTINSTITUTEOFCHICAGO'!D28+'AOONMJBNAE'!D28+'PrideTrucking'!D28+'941TerraceLake'!D28+'AOscAendJBNME'!D28+'JPMorganChase'!D28+'GoldenGateFuneralHome'!D28+'HOavMeEnonLongGroveJBNA'!D28+'SaintLaurentOakbrook'!D28+'MOAAREINACITYJBNM'!D28+'AscensionMercyMedicalCenter'!D28+'SamuelPark'!D28+'Shop'!D28+'VOueMgEica,MariaJBNA'!D28)</f>
        <v/>
      </c>
      <c r="E28" s="20">
        <f>SUM('1000SLorraineRd'!E28+'Greystar1401SStateSt'!E28+'55EMonroe'!E28+'CityCenter'!E28+'ARTINSTITUTEOFCHICAGO'!E28+'AOONMJBNAE'!E28+'PrideTrucking'!E28+'941TerraceLake'!E28+'AOscAendJBNME'!E28+'JPMorganChase'!E28+'GoldenGateFuneralHome'!E28+'HOavMeEnonLongGroveJBNA'!E28+'SaintLaurentOakbrook'!E28+'MOAAREINACITYJBNM'!E28+'AscensionMercyMedicalCenter'!E28+'SamuelPark'!E28+'Shop'!E28+'VOueMgEica,MariaJBNA'!E28)</f>
        <v/>
      </c>
      <c r="F28" s="20">
        <f>SUM('1000SLorraineRd'!F28+'Greystar1401SStateSt'!F28+'55EMonroe'!F28+'CityCenter'!F28+'ARTINSTITUTEOFCHICAGO'!F28+'AOONMJBNAE'!F28+'PrideTrucking'!F28+'941TerraceLake'!F28+'AOscAendJBNME'!F28+'JPMorganChase'!F28+'GoldenGateFuneralHome'!F28+'HOavMeEnonLongGroveJBNA'!F28+'SaintLaurentOakbrook'!F28+'MOAAREINACITYJBNM'!F28+'AscensionMercyMedicalCenter'!F28+'SamuelPark'!F28+'Shop'!F28+'VOueMgEica,MariaJBNA'!F28)</f>
        <v/>
      </c>
      <c r="G28" s="20">
        <f>SUM('1000SLorraineRd'!G28+'Greystar1401SStateSt'!G28+'55EMonroe'!G28+'CityCenter'!G28+'ARTINSTITUTEOFCHICAGO'!G28+'AOONMJBNAE'!G28+'PrideTrucking'!G28+'941TerraceLake'!G28+'AOscAendJBNME'!G28+'JPMorganChase'!G28+'GoldenGateFuneralHome'!G28+'HOavMeEnonLongGroveJBNA'!G28+'SaintLaurentOakbrook'!G28+'MOAAREINACITYJBNM'!G28+'AscensionMercyMedicalCenter'!G28+'SamuelPark'!G28+'Shop'!G28+'VOueMgEica,MariaJBNA'!G28)</f>
        <v/>
      </c>
      <c r="H28" s="20">
        <f>SUM('1000SLorraineRd'!H28+'Greystar1401SStateSt'!H28+'55EMonroe'!H28+'CityCenter'!H28+'ARTINSTITUTEOFCHICAGO'!H28+'AOONMJBNAE'!H28+'PrideTrucking'!H28+'941TerraceLake'!H28+'AOscAendJBNME'!H28+'JPMorganChase'!H28+'GoldenGateFuneralHome'!H28+'HOavMeEnonLongGroveJBNA'!H28+'SaintLaurentOakbrook'!H28+'MOAAREINACITYJBNM'!H28+'AscensionMercyMedicalCenter'!H28+'SamuelPark'!H28+'Shop'!H28+'VOueMgEica,MariaJBNA'!H28)</f>
        <v/>
      </c>
      <c r="I28" s="11">
        <f>SUM(B28:H28)</f>
        <v/>
      </c>
      <c r="J28" s="12">
        <f>IF(I28&lt;=40,I28,40)</f>
        <v/>
      </c>
      <c r="K28" s="13">
        <f>I28-J28</f>
        <v/>
      </c>
      <c r="L28" s="14">
        <f>I28*15</f>
        <v/>
      </c>
      <c r="M28" s="10" t="n"/>
      <c r="N28" s="11">
        <f>B28</f>
        <v/>
      </c>
      <c r="O28" s="11">
        <f>C28+N28</f>
        <v/>
      </c>
      <c r="P28" s="11">
        <f>D28+O28</f>
        <v/>
      </c>
      <c r="Q28" s="11">
        <f>E28+P28</f>
        <v/>
      </c>
      <c r="R28" s="11">
        <f>F28+Q28</f>
        <v/>
      </c>
      <c r="S28" s="11">
        <f>G28+R28</f>
        <v/>
      </c>
      <c r="T28" s="11">
        <f>H28+S28</f>
        <v/>
      </c>
      <c r="U28" s="10" t="n"/>
      <c r="V28" s="12">
        <f>N28</f>
        <v/>
      </c>
      <c r="W28" s="12">
        <f>IF(O28&lt;=0, 0, IF(O28&lt;=40,O28-N28,IF(O28-N28&lt;=0, 0, ABS(O28-N28-AE28))))</f>
        <v/>
      </c>
      <c r="X28" s="12">
        <f>IF(P28&lt;=0, 0, IF(P28&lt;=40,P28-O28,IF(P28-O28&lt;=0, 0, ABS(P28-O28-AF28))))</f>
        <v/>
      </c>
      <c r="Y28" s="12">
        <f>IF(Q28&lt;=0, 0, IF(Q28&lt;=40,Q28-P28,IF(Q28-P28&lt;=0, 0, ABS(Q28-P28-AG28))))</f>
        <v/>
      </c>
      <c r="Z28" s="12">
        <f>IF(R28&lt;=0, 0, IF(R28&lt;=40,R28-Q28,IF(R28-Q28&lt;=0, 0, ABS(R28-Q28-AH28))))</f>
        <v/>
      </c>
      <c r="AA28" s="12">
        <f>IF(S28&lt;=0, 0, IF(S28&lt;=40,S28-R28,IF(S28-R28&lt;=0, 0, ABS(S28-R28-AI28))))</f>
        <v/>
      </c>
      <c r="AB28" s="12">
        <f>IF(T28&lt;=0, 0, IF(T28&lt;=40,T28-S28,IF(T28-S28&lt;=0, 0, ABS(T28-S28-AJ28))))</f>
        <v/>
      </c>
      <c r="AC28" s="10" t="n"/>
      <c r="AD28" s="13">
        <f>0</f>
        <v/>
      </c>
      <c r="AE28" s="13">
        <f>IF(O28&lt;=0, 0, IF(O28&lt;=40,0, IF(O28-N28&lt;=0,0,IF(O28&gt;40, O28-40-SUM(AD28:AD28),0))))</f>
        <v/>
      </c>
      <c r="AF28" s="13">
        <f>IF(P28&lt;=0, 0, IF(P28&lt;=40,0, IF(P28-O28&lt;=0,0,IF(P28&gt;40, P28-40-SUM(AD28:AE28),0))))</f>
        <v/>
      </c>
      <c r="AG28" s="13">
        <f>IF(Q28&lt;=0, 0, IF(Q28&lt;=40,0, IF(Q28-P28&lt;=0,0,IF(Q28&gt;40, Q28-40-SUM(AD28:AF28),0))))</f>
        <v/>
      </c>
      <c r="AH28" s="13">
        <f>IF(R28&lt;=0, 0, IF(R28&lt;=40,0, IF(R28-Q28&lt;=0,0,IF(R28&gt;40, R28-40-SUM(AD28:AG28),0))))</f>
        <v/>
      </c>
      <c r="AI28" s="13">
        <f>IF(S28&lt;=0, 0, IF(S28&lt;=40,0, IF(S28-R28&lt;=0,0,IF(S28&gt;40, S28-40-SUM(AD28:AH28),0))))</f>
        <v/>
      </c>
      <c r="AJ28" s="13">
        <f>IF(T28&lt;=0, 0, IF(T28&lt;=40,0, IF(T28-S28&lt;=0,0,IF(T28&gt;40, T28-40-SUM(AD28:AI28),0))))</f>
        <v/>
      </c>
      <c r="AK28" s="9" t="inlineStr">
        <is>
          <t>LizForero</t>
        </is>
      </c>
    </row>
    <row r="29" ht="15.75" customHeight="1">
      <c r="A29" s="9" t="inlineStr">
        <is>
          <t>Lizforero</t>
        </is>
      </c>
      <c r="B29" s="20">
        <f>SUM('1000SLorraineRd'!B29+'Greystar1401SStateSt'!B29+'55EMonroe'!B29+'CityCenter'!B29+'ARTINSTITUTEOFCHICAGO'!B29+'AOONMJBNAE'!B29+'PrideTrucking'!B29+'941TerraceLake'!B29+'AOscAendJBNME'!B29+'JPMorganChase'!B29+'GoldenGateFuneralHome'!B29+'HOavMeEnonLongGroveJBNA'!B29+'SaintLaurentOakbrook'!B29+'MOAAREINACITYJBNM'!B29+'AscensionMercyMedicalCenter'!B29+'SamuelPark'!B29+'Shop'!B29+'VOueMgEica,MariaJBNA'!B29)</f>
        <v/>
      </c>
      <c r="C29" s="20">
        <f>SUM('1000SLorraineRd'!C29+'Greystar1401SStateSt'!C29+'55EMonroe'!C29+'CityCenter'!C29+'ARTINSTITUTEOFCHICAGO'!C29+'AOONMJBNAE'!C29+'PrideTrucking'!C29+'941TerraceLake'!C29+'AOscAendJBNME'!C29+'JPMorganChase'!C29+'GoldenGateFuneralHome'!C29+'HOavMeEnonLongGroveJBNA'!C29+'SaintLaurentOakbrook'!C29+'MOAAREINACITYJBNM'!C29+'AscensionMercyMedicalCenter'!C29+'SamuelPark'!C29+'Shop'!C29+'VOueMgEica,MariaJBNA'!C29)</f>
        <v/>
      </c>
      <c r="D29" s="20">
        <f>SUM('1000SLorraineRd'!D29+'Greystar1401SStateSt'!D29+'55EMonroe'!D29+'CityCenter'!D29+'ARTINSTITUTEOFCHICAGO'!D29+'AOONMJBNAE'!D29+'PrideTrucking'!D29+'941TerraceLake'!D29+'AOscAendJBNME'!D29+'JPMorganChase'!D29+'GoldenGateFuneralHome'!D29+'HOavMeEnonLongGroveJBNA'!D29+'SaintLaurentOakbrook'!D29+'MOAAREINACITYJBNM'!D29+'AscensionMercyMedicalCenter'!D29+'SamuelPark'!D29+'Shop'!D29+'VOueMgEica,MariaJBNA'!D29)</f>
        <v/>
      </c>
      <c r="E29" s="20">
        <f>SUM('1000SLorraineRd'!E29+'Greystar1401SStateSt'!E29+'55EMonroe'!E29+'CityCenter'!E29+'ARTINSTITUTEOFCHICAGO'!E29+'AOONMJBNAE'!E29+'PrideTrucking'!E29+'941TerraceLake'!E29+'AOscAendJBNME'!E29+'JPMorganChase'!E29+'GoldenGateFuneralHome'!E29+'HOavMeEnonLongGroveJBNA'!E29+'SaintLaurentOakbrook'!E29+'MOAAREINACITYJBNM'!E29+'AscensionMercyMedicalCenter'!E29+'SamuelPark'!E29+'Shop'!E29+'VOueMgEica,MariaJBNA'!E29)</f>
        <v/>
      </c>
      <c r="F29" s="20">
        <f>SUM('1000SLorraineRd'!F29+'Greystar1401SStateSt'!F29+'55EMonroe'!F29+'CityCenter'!F29+'ARTINSTITUTEOFCHICAGO'!F29+'AOONMJBNAE'!F29+'PrideTrucking'!F29+'941TerraceLake'!F29+'AOscAendJBNME'!F29+'JPMorganChase'!F29+'GoldenGateFuneralHome'!F29+'HOavMeEnonLongGroveJBNA'!F29+'SaintLaurentOakbrook'!F29+'MOAAREINACITYJBNM'!F29+'AscensionMercyMedicalCenter'!F29+'SamuelPark'!F29+'Shop'!F29+'VOueMgEica,MariaJBNA'!F29)</f>
        <v/>
      </c>
      <c r="G29" s="20">
        <f>SUM('1000SLorraineRd'!G29+'Greystar1401SStateSt'!G29+'55EMonroe'!G29+'CityCenter'!G29+'ARTINSTITUTEOFCHICAGO'!G29+'AOONMJBNAE'!G29+'PrideTrucking'!G29+'941TerraceLake'!G29+'AOscAendJBNME'!G29+'JPMorganChase'!G29+'GoldenGateFuneralHome'!G29+'HOavMeEnonLongGroveJBNA'!G29+'SaintLaurentOakbrook'!G29+'MOAAREINACITYJBNM'!G29+'AscensionMercyMedicalCenter'!G29+'SamuelPark'!G29+'Shop'!G29+'VOueMgEica,MariaJBNA'!G29)</f>
        <v/>
      </c>
      <c r="H29" s="20">
        <f>SUM('1000SLorraineRd'!H29+'Greystar1401SStateSt'!H29+'55EMonroe'!H29+'CityCenter'!H29+'ARTINSTITUTEOFCHICAGO'!H29+'AOONMJBNAE'!H29+'PrideTrucking'!H29+'941TerraceLake'!H29+'AOscAendJBNME'!H29+'JPMorganChase'!H29+'GoldenGateFuneralHome'!H29+'HOavMeEnonLongGroveJBNA'!H29+'SaintLaurentOakbrook'!H29+'MOAAREINACITYJBNM'!H29+'AscensionMercyMedicalCenter'!H29+'SamuelPark'!H29+'Shop'!H29+'VOueMgEica,MariaJBNA'!H29)</f>
        <v/>
      </c>
      <c r="I29" s="11">
        <f>SUM(B29:H29)</f>
        <v/>
      </c>
      <c r="J29" s="12">
        <f>IF(I29&lt;=40,I29,40)</f>
        <v/>
      </c>
      <c r="K29" s="13">
        <f>I29-J29</f>
        <v/>
      </c>
      <c r="L29" s="14">
        <f>I29*15</f>
        <v/>
      </c>
      <c r="M29" s="10" t="n"/>
      <c r="N29" s="11">
        <f>B29</f>
        <v/>
      </c>
      <c r="O29" s="11">
        <f>C29+N29</f>
        <v/>
      </c>
      <c r="P29" s="11">
        <f>D29+O29</f>
        <v/>
      </c>
      <c r="Q29" s="11">
        <f>E29+P29</f>
        <v/>
      </c>
      <c r="R29" s="11">
        <f>F29+Q29</f>
        <v/>
      </c>
      <c r="S29" s="11">
        <f>G29+R29</f>
        <v/>
      </c>
      <c r="T29" s="11">
        <f>H29+S29</f>
        <v/>
      </c>
      <c r="U29" s="10" t="n"/>
      <c r="V29" s="12">
        <f>N29</f>
        <v/>
      </c>
      <c r="W29" s="12">
        <f>IF(O29&lt;=0, 0, IF(O29&lt;=40,O29-N29,IF(O29-N29&lt;=0, 0, ABS(O29-N29-AE29))))</f>
        <v/>
      </c>
      <c r="X29" s="12">
        <f>IF(P29&lt;=0, 0, IF(P29&lt;=40,P29-O29,IF(P29-O29&lt;=0, 0, ABS(P29-O29-AF29))))</f>
        <v/>
      </c>
      <c r="Y29" s="12">
        <f>IF(Q29&lt;=0, 0, IF(Q29&lt;=40,Q29-P29,IF(Q29-P29&lt;=0, 0, ABS(Q29-P29-AG29))))</f>
        <v/>
      </c>
      <c r="Z29" s="12">
        <f>IF(R29&lt;=0, 0, IF(R29&lt;=40,R29-Q29,IF(R29-Q29&lt;=0, 0, ABS(R29-Q29-AH29))))</f>
        <v/>
      </c>
      <c r="AA29" s="12">
        <f>IF(S29&lt;=0, 0, IF(S29&lt;=40,S29-R29,IF(S29-R29&lt;=0, 0, ABS(S29-R29-AI29))))</f>
        <v/>
      </c>
      <c r="AB29" s="12">
        <f>IF(T29&lt;=0, 0, IF(T29&lt;=40,T29-S29,IF(T29-S29&lt;=0, 0, ABS(T29-S29-AJ29))))</f>
        <v/>
      </c>
      <c r="AC29" s="10" t="n"/>
      <c r="AD29" s="13">
        <f>0</f>
        <v/>
      </c>
      <c r="AE29" s="13">
        <f>IF(O29&lt;=0, 0, IF(O29&lt;=40,0, IF(O29-N29&lt;=0,0,IF(O29&gt;40, O29-40-SUM(AD29:AD29),0))))</f>
        <v/>
      </c>
      <c r="AF29" s="13">
        <f>IF(P29&lt;=0, 0, IF(P29&lt;=40,0, IF(P29-O29&lt;=0,0,IF(P29&gt;40, P29-40-SUM(AD29:AE29),0))))</f>
        <v/>
      </c>
      <c r="AG29" s="13">
        <f>IF(Q29&lt;=0, 0, IF(Q29&lt;=40,0, IF(Q29-P29&lt;=0,0,IF(Q29&gt;40, Q29-40-SUM(AD29:AF29),0))))</f>
        <v/>
      </c>
      <c r="AH29" s="13">
        <f>IF(R29&lt;=0, 0, IF(R29&lt;=40,0, IF(R29-Q29&lt;=0,0,IF(R29&gt;40, R29-40-SUM(AD29:AG29),0))))</f>
        <v/>
      </c>
      <c r="AI29" s="13">
        <f>IF(S29&lt;=0, 0, IF(S29&lt;=40,0, IF(S29-R29&lt;=0,0,IF(S29&gt;40, S29-40-SUM(AD29:AH29),0))))</f>
        <v/>
      </c>
      <c r="AJ29" s="13">
        <f>IF(T29&lt;=0, 0, IF(T29&lt;=40,0, IF(T29-S29&lt;=0,0,IF(T29&gt;40, T29-40-SUM(AD29:AI29),0))))</f>
        <v/>
      </c>
      <c r="AK29" s="9" t="inlineStr">
        <is>
          <t>Lizforero</t>
        </is>
      </c>
    </row>
    <row r="30" ht="15.75" customHeight="1">
      <c r="A30" s="9" t="inlineStr">
        <is>
          <t>ManuelRomero</t>
        </is>
      </c>
      <c r="B30" s="20">
        <f>SUM('1000SLorraineRd'!B30+'Greystar1401SStateSt'!B30+'55EMonroe'!B30+'CityCenter'!B30+'ARTINSTITUTEOFCHICAGO'!B30+'AOONMJBNAE'!B30+'PrideTrucking'!B30+'941TerraceLake'!B30+'AOscAendJBNME'!B30+'JPMorganChase'!B30+'GoldenGateFuneralHome'!B30+'HOavMeEnonLongGroveJBNA'!B30+'SaintLaurentOakbrook'!B30+'MOAAREINACITYJBNM'!B30+'AscensionMercyMedicalCenter'!B30+'SamuelPark'!B30+'Shop'!B30+'VOueMgEica,MariaJBNA'!B30)</f>
        <v/>
      </c>
      <c r="C30" s="20">
        <f>SUM('1000SLorraineRd'!C30+'Greystar1401SStateSt'!C30+'55EMonroe'!C30+'CityCenter'!C30+'ARTINSTITUTEOFCHICAGO'!C30+'AOONMJBNAE'!C30+'PrideTrucking'!C30+'941TerraceLake'!C30+'AOscAendJBNME'!C30+'JPMorganChase'!C30+'GoldenGateFuneralHome'!C30+'HOavMeEnonLongGroveJBNA'!C30+'SaintLaurentOakbrook'!C30+'MOAAREINACITYJBNM'!C30+'AscensionMercyMedicalCenter'!C30+'SamuelPark'!C30+'Shop'!C30+'VOueMgEica,MariaJBNA'!C30)</f>
        <v/>
      </c>
      <c r="D30" s="20">
        <f>SUM('1000SLorraineRd'!D30+'Greystar1401SStateSt'!D30+'55EMonroe'!D30+'CityCenter'!D30+'ARTINSTITUTEOFCHICAGO'!D30+'AOONMJBNAE'!D30+'PrideTrucking'!D30+'941TerraceLake'!D30+'AOscAendJBNME'!D30+'JPMorganChase'!D30+'GoldenGateFuneralHome'!D30+'HOavMeEnonLongGroveJBNA'!D30+'SaintLaurentOakbrook'!D30+'MOAAREINACITYJBNM'!D30+'AscensionMercyMedicalCenter'!D30+'SamuelPark'!D30+'Shop'!D30+'VOueMgEica,MariaJBNA'!D30)</f>
        <v/>
      </c>
      <c r="E30" s="20">
        <f>SUM('1000SLorraineRd'!E30+'Greystar1401SStateSt'!E30+'55EMonroe'!E30+'CityCenter'!E30+'ARTINSTITUTEOFCHICAGO'!E30+'AOONMJBNAE'!E30+'PrideTrucking'!E30+'941TerraceLake'!E30+'AOscAendJBNME'!E30+'JPMorganChase'!E30+'GoldenGateFuneralHome'!E30+'HOavMeEnonLongGroveJBNA'!E30+'SaintLaurentOakbrook'!E30+'MOAAREINACITYJBNM'!E30+'AscensionMercyMedicalCenter'!E30+'SamuelPark'!E30+'Shop'!E30+'VOueMgEica,MariaJBNA'!E30)</f>
        <v/>
      </c>
      <c r="F30" s="20">
        <f>SUM('1000SLorraineRd'!F30+'Greystar1401SStateSt'!F30+'55EMonroe'!F30+'CityCenter'!F30+'ARTINSTITUTEOFCHICAGO'!F30+'AOONMJBNAE'!F30+'PrideTrucking'!F30+'941TerraceLake'!F30+'AOscAendJBNME'!F30+'JPMorganChase'!F30+'GoldenGateFuneralHome'!F30+'HOavMeEnonLongGroveJBNA'!F30+'SaintLaurentOakbrook'!F30+'MOAAREINACITYJBNM'!F30+'AscensionMercyMedicalCenter'!F30+'SamuelPark'!F30+'Shop'!F30+'VOueMgEica,MariaJBNA'!F30)</f>
        <v/>
      </c>
      <c r="G30" s="20">
        <f>SUM('1000SLorraineRd'!G30+'Greystar1401SStateSt'!G30+'55EMonroe'!G30+'CityCenter'!G30+'ARTINSTITUTEOFCHICAGO'!G30+'AOONMJBNAE'!G30+'PrideTrucking'!G30+'941TerraceLake'!G30+'AOscAendJBNME'!G30+'JPMorganChase'!G30+'GoldenGateFuneralHome'!G30+'HOavMeEnonLongGroveJBNA'!G30+'SaintLaurentOakbrook'!G30+'MOAAREINACITYJBNM'!G30+'AscensionMercyMedicalCenter'!G30+'SamuelPark'!G30+'Shop'!G30+'VOueMgEica,MariaJBNA'!G30)</f>
        <v/>
      </c>
      <c r="H30" s="20">
        <f>SUM('1000SLorraineRd'!H30+'Greystar1401SStateSt'!H30+'55EMonroe'!H30+'CityCenter'!H30+'ARTINSTITUTEOFCHICAGO'!H30+'AOONMJBNAE'!H30+'PrideTrucking'!H30+'941TerraceLake'!H30+'AOscAendJBNME'!H30+'JPMorganChase'!H30+'GoldenGateFuneralHome'!H30+'HOavMeEnonLongGroveJBNA'!H30+'SaintLaurentOakbrook'!H30+'MOAAREINACITYJBNM'!H30+'AscensionMercyMedicalCenter'!H30+'SamuelPark'!H30+'Shop'!H30+'VOueMgEica,MariaJBNA'!H30)</f>
        <v/>
      </c>
      <c r="I30" s="11">
        <f>SUM(B30:H30)</f>
        <v/>
      </c>
      <c r="J30" s="12">
        <f>IF(I30&lt;=40,I30,40)</f>
        <v/>
      </c>
      <c r="K30" s="13">
        <f>I30-J30</f>
        <v/>
      </c>
      <c r="L30" s="14">
        <f>I30*15</f>
        <v/>
      </c>
      <c r="M30" s="10" t="n"/>
      <c r="N30" s="11">
        <f>B30</f>
        <v/>
      </c>
      <c r="O30" s="11">
        <f>C30+N30</f>
        <v/>
      </c>
      <c r="P30" s="11">
        <f>D30+O30</f>
        <v/>
      </c>
      <c r="Q30" s="11">
        <f>E30+P30</f>
        <v/>
      </c>
      <c r="R30" s="11">
        <f>F30+Q30</f>
        <v/>
      </c>
      <c r="S30" s="11">
        <f>G30+R30</f>
        <v/>
      </c>
      <c r="T30" s="11">
        <f>H30+S30</f>
        <v/>
      </c>
      <c r="U30" s="10" t="n"/>
      <c r="V30" s="12">
        <f>N30</f>
        <v/>
      </c>
      <c r="W30" s="12">
        <f>IF(O30&lt;=0, 0, IF(O30&lt;=40,O30-N30,IF(O30-N30&lt;=0, 0, ABS(O30-N30-AE30))))</f>
        <v/>
      </c>
      <c r="X30" s="12">
        <f>IF(P30&lt;=0, 0, IF(P30&lt;=40,P30-O30,IF(P30-O30&lt;=0, 0, ABS(P30-O30-AF30))))</f>
        <v/>
      </c>
      <c r="Y30" s="12">
        <f>IF(Q30&lt;=0, 0, IF(Q30&lt;=40,Q30-P30,IF(Q30-P30&lt;=0, 0, ABS(Q30-P30-AG30))))</f>
        <v/>
      </c>
      <c r="Z30" s="12">
        <f>IF(R30&lt;=0, 0, IF(R30&lt;=40,R30-Q30,IF(R30-Q30&lt;=0, 0, ABS(R30-Q30-AH30))))</f>
        <v/>
      </c>
      <c r="AA30" s="12">
        <f>IF(S30&lt;=0, 0, IF(S30&lt;=40,S30-R30,IF(S30-R30&lt;=0, 0, ABS(S30-R30-AI30))))</f>
        <v/>
      </c>
      <c r="AB30" s="12">
        <f>IF(T30&lt;=0, 0, IF(T30&lt;=40,T30-S30,IF(T30-S30&lt;=0, 0, ABS(T30-S30-AJ30))))</f>
        <v/>
      </c>
      <c r="AC30" s="10" t="n"/>
      <c r="AD30" s="13">
        <f>0</f>
        <v/>
      </c>
      <c r="AE30" s="13">
        <f>IF(O30&lt;=0, 0, IF(O30&lt;=40,0, IF(O30-N30&lt;=0,0,IF(O30&gt;40, O30-40-SUM(AD30:AD30),0))))</f>
        <v/>
      </c>
      <c r="AF30" s="13">
        <f>IF(P30&lt;=0, 0, IF(P30&lt;=40,0, IF(P30-O30&lt;=0,0,IF(P30&gt;40, P30-40-SUM(AD30:AE30),0))))</f>
        <v/>
      </c>
      <c r="AG30" s="13">
        <f>IF(Q30&lt;=0, 0, IF(Q30&lt;=40,0, IF(Q30-P30&lt;=0,0,IF(Q30&gt;40, Q30-40-SUM(AD30:AF30),0))))</f>
        <v/>
      </c>
      <c r="AH30" s="13">
        <f>IF(R30&lt;=0, 0, IF(R30&lt;=40,0, IF(R30-Q30&lt;=0,0,IF(R30&gt;40, R30-40-SUM(AD30:AG30),0))))</f>
        <v/>
      </c>
      <c r="AI30" s="13">
        <f>IF(S30&lt;=0, 0, IF(S30&lt;=40,0, IF(S30-R30&lt;=0,0,IF(S30&gt;40, S30-40-SUM(AD30:AH30),0))))</f>
        <v/>
      </c>
      <c r="AJ30" s="13">
        <f>IF(T30&lt;=0, 0, IF(T30&lt;=40,0, IF(T30-S30&lt;=0,0,IF(T30&gt;40, T30-40-SUM(AD30:AI30),0))))</f>
        <v/>
      </c>
      <c r="AK30" s="9" t="inlineStr">
        <is>
          <t>ManuelRomero</t>
        </is>
      </c>
    </row>
    <row r="31" ht="15.75" customHeight="1">
      <c r="A31" s="9" t="inlineStr">
        <is>
          <t>Michael Mendez</t>
        </is>
      </c>
      <c r="B31" s="20">
        <f>SUM('1000SLorraineRd'!B31+'Greystar1401SStateSt'!B31+'55EMonroe'!B31+'CityCenter'!B31+'ARTINSTITUTEOFCHICAGO'!B31+'AOONMJBNAE'!B31+'PrideTrucking'!B31+'941TerraceLake'!B31+'AOscAendJBNME'!B31+'JPMorganChase'!B31+'GoldenGateFuneralHome'!B31+'HOavMeEnonLongGroveJBNA'!B31+'SaintLaurentOakbrook'!B31+'MOAAREINACITYJBNM'!B31+'AscensionMercyMedicalCenter'!B31+'SamuelPark'!B31+'Shop'!B31+'VOueMgEica,MariaJBNA'!B31)</f>
        <v/>
      </c>
      <c r="C31" s="20">
        <f>SUM('1000SLorraineRd'!C31+'Greystar1401SStateSt'!C31+'55EMonroe'!C31+'CityCenter'!C31+'ARTINSTITUTEOFCHICAGO'!C31+'AOONMJBNAE'!C31+'PrideTrucking'!C31+'941TerraceLake'!C31+'AOscAendJBNME'!C31+'JPMorganChase'!C31+'GoldenGateFuneralHome'!C31+'HOavMeEnonLongGroveJBNA'!C31+'SaintLaurentOakbrook'!C31+'MOAAREINACITYJBNM'!C31+'AscensionMercyMedicalCenter'!C31+'SamuelPark'!C31+'Shop'!C31+'VOueMgEica,MariaJBNA'!C31)</f>
        <v/>
      </c>
      <c r="D31" s="20">
        <f>SUM('1000SLorraineRd'!D31+'Greystar1401SStateSt'!D31+'55EMonroe'!D31+'CityCenter'!D31+'ARTINSTITUTEOFCHICAGO'!D31+'AOONMJBNAE'!D31+'PrideTrucking'!D31+'941TerraceLake'!D31+'AOscAendJBNME'!D31+'JPMorganChase'!D31+'GoldenGateFuneralHome'!D31+'HOavMeEnonLongGroveJBNA'!D31+'SaintLaurentOakbrook'!D31+'MOAAREINACITYJBNM'!D31+'AscensionMercyMedicalCenter'!D31+'SamuelPark'!D31+'Shop'!D31+'VOueMgEica,MariaJBNA'!D31)</f>
        <v/>
      </c>
      <c r="E31" s="20">
        <f>SUM('1000SLorraineRd'!E31+'Greystar1401SStateSt'!E31+'55EMonroe'!E31+'CityCenter'!E31+'ARTINSTITUTEOFCHICAGO'!E31+'AOONMJBNAE'!E31+'PrideTrucking'!E31+'941TerraceLake'!E31+'AOscAendJBNME'!E31+'JPMorganChase'!E31+'GoldenGateFuneralHome'!E31+'HOavMeEnonLongGroveJBNA'!E31+'SaintLaurentOakbrook'!E31+'MOAAREINACITYJBNM'!E31+'AscensionMercyMedicalCenter'!E31+'SamuelPark'!E31+'Shop'!E31+'VOueMgEica,MariaJBNA'!E31)</f>
        <v/>
      </c>
      <c r="F31" s="20">
        <f>SUM('1000SLorraineRd'!F31+'Greystar1401SStateSt'!F31+'55EMonroe'!F31+'CityCenter'!F31+'ARTINSTITUTEOFCHICAGO'!F31+'AOONMJBNAE'!F31+'PrideTrucking'!F31+'941TerraceLake'!F31+'AOscAendJBNME'!F31+'JPMorganChase'!F31+'GoldenGateFuneralHome'!F31+'HOavMeEnonLongGroveJBNA'!F31+'SaintLaurentOakbrook'!F31+'MOAAREINACITYJBNM'!F31+'AscensionMercyMedicalCenter'!F31+'SamuelPark'!F31+'Shop'!F31+'VOueMgEica,MariaJBNA'!F31)</f>
        <v/>
      </c>
      <c r="G31" s="20">
        <f>SUM('1000SLorraineRd'!G31+'Greystar1401SStateSt'!G31+'55EMonroe'!G31+'CityCenter'!G31+'ARTINSTITUTEOFCHICAGO'!G31+'AOONMJBNAE'!G31+'PrideTrucking'!G31+'941TerraceLake'!G31+'AOscAendJBNME'!G31+'JPMorganChase'!G31+'GoldenGateFuneralHome'!G31+'HOavMeEnonLongGroveJBNA'!G31+'SaintLaurentOakbrook'!G31+'MOAAREINACITYJBNM'!G31+'AscensionMercyMedicalCenter'!G31+'SamuelPark'!G31+'Shop'!G31+'VOueMgEica,MariaJBNA'!G31)</f>
        <v/>
      </c>
      <c r="H31" s="20">
        <f>SUM('1000SLorraineRd'!H31+'Greystar1401SStateSt'!H31+'55EMonroe'!H31+'CityCenter'!H31+'ARTINSTITUTEOFCHICAGO'!H31+'AOONMJBNAE'!H31+'PrideTrucking'!H31+'941TerraceLake'!H31+'AOscAendJBNME'!H31+'JPMorganChase'!H31+'GoldenGateFuneralHome'!H31+'HOavMeEnonLongGroveJBNA'!H31+'SaintLaurentOakbrook'!H31+'MOAAREINACITYJBNM'!H31+'AscensionMercyMedicalCenter'!H31+'SamuelPark'!H31+'Shop'!H31+'VOueMgEica,MariaJBNA'!H31)</f>
        <v/>
      </c>
      <c r="I31" s="11">
        <f>SUM(B31:H31)</f>
        <v/>
      </c>
      <c r="J31" s="12">
        <f>IF(I31&lt;=40,I31,40)</f>
        <v/>
      </c>
      <c r="K31" s="13">
        <f>I31-J31</f>
        <v/>
      </c>
      <c r="L31" s="14">
        <f>I31*15</f>
        <v/>
      </c>
      <c r="M31" s="10" t="n"/>
      <c r="N31" s="11">
        <f>B31</f>
        <v/>
      </c>
      <c r="O31" s="11">
        <f>C31+N31</f>
        <v/>
      </c>
      <c r="P31" s="11">
        <f>D31+O31</f>
        <v/>
      </c>
      <c r="Q31" s="11">
        <f>E31+P31</f>
        <v/>
      </c>
      <c r="R31" s="11">
        <f>F31+Q31</f>
        <v/>
      </c>
      <c r="S31" s="11">
        <f>G31+R31</f>
        <v/>
      </c>
      <c r="T31" s="11">
        <f>H31+S31</f>
        <v/>
      </c>
      <c r="U31" s="10" t="n"/>
      <c r="V31" s="12">
        <f>N31</f>
        <v/>
      </c>
      <c r="W31" s="12">
        <f>IF(O31&lt;=0, 0, IF(O31&lt;=40,O31-N31,IF(O31-N31&lt;=0, 0, ABS(O31-N31-AE31))))</f>
        <v/>
      </c>
      <c r="X31" s="12">
        <f>IF(P31&lt;=0, 0, IF(P31&lt;=40,P31-O31,IF(P31-O31&lt;=0, 0, ABS(P31-O31-AF31))))</f>
        <v/>
      </c>
      <c r="Y31" s="12">
        <f>IF(Q31&lt;=0, 0, IF(Q31&lt;=40,Q31-P31,IF(Q31-P31&lt;=0, 0, ABS(Q31-P31-AG31))))</f>
        <v/>
      </c>
      <c r="Z31" s="12">
        <f>IF(R31&lt;=0, 0, IF(R31&lt;=40,R31-Q31,IF(R31-Q31&lt;=0, 0, ABS(R31-Q31-AH31))))</f>
        <v/>
      </c>
      <c r="AA31" s="12">
        <f>IF(S31&lt;=0, 0, IF(S31&lt;=40,S31-R31,IF(S31-R31&lt;=0, 0, ABS(S31-R31-AI31))))</f>
        <v/>
      </c>
      <c r="AB31" s="12">
        <f>IF(T31&lt;=0, 0, IF(T31&lt;=40,T31-S31,IF(T31-S31&lt;=0, 0, ABS(T31-S31-AJ31))))</f>
        <v/>
      </c>
      <c r="AC31" s="10" t="n"/>
      <c r="AD31" s="13">
        <f>0</f>
        <v/>
      </c>
      <c r="AE31" s="13">
        <f>IF(O31&lt;=0, 0, IF(O31&lt;=40,0, IF(O31-N31&lt;=0,0,IF(O31&gt;40, O31-40-SUM(AD31:AD31),0))))</f>
        <v/>
      </c>
      <c r="AF31" s="13">
        <f>IF(P31&lt;=0, 0, IF(P31&lt;=40,0, IF(P31-O31&lt;=0,0,IF(P31&gt;40, P31-40-SUM(AD31:AE31),0))))</f>
        <v/>
      </c>
      <c r="AG31" s="13">
        <f>IF(Q31&lt;=0, 0, IF(Q31&lt;=40,0, IF(Q31-P31&lt;=0,0,IF(Q31&gt;40, Q31-40-SUM(AD31:AF31),0))))</f>
        <v/>
      </c>
      <c r="AH31" s="13">
        <f>IF(R31&lt;=0, 0, IF(R31&lt;=40,0, IF(R31-Q31&lt;=0,0,IF(R31&gt;40, R31-40-SUM(AD31:AG31),0))))</f>
        <v/>
      </c>
      <c r="AI31" s="13">
        <f>IF(S31&lt;=0, 0, IF(S31&lt;=40,0, IF(S31-R31&lt;=0,0,IF(S31&gt;40, S31-40-SUM(AD31:AH31),0))))</f>
        <v/>
      </c>
      <c r="AJ31" s="13">
        <f>IF(T31&lt;=0, 0, IF(T31&lt;=40,0, IF(T31-S31&lt;=0,0,IF(T31&gt;40, T31-40-SUM(AD31:AI31),0))))</f>
        <v/>
      </c>
      <c r="AK31" s="9" t="inlineStr">
        <is>
          <t>Michael Mendez</t>
        </is>
      </c>
    </row>
    <row r="32" ht="15.75" customHeight="1">
      <c r="A32" s="9" t="inlineStr">
        <is>
          <t>Oscar Mendez</t>
        </is>
      </c>
      <c r="B32" s="20">
        <f>SUM('1000SLorraineRd'!B32+'Greystar1401SStateSt'!B32+'55EMonroe'!B32+'CityCenter'!B32+'ARTINSTITUTEOFCHICAGO'!B32+'AOONMJBNAE'!B32+'PrideTrucking'!B32+'941TerraceLake'!B32+'AOscAendJBNME'!B32+'JPMorganChase'!B32+'GoldenGateFuneralHome'!B32+'HOavMeEnonLongGroveJBNA'!B32+'SaintLaurentOakbrook'!B32+'MOAAREINACITYJBNM'!B32+'AscensionMercyMedicalCenter'!B32+'SamuelPark'!B32+'Shop'!B32+'VOueMgEica,MariaJBNA'!B32)</f>
        <v/>
      </c>
      <c r="C32" s="20">
        <f>SUM('1000SLorraineRd'!C32+'Greystar1401SStateSt'!C32+'55EMonroe'!C32+'CityCenter'!C32+'ARTINSTITUTEOFCHICAGO'!C32+'AOONMJBNAE'!C32+'PrideTrucking'!C32+'941TerraceLake'!C32+'AOscAendJBNME'!C32+'JPMorganChase'!C32+'GoldenGateFuneralHome'!C32+'HOavMeEnonLongGroveJBNA'!C32+'SaintLaurentOakbrook'!C32+'MOAAREINACITYJBNM'!C32+'AscensionMercyMedicalCenter'!C32+'SamuelPark'!C32+'Shop'!C32+'VOueMgEica,MariaJBNA'!C32)</f>
        <v/>
      </c>
      <c r="D32" s="20">
        <f>SUM('1000SLorraineRd'!D32+'Greystar1401SStateSt'!D32+'55EMonroe'!D32+'CityCenter'!D32+'ARTINSTITUTEOFCHICAGO'!D32+'AOONMJBNAE'!D32+'PrideTrucking'!D32+'941TerraceLake'!D32+'AOscAendJBNME'!D32+'JPMorganChase'!D32+'GoldenGateFuneralHome'!D32+'HOavMeEnonLongGroveJBNA'!D32+'SaintLaurentOakbrook'!D32+'MOAAREINACITYJBNM'!D32+'AscensionMercyMedicalCenter'!D32+'SamuelPark'!D32+'Shop'!D32+'VOueMgEica,MariaJBNA'!D32)</f>
        <v/>
      </c>
      <c r="E32" s="20">
        <f>SUM('1000SLorraineRd'!E32+'Greystar1401SStateSt'!E32+'55EMonroe'!E32+'CityCenter'!E32+'ARTINSTITUTEOFCHICAGO'!E32+'AOONMJBNAE'!E32+'PrideTrucking'!E32+'941TerraceLake'!E32+'AOscAendJBNME'!E32+'JPMorganChase'!E32+'GoldenGateFuneralHome'!E32+'HOavMeEnonLongGroveJBNA'!E32+'SaintLaurentOakbrook'!E32+'MOAAREINACITYJBNM'!E32+'AscensionMercyMedicalCenter'!E32+'SamuelPark'!E32+'Shop'!E32+'VOueMgEica,MariaJBNA'!E32)</f>
        <v/>
      </c>
      <c r="F32" s="20">
        <f>SUM('1000SLorraineRd'!F32+'Greystar1401SStateSt'!F32+'55EMonroe'!F32+'CityCenter'!F32+'ARTINSTITUTEOFCHICAGO'!F32+'AOONMJBNAE'!F32+'PrideTrucking'!F32+'941TerraceLake'!F32+'AOscAendJBNME'!F32+'JPMorganChase'!F32+'GoldenGateFuneralHome'!F32+'HOavMeEnonLongGroveJBNA'!F32+'SaintLaurentOakbrook'!F32+'MOAAREINACITYJBNM'!F32+'AscensionMercyMedicalCenter'!F32+'SamuelPark'!F32+'Shop'!F32+'VOueMgEica,MariaJBNA'!F32)</f>
        <v/>
      </c>
      <c r="G32" s="20">
        <f>SUM('1000SLorraineRd'!G32+'Greystar1401SStateSt'!G32+'55EMonroe'!G32+'CityCenter'!G32+'ARTINSTITUTEOFCHICAGO'!G32+'AOONMJBNAE'!G32+'PrideTrucking'!G32+'941TerraceLake'!G32+'AOscAendJBNME'!G32+'JPMorganChase'!G32+'GoldenGateFuneralHome'!G32+'HOavMeEnonLongGroveJBNA'!G32+'SaintLaurentOakbrook'!G32+'MOAAREINACITYJBNM'!G32+'AscensionMercyMedicalCenter'!G32+'SamuelPark'!G32+'Shop'!G32+'VOueMgEica,MariaJBNA'!G32)</f>
        <v/>
      </c>
      <c r="H32" s="20">
        <f>SUM('1000SLorraineRd'!H32+'Greystar1401SStateSt'!H32+'55EMonroe'!H32+'CityCenter'!H32+'ARTINSTITUTEOFCHICAGO'!H32+'AOONMJBNAE'!H32+'PrideTrucking'!H32+'941TerraceLake'!H32+'AOscAendJBNME'!H32+'JPMorganChase'!H32+'GoldenGateFuneralHome'!H32+'HOavMeEnonLongGroveJBNA'!H32+'SaintLaurentOakbrook'!H32+'MOAAREINACITYJBNM'!H32+'AscensionMercyMedicalCenter'!H32+'SamuelPark'!H32+'Shop'!H32+'VOueMgEica,MariaJBNA'!H32)</f>
        <v/>
      </c>
      <c r="I32" s="11">
        <f>SUM(B32:H32)</f>
        <v/>
      </c>
      <c r="J32" s="12">
        <f>IF(I32&lt;=40,I32,40)</f>
        <v/>
      </c>
      <c r="K32" s="13">
        <f>I32-J32</f>
        <v/>
      </c>
      <c r="L32" s="14">
        <f>I32*15</f>
        <v/>
      </c>
      <c r="M32" s="10" t="n"/>
      <c r="N32" s="11">
        <f>B32</f>
        <v/>
      </c>
      <c r="O32" s="11">
        <f>C32+N32</f>
        <v/>
      </c>
      <c r="P32" s="11">
        <f>D32+O32</f>
        <v/>
      </c>
      <c r="Q32" s="11">
        <f>E32+P32</f>
        <v/>
      </c>
      <c r="R32" s="11">
        <f>F32+Q32</f>
        <v/>
      </c>
      <c r="S32" s="11">
        <f>G32+R32</f>
        <v/>
      </c>
      <c r="T32" s="11">
        <f>H32+S32</f>
        <v/>
      </c>
      <c r="U32" s="10" t="n"/>
      <c r="V32" s="12">
        <f>N32</f>
        <v/>
      </c>
      <c r="W32" s="12">
        <f>IF(O32&lt;=0, 0, IF(O32&lt;=40,O32-N32,IF(O32-N32&lt;=0, 0, ABS(O32-N32-AE32))))</f>
        <v/>
      </c>
      <c r="X32" s="12">
        <f>IF(P32&lt;=0, 0, IF(P32&lt;=40,P32-O32,IF(P32-O32&lt;=0, 0, ABS(P32-O32-AF32))))</f>
        <v/>
      </c>
      <c r="Y32" s="12">
        <f>IF(Q32&lt;=0, 0, IF(Q32&lt;=40,Q32-P32,IF(Q32-P32&lt;=0, 0, ABS(Q32-P32-AG32))))</f>
        <v/>
      </c>
      <c r="Z32" s="12">
        <f>IF(R32&lt;=0, 0, IF(R32&lt;=40,R32-Q32,IF(R32-Q32&lt;=0, 0, ABS(R32-Q32-AH32))))</f>
        <v/>
      </c>
      <c r="AA32" s="12">
        <f>IF(S32&lt;=0, 0, IF(S32&lt;=40,S32-R32,IF(S32-R32&lt;=0, 0, ABS(S32-R32-AI32))))</f>
        <v/>
      </c>
      <c r="AB32" s="12">
        <f>IF(T32&lt;=0, 0, IF(T32&lt;=40,T32-S32,IF(T32-S32&lt;=0, 0, ABS(T32-S32-AJ32))))</f>
        <v/>
      </c>
      <c r="AC32" s="10" t="n"/>
      <c r="AD32" s="13">
        <f>0</f>
        <v/>
      </c>
      <c r="AE32" s="13">
        <f>IF(O32&lt;=0, 0, IF(O32&lt;=40,0, IF(O32-N32&lt;=0,0,IF(O32&gt;40, O32-40-SUM(AD32:AD32),0))))</f>
        <v/>
      </c>
      <c r="AF32" s="13">
        <f>IF(P32&lt;=0, 0, IF(P32&lt;=40,0, IF(P32-O32&lt;=0,0,IF(P32&gt;40, P32-40-SUM(AD32:AE32),0))))</f>
        <v/>
      </c>
      <c r="AG32" s="13">
        <f>IF(Q32&lt;=0, 0, IF(Q32&lt;=40,0, IF(Q32-P32&lt;=0,0,IF(Q32&gt;40, Q32-40-SUM(AD32:AF32),0))))</f>
        <v/>
      </c>
      <c r="AH32" s="13">
        <f>IF(R32&lt;=0, 0, IF(R32&lt;=40,0, IF(R32-Q32&lt;=0,0,IF(R32&gt;40, R32-40-SUM(AD32:AG32),0))))</f>
        <v/>
      </c>
      <c r="AI32" s="13">
        <f>IF(S32&lt;=0, 0, IF(S32&lt;=40,0, IF(S32-R32&lt;=0,0,IF(S32&gt;40, S32-40-SUM(AD32:AH32),0))))</f>
        <v/>
      </c>
      <c r="AJ32" s="13">
        <f>IF(T32&lt;=0, 0, IF(T32&lt;=40,0, IF(T32-S32&lt;=0,0,IF(T32&gt;40, T32-40-SUM(AD32:AI32),0))))</f>
        <v/>
      </c>
      <c r="AK32" s="9" t="inlineStr">
        <is>
          <t>Oscar Mendez</t>
        </is>
      </c>
    </row>
    <row r="33" ht="15.75" customHeight="1">
      <c r="A33" s="9" t="inlineStr">
        <is>
          <t>Pedro Forero</t>
        </is>
      </c>
      <c r="B33" s="20">
        <f>SUM('1000SLorraineRd'!B33+'Greystar1401SStateSt'!B33+'55EMonroe'!B33+'CityCenter'!B33+'ARTINSTITUTEOFCHICAGO'!B33+'AOONMJBNAE'!B33+'PrideTrucking'!B33+'941TerraceLake'!B33+'AOscAendJBNME'!B33+'JPMorganChase'!B33+'GoldenGateFuneralHome'!B33+'HOavMeEnonLongGroveJBNA'!B33+'SaintLaurentOakbrook'!B33+'MOAAREINACITYJBNM'!B33+'AscensionMercyMedicalCenter'!B33+'SamuelPark'!B33+'Shop'!B33+'VOueMgEica,MariaJBNA'!B33)</f>
        <v/>
      </c>
      <c r="C33" s="20">
        <f>SUM('1000SLorraineRd'!C33+'Greystar1401SStateSt'!C33+'55EMonroe'!C33+'CityCenter'!C33+'ARTINSTITUTEOFCHICAGO'!C33+'AOONMJBNAE'!C33+'PrideTrucking'!C33+'941TerraceLake'!C33+'AOscAendJBNME'!C33+'JPMorganChase'!C33+'GoldenGateFuneralHome'!C33+'HOavMeEnonLongGroveJBNA'!C33+'SaintLaurentOakbrook'!C33+'MOAAREINACITYJBNM'!C33+'AscensionMercyMedicalCenter'!C33+'SamuelPark'!C33+'Shop'!C33+'VOueMgEica,MariaJBNA'!C33)</f>
        <v/>
      </c>
      <c r="D33" s="20">
        <f>SUM('1000SLorraineRd'!D33+'Greystar1401SStateSt'!D33+'55EMonroe'!D33+'CityCenter'!D33+'ARTINSTITUTEOFCHICAGO'!D33+'AOONMJBNAE'!D33+'PrideTrucking'!D33+'941TerraceLake'!D33+'AOscAendJBNME'!D33+'JPMorganChase'!D33+'GoldenGateFuneralHome'!D33+'HOavMeEnonLongGroveJBNA'!D33+'SaintLaurentOakbrook'!D33+'MOAAREINACITYJBNM'!D33+'AscensionMercyMedicalCenter'!D33+'SamuelPark'!D33+'Shop'!D33+'VOueMgEica,MariaJBNA'!D33)</f>
        <v/>
      </c>
      <c r="E33" s="20">
        <f>SUM('1000SLorraineRd'!E33+'Greystar1401SStateSt'!E33+'55EMonroe'!E33+'CityCenter'!E33+'ARTINSTITUTEOFCHICAGO'!E33+'AOONMJBNAE'!E33+'PrideTrucking'!E33+'941TerraceLake'!E33+'AOscAendJBNME'!E33+'JPMorganChase'!E33+'GoldenGateFuneralHome'!E33+'HOavMeEnonLongGroveJBNA'!E33+'SaintLaurentOakbrook'!E33+'MOAAREINACITYJBNM'!E33+'AscensionMercyMedicalCenter'!E33+'SamuelPark'!E33+'Shop'!E33+'VOueMgEica,MariaJBNA'!E33)</f>
        <v/>
      </c>
      <c r="F33" s="20">
        <f>SUM('1000SLorraineRd'!F33+'Greystar1401SStateSt'!F33+'55EMonroe'!F33+'CityCenter'!F33+'ARTINSTITUTEOFCHICAGO'!F33+'AOONMJBNAE'!F33+'PrideTrucking'!F33+'941TerraceLake'!F33+'AOscAendJBNME'!F33+'JPMorganChase'!F33+'GoldenGateFuneralHome'!F33+'HOavMeEnonLongGroveJBNA'!F33+'SaintLaurentOakbrook'!F33+'MOAAREINACITYJBNM'!F33+'AscensionMercyMedicalCenter'!F33+'SamuelPark'!F33+'Shop'!F33+'VOueMgEica,MariaJBNA'!F33)</f>
        <v/>
      </c>
      <c r="G33" s="20">
        <f>SUM('1000SLorraineRd'!G33+'Greystar1401SStateSt'!G33+'55EMonroe'!G33+'CityCenter'!G33+'ARTINSTITUTEOFCHICAGO'!G33+'AOONMJBNAE'!G33+'PrideTrucking'!G33+'941TerraceLake'!G33+'AOscAendJBNME'!G33+'JPMorganChase'!G33+'GoldenGateFuneralHome'!G33+'HOavMeEnonLongGroveJBNA'!G33+'SaintLaurentOakbrook'!G33+'MOAAREINACITYJBNM'!G33+'AscensionMercyMedicalCenter'!G33+'SamuelPark'!G33+'Shop'!G33+'VOueMgEica,MariaJBNA'!G33)</f>
        <v/>
      </c>
      <c r="H33" s="20">
        <f>SUM('1000SLorraineRd'!H33+'Greystar1401SStateSt'!H33+'55EMonroe'!H33+'CityCenter'!H33+'ARTINSTITUTEOFCHICAGO'!H33+'AOONMJBNAE'!H33+'PrideTrucking'!H33+'941TerraceLake'!H33+'AOscAendJBNME'!H33+'JPMorganChase'!H33+'GoldenGateFuneralHome'!H33+'HOavMeEnonLongGroveJBNA'!H33+'SaintLaurentOakbrook'!H33+'MOAAREINACITYJBNM'!H33+'AscensionMercyMedicalCenter'!H33+'SamuelPark'!H33+'Shop'!H33+'VOueMgEica,MariaJBNA'!H33)</f>
        <v/>
      </c>
      <c r="I33" s="11">
        <f>SUM(B33:H33)</f>
        <v/>
      </c>
      <c r="J33" s="12">
        <f>IF(I33&lt;=40,I33,40)</f>
        <v/>
      </c>
      <c r="K33" s="13">
        <f>I33-J33</f>
        <v/>
      </c>
      <c r="L33" s="14">
        <f>I33*15</f>
        <v/>
      </c>
      <c r="M33" s="10" t="n"/>
      <c r="N33" s="11">
        <f>B33</f>
        <v/>
      </c>
      <c r="O33" s="11">
        <f>C33+N33</f>
        <v/>
      </c>
      <c r="P33" s="11">
        <f>D33+O33</f>
        <v/>
      </c>
      <c r="Q33" s="11">
        <f>E33+P33</f>
        <v/>
      </c>
      <c r="R33" s="11">
        <f>F33+Q33</f>
        <v/>
      </c>
      <c r="S33" s="11">
        <f>G33+R33</f>
        <v/>
      </c>
      <c r="T33" s="11">
        <f>H33+S33</f>
        <v/>
      </c>
      <c r="U33" s="10" t="n"/>
      <c r="V33" s="12">
        <f>N33</f>
        <v/>
      </c>
      <c r="W33" s="12">
        <f>IF(O33&lt;=0, 0, IF(O33&lt;=40,O33-N33,IF(O33-N33&lt;=0, 0, ABS(O33-N33-AE33))))</f>
        <v/>
      </c>
      <c r="X33" s="12">
        <f>IF(P33&lt;=0, 0, IF(P33&lt;=40,P33-O33,IF(P33-O33&lt;=0, 0, ABS(P33-O33-AF33))))</f>
        <v/>
      </c>
      <c r="Y33" s="12">
        <f>IF(Q33&lt;=0, 0, IF(Q33&lt;=40,Q33-P33,IF(Q33-P33&lt;=0, 0, ABS(Q33-P33-AG33))))</f>
        <v/>
      </c>
      <c r="Z33" s="12">
        <f>IF(R33&lt;=0, 0, IF(R33&lt;=40,R33-Q33,IF(R33-Q33&lt;=0, 0, ABS(R33-Q33-AH33))))</f>
        <v/>
      </c>
      <c r="AA33" s="12">
        <f>IF(S33&lt;=0, 0, IF(S33&lt;=40,S33-R33,IF(S33-R33&lt;=0, 0, ABS(S33-R33-AI33))))</f>
        <v/>
      </c>
      <c r="AB33" s="12">
        <f>IF(T33&lt;=0, 0, IF(T33&lt;=40,T33-S33,IF(T33-S33&lt;=0, 0, ABS(T33-S33-AJ33))))</f>
        <v/>
      </c>
      <c r="AC33" s="10" t="n"/>
      <c r="AD33" s="13">
        <f>0</f>
        <v/>
      </c>
      <c r="AE33" s="13">
        <f>IF(O33&lt;=0, 0, IF(O33&lt;=40,0, IF(O33-N33&lt;=0,0,IF(O33&gt;40, O33-40-SUM(AD33:AD33),0))))</f>
        <v/>
      </c>
      <c r="AF33" s="13">
        <f>IF(P33&lt;=0, 0, IF(P33&lt;=40,0, IF(P33-O33&lt;=0,0,IF(P33&gt;40, P33-40-SUM(AD33:AE33),0))))</f>
        <v/>
      </c>
      <c r="AG33" s="13">
        <f>IF(Q33&lt;=0, 0, IF(Q33&lt;=40,0, IF(Q33-P33&lt;=0,0,IF(Q33&gt;40, Q33-40-SUM(AD33:AF33),0))))</f>
        <v/>
      </c>
      <c r="AH33" s="13">
        <f>IF(R33&lt;=0, 0, IF(R33&lt;=40,0, IF(R33-Q33&lt;=0,0,IF(R33&gt;40, R33-40-SUM(AD33:AG33),0))))</f>
        <v/>
      </c>
      <c r="AI33" s="13">
        <f>IF(S33&lt;=0, 0, IF(S33&lt;=40,0, IF(S33-R33&lt;=0,0,IF(S33&gt;40, S33-40-SUM(AD33:AH33),0))))</f>
        <v/>
      </c>
      <c r="AJ33" s="13">
        <f>IF(T33&lt;=0, 0, IF(T33&lt;=40,0, IF(T33-S33&lt;=0,0,IF(T33&gt;40, T33-40-SUM(AD33:AI33),0))))</f>
        <v/>
      </c>
      <c r="AK33" s="9" t="inlineStr">
        <is>
          <t>Pedro Forero</t>
        </is>
      </c>
    </row>
    <row r="34" ht="15.75" customHeight="1">
      <c r="A34" s="9" t="inlineStr">
        <is>
          <t>Roberto Vasquez</t>
        </is>
      </c>
      <c r="B34" s="20">
        <f>SUM('1000SLorraineRd'!B34+'Greystar1401SStateSt'!B34+'55EMonroe'!B34+'CityCenter'!B34+'ARTINSTITUTEOFCHICAGO'!B34+'AOONMJBNAE'!B34+'PrideTrucking'!B34+'941TerraceLake'!B34+'AOscAendJBNME'!B34+'JPMorganChase'!B34+'GoldenGateFuneralHome'!B34+'HOavMeEnonLongGroveJBNA'!B34+'SaintLaurentOakbrook'!B34+'MOAAREINACITYJBNM'!B34+'AscensionMercyMedicalCenter'!B34+'SamuelPark'!B34+'Shop'!B34+'VOueMgEica,MariaJBNA'!B34)</f>
        <v/>
      </c>
      <c r="C34" s="20">
        <f>SUM('1000SLorraineRd'!C34+'Greystar1401SStateSt'!C34+'55EMonroe'!C34+'CityCenter'!C34+'ARTINSTITUTEOFCHICAGO'!C34+'AOONMJBNAE'!C34+'PrideTrucking'!C34+'941TerraceLake'!C34+'AOscAendJBNME'!C34+'JPMorganChase'!C34+'GoldenGateFuneralHome'!C34+'HOavMeEnonLongGroveJBNA'!C34+'SaintLaurentOakbrook'!C34+'MOAAREINACITYJBNM'!C34+'AscensionMercyMedicalCenter'!C34+'SamuelPark'!C34+'Shop'!C34+'VOueMgEica,MariaJBNA'!C34)</f>
        <v/>
      </c>
      <c r="D34" s="20">
        <f>SUM('1000SLorraineRd'!D34+'Greystar1401SStateSt'!D34+'55EMonroe'!D34+'CityCenter'!D34+'ARTINSTITUTEOFCHICAGO'!D34+'AOONMJBNAE'!D34+'PrideTrucking'!D34+'941TerraceLake'!D34+'AOscAendJBNME'!D34+'JPMorganChase'!D34+'GoldenGateFuneralHome'!D34+'HOavMeEnonLongGroveJBNA'!D34+'SaintLaurentOakbrook'!D34+'MOAAREINACITYJBNM'!D34+'AscensionMercyMedicalCenter'!D34+'SamuelPark'!D34+'Shop'!D34+'VOueMgEica,MariaJBNA'!D34)</f>
        <v/>
      </c>
      <c r="E34" s="20">
        <f>SUM('1000SLorraineRd'!E34+'Greystar1401SStateSt'!E34+'55EMonroe'!E34+'CityCenter'!E34+'ARTINSTITUTEOFCHICAGO'!E34+'AOONMJBNAE'!E34+'PrideTrucking'!E34+'941TerraceLake'!E34+'AOscAendJBNME'!E34+'JPMorganChase'!E34+'GoldenGateFuneralHome'!E34+'HOavMeEnonLongGroveJBNA'!E34+'SaintLaurentOakbrook'!E34+'MOAAREINACITYJBNM'!E34+'AscensionMercyMedicalCenter'!E34+'SamuelPark'!E34+'Shop'!E34+'VOueMgEica,MariaJBNA'!E34)</f>
        <v/>
      </c>
      <c r="F34" s="20">
        <f>SUM('1000SLorraineRd'!F34+'Greystar1401SStateSt'!F34+'55EMonroe'!F34+'CityCenter'!F34+'ARTINSTITUTEOFCHICAGO'!F34+'AOONMJBNAE'!F34+'PrideTrucking'!F34+'941TerraceLake'!F34+'AOscAendJBNME'!F34+'JPMorganChase'!F34+'GoldenGateFuneralHome'!F34+'HOavMeEnonLongGroveJBNA'!F34+'SaintLaurentOakbrook'!F34+'MOAAREINACITYJBNM'!F34+'AscensionMercyMedicalCenter'!F34+'SamuelPark'!F34+'Shop'!F34+'VOueMgEica,MariaJBNA'!F34)</f>
        <v/>
      </c>
      <c r="G34" s="20">
        <f>SUM('1000SLorraineRd'!G34+'Greystar1401SStateSt'!G34+'55EMonroe'!G34+'CityCenter'!G34+'ARTINSTITUTEOFCHICAGO'!G34+'AOONMJBNAE'!G34+'PrideTrucking'!G34+'941TerraceLake'!G34+'AOscAendJBNME'!G34+'JPMorganChase'!G34+'GoldenGateFuneralHome'!G34+'HOavMeEnonLongGroveJBNA'!G34+'SaintLaurentOakbrook'!G34+'MOAAREINACITYJBNM'!G34+'AscensionMercyMedicalCenter'!G34+'SamuelPark'!G34+'Shop'!G34+'VOueMgEica,MariaJBNA'!G34)</f>
        <v/>
      </c>
      <c r="H34" s="20">
        <f>SUM('1000SLorraineRd'!H34+'Greystar1401SStateSt'!H34+'55EMonroe'!H34+'CityCenter'!H34+'ARTINSTITUTEOFCHICAGO'!H34+'AOONMJBNAE'!H34+'PrideTrucking'!H34+'941TerraceLake'!H34+'AOscAendJBNME'!H34+'JPMorganChase'!H34+'GoldenGateFuneralHome'!H34+'HOavMeEnonLongGroveJBNA'!H34+'SaintLaurentOakbrook'!H34+'MOAAREINACITYJBNM'!H34+'AscensionMercyMedicalCenter'!H34+'SamuelPark'!H34+'Shop'!H34+'VOueMgEica,MariaJBNA'!H34)</f>
        <v/>
      </c>
      <c r="I34" s="11">
        <f>SUM(B34:H34)</f>
        <v/>
      </c>
      <c r="J34" s="12">
        <f>IF(I34&lt;=40,I34,40)</f>
        <v/>
      </c>
      <c r="K34" s="13">
        <f>I34-J34</f>
        <v/>
      </c>
      <c r="L34" s="14">
        <f>I34*15</f>
        <v/>
      </c>
      <c r="M34" s="10" t="n"/>
      <c r="N34" s="11">
        <f>B34</f>
        <v/>
      </c>
      <c r="O34" s="11">
        <f>C34+N34</f>
        <v/>
      </c>
      <c r="P34" s="11">
        <f>D34+O34</f>
        <v/>
      </c>
      <c r="Q34" s="11">
        <f>E34+P34</f>
        <v/>
      </c>
      <c r="R34" s="11">
        <f>F34+Q34</f>
        <v/>
      </c>
      <c r="S34" s="11">
        <f>G34+R34</f>
        <v/>
      </c>
      <c r="T34" s="11">
        <f>H34+S34</f>
        <v/>
      </c>
      <c r="U34" s="10" t="n"/>
      <c r="V34" s="12">
        <f>N34</f>
        <v/>
      </c>
      <c r="W34" s="12">
        <f>IF(O34&lt;=0, 0, IF(O34&lt;=40,O34-N34,IF(O34-N34&lt;=0, 0, ABS(O34-N34-AE34))))</f>
        <v/>
      </c>
      <c r="X34" s="12">
        <f>IF(P34&lt;=0, 0, IF(P34&lt;=40,P34-O34,IF(P34-O34&lt;=0, 0, ABS(P34-O34-AF34))))</f>
        <v/>
      </c>
      <c r="Y34" s="12">
        <f>IF(Q34&lt;=0, 0, IF(Q34&lt;=40,Q34-P34,IF(Q34-P34&lt;=0, 0, ABS(Q34-P34-AG34))))</f>
        <v/>
      </c>
      <c r="Z34" s="12">
        <f>IF(R34&lt;=0, 0, IF(R34&lt;=40,R34-Q34,IF(R34-Q34&lt;=0, 0, ABS(R34-Q34-AH34))))</f>
        <v/>
      </c>
      <c r="AA34" s="12">
        <f>IF(S34&lt;=0, 0, IF(S34&lt;=40,S34-R34,IF(S34-R34&lt;=0, 0, ABS(S34-R34-AI34))))</f>
        <v/>
      </c>
      <c r="AB34" s="12">
        <f>IF(T34&lt;=0, 0, IF(T34&lt;=40,T34-S34,IF(T34-S34&lt;=0, 0, ABS(T34-S34-AJ34))))</f>
        <v/>
      </c>
      <c r="AC34" s="10" t="n"/>
      <c r="AD34" s="13">
        <f>0</f>
        <v/>
      </c>
      <c r="AE34" s="13">
        <f>IF(O34&lt;=0, 0, IF(O34&lt;=40,0, IF(O34-N34&lt;=0,0,IF(O34&gt;40, O34-40-SUM(AD34:AD34),0))))</f>
        <v/>
      </c>
      <c r="AF34" s="13">
        <f>IF(P34&lt;=0, 0, IF(P34&lt;=40,0, IF(P34-O34&lt;=0,0,IF(P34&gt;40, P34-40-SUM(AD34:AE34),0))))</f>
        <v/>
      </c>
      <c r="AG34" s="13">
        <f>IF(Q34&lt;=0, 0, IF(Q34&lt;=40,0, IF(Q34-P34&lt;=0,0,IF(Q34&gt;40, Q34-40-SUM(AD34:AF34),0))))</f>
        <v/>
      </c>
      <c r="AH34" s="13">
        <f>IF(R34&lt;=0, 0, IF(R34&lt;=40,0, IF(R34-Q34&lt;=0,0,IF(R34&gt;40, R34-40-SUM(AD34:AG34),0))))</f>
        <v/>
      </c>
      <c r="AI34" s="13">
        <f>IF(S34&lt;=0, 0, IF(S34&lt;=40,0, IF(S34-R34&lt;=0,0,IF(S34&gt;40, S34-40-SUM(AD34:AH34),0))))</f>
        <v/>
      </c>
      <c r="AJ34" s="13">
        <f>IF(T34&lt;=0, 0, IF(T34&lt;=40,0, IF(T34-S34&lt;=0,0,IF(T34&gt;40, T34-40-SUM(AD34:AI34),0))))</f>
        <v/>
      </c>
      <c r="AK34" s="9" t="inlineStr">
        <is>
          <t>Roberto Vasquez</t>
        </is>
      </c>
    </row>
    <row r="35" ht="15.75" customHeight="1">
      <c r="A35" s="9" t="inlineStr">
        <is>
          <t>Rubenguerrero</t>
        </is>
      </c>
      <c r="B35" s="20">
        <f>SUM('1000SLorraineRd'!B35+'Greystar1401SStateSt'!B35+'55EMonroe'!B35+'CityCenter'!B35+'ARTINSTITUTEOFCHICAGO'!B35+'AOONMJBNAE'!B35+'PrideTrucking'!B35+'941TerraceLake'!B35+'AOscAendJBNME'!B35+'JPMorganChase'!B35+'GoldenGateFuneralHome'!B35+'HOavMeEnonLongGroveJBNA'!B35+'SaintLaurentOakbrook'!B35+'MOAAREINACITYJBNM'!B35+'AscensionMercyMedicalCenter'!B35+'SamuelPark'!B35+'Shop'!B35+'VOueMgEica,MariaJBNA'!B35)</f>
        <v/>
      </c>
      <c r="C35" s="20">
        <f>SUM('1000SLorraineRd'!C35+'Greystar1401SStateSt'!C35+'55EMonroe'!C35+'CityCenter'!C35+'ARTINSTITUTEOFCHICAGO'!C35+'AOONMJBNAE'!C35+'PrideTrucking'!C35+'941TerraceLake'!C35+'AOscAendJBNME'!C35+'JPMorganChase'!C35+'GoldenGateFuneralHome'!C35+'HOavMeEnonLongGroveJBNA'!C35+'SaintLaurentOakbrook'!C35+'MOAAREINACITYJBNM'!C35+'AscensionMercyMedicalCenter'!C35+'SamuelPark'!C35+'Shop'!C35+'VOueMgEica,MariaJBNA'!C35)</f>
        <v/>
      </c>
      <c r="D35" s="20">
        <f>SUM('1000SLorraineRd'!D35+'Greystar1401SStateSt'!D35+'55EMonroe'!D35+'CityCenter'!D35+'ARTINSTITUTEOFCHICAGO'!D35+'AOONMJBNAE'!D35+'PrideTrucking'!D35+'941TerraceLake'!D35+'AOscAendJBNME'!D35+'JPMorganChase'!D35+'GoldenGateFuneralHome'!D35+'HOavMeEnonLongGroveJBNA'!D35+'SaintLaurentOakbrook'!D35+'MOAAREINACITYJBNM'!D35+'AscensionMercyMedicalCenter'!D35+'SamuelPark'!D35+'Shop'!D35+'VOueMgEica,MariaJBNA'!D35)</f>
        <v/>
      </c>
      <c r="E35" s="20">
        <f>SUM('1000SLorraineRd'!E35+'Greystar1401SStateSt'!E35+'55EMonroe'!E35+'CityCenter'!E35+'ARTINSTITUTEOFCHICAGO'!E35+'AOONMJBNAE'!E35+'PrideTrucking'!E35+'941TerraceLake'!E35+'AOscAendJBNME'!E35+'JPMorganChase'!E35+'GoldenGateFuneralHome'!E35+'HOavMeEnonLongGroveJBNA'!E35+'SaintLaurentOakbrook'!E35+'MOAAREINACITYJBNM'!E35+'AscensionMercyMedicalCenter'!E35+'SamuelPark'!E35+'Shop'!E35+'VOueMgEica,MariaJBNA'!E35)</f>
        <v/>
      </c>
      <c r="F35" s="20">
        <f>SUM('1000SLorraineRd'!F35+'Greystar1401SStateSt'!F35+'55EMonroe'!F35+'CityCenter'!F35+'ARTINSTITUTEOFCHICAGO'!F35+'AOONMJBNAE'!F35+'PrideTrucking'!F35+'941TerraceLake'!F35+'AOscAendJBNME'!F35+'JPMorganChase'!F35+'GoldenGateFuneralHome'!F35+'HOavMeEnonLongGroveJBNA'!F35+'SaintLaurentOakbrook'!F35+'MOAAREINACITYJBNM'!F35+'AscensionMercyMedicalCenter'!F35+'SamuelPark'!F35+'Shop'!F35+'VOueMgEica,MariaJBNA'!F35)</f>
        <v/>
      </c>
      <c r="G35" s="20">
        <f>SUM('1000SLorraineRd'!G35+'Greystar1401SStateSt'!G35+'55EMonroe'!G35+'CityCenter'!G35+'ARTINSTITUTEOFCHICAGO'!G35+'AOONMJBNAE'!G35+'PrideTrucking'!G35+'941TerraceLake'!G35+'AOscAendJBNME'!G35+'JPMorganChase'!G35+'GoldenGateFuneralHome'!G35+'HOavMeEnonLongGroveJBNA'!G35+'SaintLaurentOakbrook'!G35+'MOAAREINACITYJBNM'!G35+'AscensionMercyMedicalCenter'!G35+'SamuelPark'!G35+'Shop'!G35+'VOueMgEica,MariaJBNA'!G35)</f>
        <v/>
      </c>
      <c r="H35" s="20">
        <f>SUM('1000SLorraineRd'!H35+'Greystar1401SStateSt'!H35+'55EMonroe'!H35+'CityCenter'!H35+'ARTINSTITUTEOFCHICAGO'!H35+'AOONMJBNAE'!H35+'PrideTrucking'!H35+'941TerraceLake'!H35+'AOscAendJBNME'!H35+'JPMorganChase'!H35+'GoldenGateFuneralHome'!H35+'HOavMeEnonLongGroveJBNA'!H35+'SaintLaurentOakbrook'!H35+'MOAAREINACITYJBNM'!H35+'AscensionMercyMedicalCenter'!H35+'SamuelPark'!H35+'Shop'!H35+'VOueMgEica,MariaJBNA'!H35)</f>
        <v/>
      </c>
      <c r="I35" s="11">
        <f>SUM(B35:H35)</f>
        <v/>
      </c>
      <c r="J35" s="12">
        <f>IF(I35&lt;=40,I35,40)</f>
        <v/>
      </c>
      <c r="K35" s="13">
        <f>I35-J35</f>
        <v/>
      </c>
      <c r="L35" s="14">
        <f>I35*15</f>
        <v/>
      </c>
      <c r="M35" s="10" t="n"/>
      <c r="N35" s="11">
        <f>B35</f>
        <v/>
      </c>
      <c r="O35" s="11">
        <f>C35+N35</f>
        <v/>
      </c>
      <c r="P35" s="11">
        <f>D35+O35</f>
        <v/>
      </c>
      <c r="Q35" s="11">
        <f>E35+P35</f>
        <v/>
      </c>
      <c r="R35" s="11">
        <f>F35+Q35</f>
        <v/>
      </c>
      <c r="S35" s="11">
        <f>G35+R35</f>
        <v/>
      </c>
      <c r="T35" s="11">
        <f>H35+S35</f>
        <v/>
      </c>
      <c r="U35" s="10" t="n"/>
      <c r="V35" s="12">
        <f>N35</f>
        <v/>
      </c>
      <c r="W35" s="12">
        <f>IF(O35&lt;=0, 0, IF(O35&lt;=40,O35-N35,IF(O35-N35&lt;=0, 0, ABS(O35-N35-AE35))))</f>
        <v/>
      </c>
      <c r="X35" s="12">
        <f>IF(P35&lt;=0, 0, IF(P35&lt;=40,P35-O35,IF(P35-O35&lt;=0, 0, ABS(P35-O35-AF35))))</f>
        <v/>
      </c>
      <c r="Y35" s="12">
        <f>IF(Q35&lt;=0, 0, IF(Q35&lt;=40,Q35-P35,IF(Q35-P35&lt;=0, 0, ABS(Q35-P35-AG35))))</f>
        <v/>
      </c>
      <c r="Z35" s="12">
        <f>IF(R35&lt;=0, 0, IF(R35&lt;=40,R35-Q35,IF(R35-Q35&lt;=0, 0, ABS(R35-Q35-AH35))))</f>
        <v/>
      </c>
      <c r="AA35" s="12">
        <f>IF(S35&lt;=0, 0, IF(S35&lt;=40,S35-R35,IF(S35-R35&lt;=0, 0, ABS(S35-R35-AI35))))</f>
        <v/>
      </c>
      <c r="AB35" s="12">
        <f>IF(T35&lt;=0, 0, IF(T35&lt;=40,T35-S35,IF(T35-S35&lt;=0, 0, ABS(T35-S35-AJ35))))</f>
        <v/>
      </c>
      <c r="AC35" s="10" t="n"/>
      <c r="AD35" s="13">
        <f>0</f>
        <v/>
      </c>
      <c r="AE35" s="13">
        <f>IF(O35&lt;=0, 0, IF(O35&lt;=40,0, IF(O35-N35&lt;=0,0,IF(O35&gt;40, O35-40-SUM(AD35:AD35),0))))</f>
        <v/>
      </c>
      <c r="AF35" s="13">
        <f>IF(P35&lt;=0, 0, IF(P35&lt;=40,0, IF(P35-O35&lt;=0,0,IF(P35&gt;40, P35-40-SUM(AD35:AE35),0))))</f>
        <v/>
      </c>
      <c r="AG35" s="13">
        <f>IF(Q35&lt;=0, 0, IF(Q35&lt;=40,0, IF(Q35-P35&lt;=0,0,IF(Q35&gt;40, Q35-40-SUM(AD35:AF35),0))))</f>
        <v/>
      </c>
      <c r="AH35" s="13">
        <f>IF(R35&lt;=0, 0, IF(R35&lt;=40,0, IF(R35-Q35&lt;=0,0,IF(R35&gt;40, R35-40-SUM(AD35:AG35),0))))</f>
        <v/>
      </c>
      <c r="AI35" s="13">
        <f>IF(S35&lt;=0, 0, IF(S35&lt;=40,0, IF(S35-R35&lt;=0,0,IF(S35&gt;40, S35-40-SUM(AD35:AH35),0))))</f>
        <v/>
      </c>
      <c r="AJ35" s="13">
        <f>IF(T35&lt;=0, 0, IF(T35&lt;=40,0, IF(T35-S35&lt;=0,0,IF(T35&gt;40, T35-40-SUM(AD35:AI35),0))))</f>
        <v/>
      </c>
      <c r="AK35" s="9" t="inlineStr">
        <is>
          <t>Rubenguerrero</t>
        </is>
      </c>
    </row>
    <row r="36" ht="15.75" customHeight="1">
      <c r="A36" s="9" t="inlineStr">
        <is>
          <t>SebastianFlores</t>
        </is>
      </c>
      <c r="B36" s="20">
        <f>SUM('1000SLorraineRd'!B36+'Greystar1401SStateSt'!B36+'55EMonroe'!B36+'CityCenter'!B36+'ARTINSTITUTEOFCHICAGO'!B36+'AOONMJBNAE'!B36+'PrideTrucking'!B36+'941TerraceLake'!B36+'AOscAendJBNME'!B36+'JPMorganChase'!B36+'GoldenGateFuneralHome'!B36+'HOavMeEnonLongGroveJBNA'!B36+'SaintLaurentOakbrook'!B36+'MOAAREINACITYJBNM'!B36+'AscensionMercyMedicalCenter'!B36+'SamuelPark'!B36+'Shop'!B36+'VOueMgEica,MariaJBNA'!B36)</f>
        <v/>
      </c>
      <c r="C36" s="20">
        <f>SUM('1000SLorraineRd'!C36+'Greystar1401SStateSt'!C36+'55EMonroe'!C36+'CityCenter'!C36+'ARTINSTITUTEOFCHICAGO'!C36+'AOONMJBNAE'!C36+'PrideTrucking'!C36+'941TerraceLake'!C36+'AOscAendJBNME'!C36+'JPMorganChase'!C36+'GoldenGateFuneralHome'!C36+'HOavMeEnonLongGroveJBNA'!C36+'SaintLaurentOakbrook'!C36+'MOAAREINACITYJBNM'!C36+'AscensionMercyMedicalCenter'!C36+'SamuelPark'!C36+'Shop'!C36+'VOueMgEica,MariaJBNA'!C36)</f>
        <v/>
      </c>
      <c r="D36" s="20">
        <f>SUM('1000SLorraineRd'!D36+'Greystar1401SStateSt'!D36+'55EMonroe'!D36+'CityCenter'!D36+'ARTINSTITUTEOFCHICAGO'!D36+'AOONMJBNAE'!D36+'PrideTrucking'!D36+'941TerraceLake'!D36+'AOscAendJBNME'!D36+'JPMorganChase'!D36+'GoldenGateFuneralHome'!D36+'HOavMeEnonLongGroveJBNA'!D36+'SaintLaurentOakbrook'!D36+'MOAAREINACITYJBNM'!D36+'AscensionMercyMedicalCenter'!D36+'SamuelPark'!D36+'Shop'!D36+'VOueMgEica,MariaJBNA'!D36)</f>
        <v/>
      </c>
      <c r="E36" s="20">
        <f>SUM('1000SLorraineRd'!E36+'Greystar1401SStateSt'!E36+'55EMonroe'!E36+'CityCenter'!E36+'ARTINSTITUTEOFCHICAGO'!E36+'AOONMJBNAE'!E36+'PrideTrucking'!E36+'941TerraceLake'!E36+'AOscAendJBNME'!E36+'JPMorganChase'!E36+'GoldenGateFuneralHome'!E36+'HOavMeEnonLongGroveJBNA'!E36+'SaintLaurentOakbrook'!E36+'MOAAREINACITYJBNM'!E36+'AscensionMercyMedicalCenter'!E36+'SamuelPark'!E36+'Shop'!E36+'VOueMgEica,MariaJBNA'!E36)</f>
        <v/>
      </c>
      <c r="F36" s="20">
        <f>SUM('1000SLorraineRd'!F36+'Greystar1401SStateSt'!F36+'55EMonroe'!F36+'CityCenter'!F36+'ARTINSTITUTEOFCHICAGO'!F36+'AOONMJBNAE'!F36+'PrideTrucking'!F36+'941TerraceLake'!F36+'AOscAendJBNME'!F36+'JPMorganChase'!F36+'GoldenGateFuneralHome'!F36+'HOavMeEnonLongGroveJBNA'!F36+'SaintLaurentOakbrook'!F36+'MOAAREINACITYJBNM'!F36+'AscensionMercyMedicalCenter'!F36+'SamuelPark'!F36+'Shop'!F36+'VOueMgEica,MariaJBNA'!F36)</f>
        <v/>
      </c>
      <c r="G36" s="20">
        <f>SUM('1000SLorraineRd'!G36+'Greystar1401SStateSt'!G36+'55EMonroe'!G36+'CityCenter'!G36+'ARTINSTITUTEOFCHICAGO'!G36+'AOONMJBNAE'!G36+'PrideTrucking'!G36+'941TerraceLake'!G36+'AOscAendJBNME'!G36+'JPMorganChase'!G36+'GoldenGateFuneralHome'!G36+'HOavMeEnonLongGroveJBNA'!G36+'SaintLaurentOakbrook'!G36+'MOAAREINACITYJBNM'!G36+'AscensionMercyMedicalCenter'!G36+'SamuelPark'!G36+'Shop'!G36+'VOueMgEica,MariaJBNA'!G36)</f>
        <v/>
      </c>
      <c r="H36" s="20">
        <f>SUM('1000SLorraineRd'!H36+'Greystar1401SStateSt'!H36+'55EMonroe'!H36+'CityCenter'!H36+'ARTINSTITUTEOFCHICAGO'!H36+'AOONMJBNAE'!H36+'PrideTrucking'!H36+'941TerraceLake'!H36+'AOscAendJBNME'!H36+'JPMorganChase'!H36+'GoldenGateFuneralHome'!H36+'HOavMeEnonLongGroveJBNA'!H36+'SaintLaurentOakbrook'!H36+'MOAAREINACITYJBNM'!H36+'AscensionMercyMedicalCenter'!H36+'SamuelPark'!H36+'Shop'!H36+'VOueMgEica,MariaJBNA'!H36)</f>
        <v/>
      </c>
      <c r="I36" s="11">
        <f>SUM(B36:H36)</f>
        <v/>
      </c>
      <c r="J36" s="12">
        <f>IF(I36&lt;=40,I36,40)</f>
        <v/>
      </c>
      <c r="K36" s="13">
        <f>I36-J36</f>
        <v/>
      </c>
      <c r="L36" s="14">
        <f>I36*15</f>
        <v/>
      </c>
      <c r="M36" s="10" t="n"/>
      <c r="N36" s="11">
        <f>B36</f>
        <v/>
      </c>
      <c r="O36" s="11">
        <f>C36+N36</f>
        <v/>
      </c>
      <c r="P36" s="11">
        <f>D36+O36</f>
        <v/>
      </c>
      <c r="Q36" s="11">
        <f>E36+P36</f>
        <v/>
      </c>
      <c r="R36" s="11">
        <f>F36+Q36</f>
        <v/>
      </c>
      <c r="S36" s="11">
        <f>G36+R36</f>
        <v/>
      </c>
      <c r="T36" s="11">
        <f>H36+S36</f>
        <v/>
      </c>
      <c r="U36" s="10" t="n"/>
      <c r="V36" s="12">
        <f>N36</f>
        <v/>
      </c>
      <c r="W36" s="12">
        <f>IF(O36&lt;=0, 0, IF(O36&lt;=40,O36-N36,IF(O36-N36&lt;=0, 0, ABS(O36-N36-AE36))))</f>
        <v/>
      </c>
      <c r="X36" s="12">
        <f>IF(P36&lt;=0, 0, IF(P36&lt;=40,P36-O36,IF(P36-O36&lt;=0, 0, ABS(P36-O36-AF36))))</f>
        <v/>
      </c>
      <c r="Y36" s="12">
        <f>IF(Q36&lt;=0, 0, IF(Q36&lt;=40,Q36-P36,IF(Q36-P36&lt;=0, 0, ABS(Q36-P36-AG36))))</f>
        <v/>
      </c>
      <c r="Z36" s="12">
        <f>IF(R36&lt;=0, 0, IF(R36&lt;=40,R36-Q36,IF(R36-Q36&lt;=0, 0, ABS(R36-Q36-AH36))))</f>
        <v/>
      </c>
      <c r="AA36" s="12">
        <f>IF(S36&lt;=0, 0, IF(S36&lt;=40,S36-R36,IF(S36-R36&lt;=0, 0, ABS(S36-R36-AI36))))</f>
        <v/>
      </c>
      <c r="AB36" s="12">
        <f>IF(T36&lt;=0, 0, IF(T36&lt;=40,T36-S36,IF(T36-S36&lt;=0, 0, ABS(T36-S36-AJ36))))</f>
        <v/>
      </c>
      <c r="AC36" s="10" t="n"/>
      <c r="AD36" s="13">
        <f>0</f>
        <v/>
      </c>
      <c r="AE36" s="13">
        <f>IF(O36&lt;=0, 0, IF(O36&lt;=40,0, IF(O36-N36&lt;=0,0,IF(O36&gt;40, O36-40-SUM(AD36:AD36),0))))</f>
        <v/>
      </c>
      <c r="AF36" s="13">
        <f>IF(P36&lt;=0, 0, IF(P36&lt;=40,0, IF(P36-O36&lt;=0,0,IF(P36&gt;40, P36-40-SUM(AD36:AE36),0))))</f>
        <v/>
      </c>
      <c r="AG36" s="13">
        <f>IF(Q36&lt;=0, 0, IF(Q36&lt;=40,0, IF(Q36-P36&lt;=0,0,IF(Q36&gt;40, Q36-40-SUM(AD36:AF36),0))))</f>
        <v/>
      </c>
      <c r="AH36" s="13">
        <f>IF(R36&lt;=0, 0, IF(R36&lt;=40,0, IF(R36-Q36&lt;=0,0,IF(R36&gt;40, R36-40-SUM(AD36:AG36),0))))</f>
        <v/>
      </c>
      <c r="AI36" s="13">
        <f>IF(S36&lt;=0, 0, IF(S36&lt;=40,0, IF(S36-R36&lt;=0,0,IF(S36&gt;40, S36-40-SUM(AD36:AH36),0))))</f>
        <v/>
      </c>
      <c r="AJ36" s="13">
        <f>IF(T36&lt;=0, 0, IF(T36&lt;=40,0, IF(T36-S36&lt;=0,0,IF(T36&gt;40, T36-40-SUM(AD36:AI36),0))))</f>
        <v/>
      </c>
      <c r="AK36" s="9" t="inlineStr">
        <is>
          <t>SebastianFlores</t>
        </is>
      </c>
    </row>
    <row r="37" ht="15.75" customHeight="1">
      <c r="A37" s="9" t="inlineStr">
        <is>
          <t>Sebastianflores</t>
        </is>
      </c>
      <c r="B37" s="20">
        <f>SUM('1000SLorraineRd'!B37+'Greystar1401SStateSt'!B37+'55EMonroe'!B37+'CityCenter'!B37+'ARTINSTITUTEOFCHICAGO'!B37+'AOONMJBNAE'!B37+'PrideTrucking'!B37+'941TerraceLake'!B37+'AOscAendJBNME'!B37+'JPMorganChase'!B37+'GoldenGateFuneralHome'!B37+'HOavMeEnonLongGroveJBNA'!B37+'SaintLaurentOakbrook'!B37+'MOAAREINACITYJBNM'!B37+'AscensionMercyMedicalCenter'!B37+'SamuelPark'!B37+'Shop'!B37+'VOueMgEica,MariaJBNA'!B37)</f>
        <v/>
      </c>
      <c r="C37" s="20">
        <f>SUM('1000SLorraineRd'!C37+'Greystar1401SStateSt'!C37+'55EMonroe'!C37+'CityCenter'!C37+'ARTINSTITUTEOFCHICAGO'!C37+'AOONMJBNAE'!C37+'PrideTrucking'!C37+'941TerraceLake'!C37+'AOscAendJBNME'!C37+'JPMorganChase'!C37+'GoldenGateFuneralHome'!C37+'HOavMeEnonLongGroveJBNA'!C37+'SaintLaurentOakbrook'!C37+'MOAAREINACITYJBNM'!C37+'AscensionMercyMedicalCenter'!C37+'SamuelPark'!C37+'Shop'!C37+'VOueMgEica,MariaJBNA'!C37)</f>
        <v/>
      </c>
      <c r="D37" s="20">
        <f>SUM('1000SLorraineRd'!D37+'Greystar1401SStateSt'!D37+'55EMonroe'!D37+'CityCenter'!D37+'ARTINSTITUTEOFCHICAGO'!D37+'AOONMJBNAE'!D37+'PrideTrucking'!D37+'941TerraceLake'!D37+'AOscAendJBNME'!D37+'JPMorganChase'!D37+'GoldenGateFuneralHome'!D37+'HOavMeEnonLongGroveJBNA'!D37+'SaintLaurentOakbrook'!D37+'MOAAREINACITYJBNM'!D37+'AscensionMercyMedicalCenter'!D37+'SamuelPark'!D37+'Shop'!D37+'VOueMgEica,MariaJBNA'!D37)</f>
        <v/>
      </c>
      <c r="E37" s="20">
        <f>SUM('1000SLorraineRd'!E37+'Greystar1401SStateSt'!E37+'55EMonroe'!E37+'CityCenter'!E37+'ARTINSTITUTEOFCHICAGO'!E37+'AOONMJBNAE'!E37+'PrideTrucking'!E37+'941TerraceLake'!E37+'AOscAendJBNME'!E37+'JPMorganChase'!E37+'GoldenGateFuneralHome'!E37+'HOavMeEnonLongGroveJBNA'!E37+'SaintLaurentOakbrook'!E37+'MOAAREINACITYJBNM'!E37+'AscensionMercyMedicalCenter'!E37+'SamuelPark'!E37+'Shop'!E37+'VOueMgEica,MariaJBNA'!E37)</f>
        <v/>
      </c>
      <c r="F37" s="20">
        <f>SUM('1000SLorraineRd'!F37+'Greystar1401SStateSt'!F37+'55EMonroe'!F37+'CityCenter'!F37+'ARTINSTITUTEOFCHICAGO'!F37+'AOONMJBNAE'!F37+'PrideTrucking'!F37+'941TerraceLake'!F37+'AOscAendJBNME'!F37+'JPMorganChase'!F37+'GoldenGateFuneralHome'!F37+'HOavMeEnonLongGroveJBNA'!F37+'SaintLaurentOakbrook'!F37+'MOAAREINACITYJBNM'!F37+'AscensionMercyMedicalCenter'!F37+'SamuelPark'!F37+'Shop'!F37+'VOueMgEica,MariaJBNA'!F37)</f>
        <v/>
      </c>
      <c r="G37" s="20">
        <f>SUM('1000SLorraineRd'!G37+'Greystar1401SStateSt'!G37+'55EMonroe'!G37+'CityCenter'!G37+'ARTINSTITUTEOFCHICAGO'!G37+'AOONMJBNAE'!G37+'PrideTrucking'!G37+'941TerraceLake'!G37+'AOscAendJBNME'!G37+'JPMorganChase'!G37+'GoldenGateFuneralHome'!G37+'HOavMeEnonLongGroveJBNA'!G37+'SaintLaurentOakbrook'!G37+'MOAAREINACITYJBNM'!G37+'AscensionMercyMedicalCenter'!G37+'SamuelPark'!G37+'Shop'!G37+'VOueMgEica,MariaJBNA'!G37)</f>
        <v/>
      </c>
      <c r="H37" s="20">
        <f>SUM('1000SLorraineRd'!H37+'Greystar1401SStateSt'!H37+'55EMonroe'!H37+'CityCenter'!H37+'ARTINSTITUTEOFCHICAGO'!H37+'AOONMJBNAE'!H37+'PrideTrucking'!H37+'941TerraceLake'!H37+'AOscAendJBNME'!H37+'JPMorganChase'!H37+'GoldenGateFuneralHome'!H37+'HOavMeEnonLongGroveJBNA'!H37+'SaintLaurentOakbrook'!H37+'MOAAREINACITYJBNM'!H37+'AscensionMercyMedicalCenter'!H37+'SamuelPark'!H37+'Shop'!H37+'VOueMgEica,MariaJBNA'!H37)</f>
        <v/>
      </c>
      <c r="I37" s="11">
        <f>SUM(B37:H37)</f>
        <v/>
      </c>
      <c r="J37" s="12">
        <f>IF(I37&lt;=40,I37,40)</f>
        <v/>
      </c>
      <c r="K37" s="13">
        <f>I37-J37</f>
        <v/>
      </c>
      <c r="L37" s="14">
        <f>I37*15</f>
        <v/>
      </c>
      <c r="M37" s="10" t="n"/>
      <c r="N37" s="11">
        <f>B37</f>
        <v/>
      </c>
      <c r="O37" s="11">
        <f>C37+N37</f>
        <v/>
      </c>
      <c r="P37" s="11">
        <f>D37+O37</f>
        <v/>
      </c>
      <c r="Q37" s="11">
        <f>E37+P37</f>
        <v/>
      </c>
      <c r="R37" s="11">
        <f>F37+Q37</f>
        <v/>
      </c>
      <c r="S37" s="11">
        <f>G37+R37</f>
        <v/>
      </c>
      <c r="T37" s="11">
        <f>H37+S37</f>
        <v/>
      </c>
      <c r="U37" s="10" t="n"/>
      <c r="V37" s="12">
        <f>N37</f>
        <v/>
      </c>
      <c r="W37" s="12">
        <f>IF(O37&lt;=0, 0, IF(O37&lt;=40,O37-N37,IF(O37-N37&lt;=0, 0, ABS(O37-N37-AE37))))</f>
        <v/>
      </c>
      <c r="X37" s="12">
        <f>IF(P37&lt;=0, 0, IF(P37&lt;=40,P37-O37,IF(P37-O37&lt;=0, 0, ABS(P37-O37-AF37))))</f>
        <v/>
      </c>
      <c r="Y37" s="12">
        <f>IF(Q37&lt;=0, 0, IF(Q37&lt;=40,Q37-P37,IF(Q37-P37&lt;=0, 0, ABS(Q37-P37-AG37))))</f>
        <v/>
      </c>
      <c r="Z37" s="12">
        <f>IF(R37&lt;=0, 0, IF(R37&lt;=40,R37-Q37,IF(R37-Q37&lt;=0, 0, ABS(R37-Q37-AH37))))</f>
        <v/>
      </c>
      <c r="AA37" s="12">
        <f>IF(S37&lt;=0, 0, IF(S37&lt;=40,S37-R37,IF(S37-R37&lt;=0, 0, ABS(S37-R37-AI37))))</f>
        <v/>
      </c>
      <c r="AB37" s="12">
        <f>IF(T37&lt;=0, 0, IF(T37&lt;=40,T37-S37,IF(T37-S37&lt;=0, 0, ABS(T37-S37-AJ37))))</f>
        <v/>
      </c>
      <c r="AC37" s="10" t="n"/>
      <c r="AD37" s="13">
        <f>0</f>
        <v/>
      </c>
      <c r="AE37" s="13">
        <f>IF(O37&lt;=0, 0, IF(O37&lt;=40,0, IF(O37-N37&lt;=0,0,IF(O37&gt;40, O37-40-SUM(AD37:AD37),0))))</f>
        <v/>
      </c>
      <c r="AF37" s="13">
        <f>IF(P37&lt;=0, 0, IF(P37&lt;=40,0, IF(P37-O37&lt;=0,0,IF(P37&gt;40, P37-40-SUM(AD37:AE37),0))))</f>
        <v/>
      </c>
      <c r="AG37" s="13">
        <f>IF(Q37&lt;=0, 0, IF(Q37&lt;=40,0, IF(Q37-P37&lt;=0,0,IF(Q37&gt;40, Q37-40-SUM(AD37:AF37),0))))</f>
        <v/>
      </c>
      <c r="AH37" s="13">
        <f>IF(R37&lt;=0, 0, IF(R37&lt;=40,0, IF(R37-Q37&lt;=0,0,IF(R37&gt;40, R37-40-SUM(AD37:AG37),0))))</f>
        <v/>
      </c>
      <c r="AI37" s="13">
        <f>IF(S37&lt;=0, 0, IF(S37&lt;=40,0, IF(S37-R37&lt;=0,0,IF(S37&gt;40, S37-40-SUM(AD37:AH37),0))))</f>
        <v/>
      </c>
      <c r="AJ37" s="13">
        <f>IF(T37&lt;=0, 0, IF(T37&lt;=40,0, IF(T37-S37&lt;=0,0,IF(T37&gt;40, T37-40-SUM(AD37:AI37),0))))</f>
        <v/>
      </c>
      <c r="AK37" s="9" t="inlineStr">
        <is>
          <t>Sebastianflores</t>
        </is>
      </c>
    </row>
    <row r="38" ht="15.75" customHeight="1">
      <c r="A38" s="9" t="inlineStr">
        <is>
          <t>Sebastianflorez</t>
        </is>
      </c>
      <c r="B38" s="20">
        <f>SUM('1000SLorraineRd'!B38+'Greystar1401SStateSt'!B38+'55EMonroe'!B38+'CityCenter'!B38+'ARTINSTITUTEOFCHICAGO'!B38+'AOONMJBNAE'!B38+'PrideTrucking'!B38+'941TerraceLake'!B38+'AOscAendJBNME'!B38+'JPMorganChase'!B38+'GoldenGateFuneralHome'!B38+'HOavMeEnonLongGroveJBNA'!B38+'SaintLaurentOakbrook'!B38+'MOAAREINACITYJBNM'!B38+'AscensionMercyMedicalCenter'!B38+'SamuelPark'!B38+'Shop'!B38+'VOueMgEica,MariaJBNA'!B38)</f>
        <v/>
      </c>
      <c r="C38" s="20">
        <f>SUM('1000SLorraineRd'!C38+'Greystar1401SStateSt'!C38+'55EMonroe'!C38+'CityCenter'!C38+'ARTINSTITUTEOFCHICAGO'!C38+'AOONMJBNAE'!C38+'PrideTrucking'!C38+'941TerraceLake'!C38+'AOscAendJBNME'!C38+'JPMorganChase'!C38+'GoldenGateFuneralHome'!C38+'HOavMeEnonLongGroveJBNA'!C38+'SaintLaurentOakbrook'!C38+'MOAAREINACITYJBNM'!C38+'AscensionMercyMedicalCenter'!C38+'SamuelPark'!C38+'Shop'!C38+'VOueMgEica,MariaJBNA'!C38)</f>
        <v/>
      </c>
      <c r="D38" s="20">
        <f>SUM('1000SLorraineRd'!D38+'Greystar1401SStateSt'!D38+'55EMonroe'!D38+'CityCenter'!D38+'ARTINSTITUTEOFCHICAGO'!D38+'AOONMJBNAE'!D38+'PrideTrucking'!D38+'941TerraceLake'!D38+'AOscAendJBNME'!D38+'JPMorganChase'!D38+'GoldenGateFuneralHome'!D38+'HOavMeEnonLongGroveJBNA'!D38+'SaintLaurentOakbrook'!D38+'MOAAREINACITYJBNM'!D38+'AscensionMercyMedicalCenter'!D38+'SamuelPark'!D38+'Shop'!D38+'VOueMgEica,MariaJBNA'!D38)</f>
        <v/>
      </c>
      <c r="E38" s="20">
        <f>SUM('1000SLorraineRd'!E38+'Greystar1401SStateSt'!E38+'55EMonroe'!E38+'CityCenter'!E38+'ARTINSTITUTEOFCHICAGO'!E38+'AOONMJBNAE'!E38+'PrideTrucking'!E38+'941TerraceLake'!E38+'AOscAendJBNME'!E38+'JPMorganChase'!E38+'GoldenGateFuneralHome'!E38+'HOavMeEnonLongGroveJBNA'!E38+'SaintLaurentOakbrook'!E38+'MOAAREINACITYJBNM'!E38+'AscensionMercyMedicalCenter'!E38+'SamuelPark'!E38+'Shop'!E38+'VOueMgEica,MariaJBNA'!E38)</f>
        <v/>
      </c>
      <c r="F38" s="20">
        <f>SUM('1000SLorraineRd'!F38+'Greystar1401SStateSt'!F38+'55EMonroe'!F38+'CityCenter'!F38+'ARTINSTITUTEOFCHICAGO'!F38+'AOONMJBNAE'!F38+'PrideTrucking'!F38+'941TerraceLake'!F38+'AOscAendJBNME'!F38+'JPMorganChase'!F38+'GoldenGateFuneralHome'!F38+'HOavMeEnonLongGroveJBNA'!F38+'SaintLaurentOakbrook'!F38+'MOAAREINACITYJBNM'!F38+'AscensionMercyMedicalCenter'!F38+'SamuelPark'!F38+'Shop'!F38+'VOueMgEica,MariaJBNA'!F38)</f>
        <v/>
      </c>
      <c r="G38" s="20">
        <f>SUM('1000SLorraineRd'!G38+'Greystar1401SStateSt'!G38+'55EMonroe'!G38+'CityCenter'!G38+'ARTINSTITUTEOFCHICAGO'!G38+'AOONMJBNAE'!G38+'PrideTrucking'!G38+'941TerraceLake'!G38+'AOscAendJBNME'!G38+'JPMorganChase'!G38+'GoldenGateFuneralHome'!G38+'HOavMeEnonLongGroveJBNA'!G38+'SaintLaurentOakbrook'!G38+'MOAAREINACITYJBNM'!G38+'AscensionMercyMedicalCenter'!G38+'SamuelPark'!G38+'Shop'!G38+'VOueMgEica,MariaJBNA'!G38)</f>
        <v/>
      </c>
      <c r="H38" s="20">
        <f>SUM('1000SLorraineRd'!H38+'Greystar1401SStateSt'!H38+'55EMonroe'!H38+'CityCenter'!H38+'ARTINSTITUTEOFCHICAGO'!H38+'AOONMJBNAE'!H38+'PrideTrucking'!H38+'941TerraceLake'!H38+'AOscAendJBNME'!H38+'JPMorganChase'!H38+'GoldenGateFuneralHome'!H38+'HOavMeEnonLongGroveJBNA'!H38+'SaintLaurentOakbrook'!H38+'MOAAREINACITYJBNM'!H38+'AscensionMercyMedicalCenter'!H38+'SamuelPark'!H38+'Shop'!H38+'VOueMgEica,MariaJBNA'!H38)</f>
        <v/>
      </c>
      <c r="I38" s="11">
        <f>SUM(B38:H38)</f>
        <v/>
      </c>
      <c r="J38" s="12">
        <f>IF(I38&lt;=40,I38,40)</f>
        <v/>
      </c>
      <c r="K38" s="13">
        <f>I38-J38</f>
        <v/>
      </c>
      <c r="L38" s="14">
        <f>I38*15</f>
        <v/>
      </c>
      <c r="M38" s="10" t="n"/>
      <c r="N38" s="11">
        <f>B38</f>
        <v/>
      </c>
      <c r="O38" s="11">
        <f>C38+N38</f>
        <v/>
      </c>
      <c r="P38" s="11">
        <f>D38+O38</f>
        <v/>
      </c>
      <c r="Q38" s="11">
        <f>E38+P38</f>
        <v/>
      </c>
      <c r="R38" s="11">
        <f>F38+Q38</f>
        <v/>
      </c>
      <c r="S38" s="11">
        <f>G38+R38</f>
        <v/>
      </c>
      <c r="T38" s="11">
        <f>H38+S38</f>
        <v/>
      </c>
      <c r="U38" s="10" t="n"/>
      <c r="V38" s="12">
        <f>N38</f>
        <v/>
      </c>
      <c r="W38" s="12">
        <f>IF(O38&lt;=0, 0, IF(O38&lt;=40,O38-N38,IF(O38-N38&lt;=0, 0, ABS(O38-N38-AE38))))</f>
        <v/>
      </c>
      <c r="X38" s="12">
        <f>IF(P38&lt;=0, 0, IF(P38&lt;=40,P38-O38,IF(P38-O38&lt;=0, 0, ABS(P38-O38-AF38))))</f>
        <v/>
      </c>
      <c r="Y38" s="12">
        <f>IF(Q38&lt;=0, 0, IF(Q38&lt;=40,Q38-P38,IF(Q38-P38&lt;=0, 0, ABS(Q38-P38-AG38))))</f>
        <v/>
      </c>
      <c r="Z38" s="12">
        <f>IF(R38&lt;=0, 0, IF(R38&lt;=40,R38-Q38,IF(R38-Q38&lt;=0, 0, ABS(R38-Q38-AH38))))</f>
        <v/>
      </c>
      <c r="AA38" s="12">
        <f>IF(S38&lt;=0, 0, IF(S38&lt;=40,S38-R38,IF(S38-R38&lt;=0, 0, ABS(S38-R38-AI38))))</f>
        <v/>
      </c>
      <c r="AB38" s="12">
        <f>IF(T38&lt;=0, 0, IF(T38&lt;=40,T38-S38,IF(T38-S38&lt;=0, 0, ABS(T38-S38-AJ38))))</f>
        <v/>
      </c>
      <c r="AC38" s="10" t="n"/>
      <c r="AD38" s="13">
        <f>0</f>
        <v/>
      </c>
      <c r="AE38" s="13">
        <f>IF(O38&lt;=0, 0, IF(O38&lt;=40,0, IF(O38-N38&lt;=0,0,IF(O38&gt;40, O38-40-SUM(AD38:AD38),0))))</f>
        <v/>
      </c>
      <c r="AF38" s="13">
        <f>IF(P38&lt;=0, 0, IF(P38&lt;=40,0, IF(P38-O38&lt;=0,0,IF(P38&gt;40, P38-40-SUM(AD38:AE38),0))))</f>
        <v/>
      </c>
      <c r="AG38" s="13">
        <f>IF(Q38&lt;=0, 0, IF(Q38&lt;=40,0, IF(Q38-P38&lt;=0,0,IF(Q38&gt;40, Q38-40-SUM(AD38:AF38),0))))</f>
        <v/>
      </c>
      <c r="AH38" s="13">
        <f>IF(R38&lt;=0, 0, IF(R38&lt;=40,0, IF(R38-Q38&lt;=0,0,IF(R38&gt;40, R38-40-SUM(AD38:AG38),0))))</f>
        <v/>
      </c>
      <c r="AI38" s="13">
        <f>IF(S38&lt;=0, 0, IF(S38&lt;=40,0, IF(S38-R38&lt;=0,0,IF(S38&gt;40, S38-40-SUM(AD38:AH38),0))))</f>
        <v/>
      </c>
      <c r="AJ38" s="13">
        <f>IF(T38&lt;=0, 0, IF(T38&lt;=40,0, IF(T38-S38&lt;=0,0,IF(T38&gt;40, T38-40-SUM(AD38:AI38),0))))</f>
        <v/>
      </c>
      <c r="AK38" s="9" t="inlineStr">
        <is>
          <t>Sebastianflorez</t>
        </is>
      </c>
    </row>
    <row r="39" ht="15.75" customHeight="1">
      <c r="A39" s="9" t="inlineStr">
        <is>
          <t>YefersonGarcia</t>
        </is>
      </c>
      <c r="B39" s="20">
        <f>SUM('1000SLorraineRd'!B39+'Greystar1401SStateSt'!B39+'55EMonroe'!B39+'CityCenter'!B39+'ARTINSTITUTEOFCHICAGO'!B39+'AOONMJBNAE'!B39+'PrideTrucking'!B39+'941TerraceLake'!B39+'AOscAendJBNME'!B39+'JPMorganChase'!B39+'GoldenGateFuneralHome'!B39+'HOavMeEnonLongGroveJBNA'!B39+'SaintLaurentOakbrook'!B39+'MOAAREINACITYJBNM'!B39+'AscensionMercyMedicalCenter'!B39+'SamuelPark'!B39+'Shop'!B39+'VOueMgEica,MariaJBNA'!B39)</f>
        <v/>
      </c>
      <c r="C39" s="20">
        <f>SUM('1000SLorraineRd'!C39+'Greystar1401SStateSt'!C39+'55EMonroe'!C39+'CityCenter'!C39+'ARTINSTITUTEOFCHICAGO'!C39+'AOONMJBNAE'!C39+'PrideTrucking'!C39+'941TerraceLake'!C39+'AOscAendJBNME'!C39+'JPMorganChase'!C39+'GoldenGateFuneralHome'!C39+'HOavMeEnonLongGroveJBNA'!C39+'SaintLaurentOakbrook'!C39+'MOAAREINACITYJBNM'!C39+'AscensionMercyMedicalCenter'!C39+'SamuelPark'!C39+'Shop'!C39+'VOueMgEica,MariaJBNA'!C39)</f>
        <v/>
      </c>
      <c r="D39" s="20">
        <f>SUM('1000SLorraineRd'!D39+'Greystar1401SStateSt'!D39+'55EMonroe'!D39+'CityCenter'!D39+'ARTINSTITUTEOFCHICAGO'!D39+'AOONMJBNAE'!D39+'PrideTrucking'!D39+'941TerraceLake'!D39+'AOscAendJBNME'!D39+'JPMorganChase'!D39+'GoldenGateFuneralHome'!D39+'HOavMeEnonLongGroveJBNA'!D39+'SaintLaurentOakbrook'!D39+'MOAAREINACITYJBNM'!D39+'AscensionMercyMedicalCenter'!D39+'SamuelPark'!D39+'Shop'!D39+'VOueMgEica,MariaJBNA'!D39)</f>
        <v/>
      </c>
      <c r="E39" s="20">
        <f>SUM('1000SLorraineRd'!E39+'Greystar1401SStateSt'!E39+'55EMonroe'!E39+'CityCenter'!E39+'ARTINSTITUTEOFCHICAGO'!E39+'AOONMJBNAE'!E39+'PrideTrucking'!E39+'941TerraceLake'!E39+'AOscAendJBNME'!E39+'JPMorganChase'!E39+'GoldenGateFuneralHome'!E39+'HOavMeEnonLongGroveJBNA'!E39+'SaintLaurentOakbrook'!E39+'MOAAREINACITYJBNM'!E39+'AscensionMercyMedicalCenter'!E39+'SamuelPark'!E39+'Shop'!E39+'VOueMgEica,MariaJBNA'!E39)</f>
        <v/>
      </c>
      <c r="F39" s="20">
        <f>SUM('1000SLorraineRd'!F39+'Greystar1401SStateSt'!F39+'55EMonroe'!F39+'CityCenter'!F39+'ARTINSTITUTEOFCHICAGO'!F39+'AOONMJBNAE'!F39+'PrideTrucking'!F39+'941TerraceLake'!F39+'AOscAendJBNME'!F39+'JPMorganChase'!F39+'GoldenGateFuneralHome'!F39+'HOavMeEnonLongGroveJBNA'!F39+'SaintLaurentOakbrook'!F39+'MOAAREINACITYJBNM'!F39+'AscensionMercyMedicalCenter'!F39+'SamuelPark'!F39+'Shop'!F39+'VOueMgEica,MariaJBNA'!F39)</f>
        <v/>
      </c>
      <c r="G39" s="20">
        <f>SUM('1000SLorraineRd'!G39+'Greystar1401SStateSt'!G39+'55EMonroe'!G39+'CityCenter'!G39+'ARTINSTITUTEOFCHICAGO'!G39+'AOONMJBNAE'!G39+'PrideTrucking'!G39+'941TerraceLake'!G39+'AOscAendJBNME'!G39+'JPMorganChase'!G39+'GoldenGateFuneralHome'!G39+'HOavMeEnonLongGroveJBNA'!G39+'SaintLaurentOakbrook'!G39+'MOAAREINACITYJBNM'!G39+'AscensionMercyMedicalCenter'!G39+'SamuelPark'!G39+'Shop'!G39+'VOueMgEica,MariaJBNA'!G39)</f>
        <v/>
      </c>
      <c r="H39" s="20">
        <f>SUM('1000SLorraineRd'!H39+'Greystar1401SStateSt'!H39+'55EMonroe'!H39+'CityCenter'!H39+'ARTINSTITUTEOFCHICAGO'!H39+'AOONMJBNAE'!H39+'PrideTrucking'!H39+'941TerraceLake'!H39+'AOscAendJBNME'!H39+'JPMorganChase'!H39+'GoldenGateFuneralHome'!H39+'HOavMeEnonLongGroveJBNA'!H39+'SaintLaurentOakbrook'!H39+'MOAAREINACITYJBNM'!H39+'AscensionMercyMedicalCenter'!H39+'SamuelPark'!H39+'Shop'!H39+'VOueMgEica,MariaJBNA'!H39)</f>
        <v/>
      </c>
      <c r="I39" s="11">
        <f>SUM(B39:H39)</f>
        <v/>
      </c>
      <c r="J39" s="12">
        <f>IF(I39&lt;=40,I39,40)</f>
        <v/>
      </c>
      <c r="K39" s="13">
        <f>I39-J39</f>
        <v/>
      </c>
      <c r="L39" s="14">
        <f>I39*15</f>
        <v/>
      </c>
      <c r="M39" s="10" t="n"/>
      <c r="N39" s="11">
        <f>B39</f>
        <v/>
      </c>
      <c r="O39" s="11">
        <f>C39+N39</f>
        <v/>
      </c>
      <c r="P39" s="11">
        <f>D39+O39</f>
        <v/>
      </c>
      <c r="Q39" s="11">
        <f>E39+P39</f>
        <v/>
      </c>
      <c r="R39" s="11">
        <f>F39+Q39</f>
        <v/>
      </c>
      <c r="S39" s="11">
        <f>G39+R39</f>
        <v/>
      </c>
      <c r="T39" s="11">
        <f>H39+S39</f>
        <v/>
      </c>
      <c r="U39" s="10" t="n"/>
      <c r="V39" s="12">
        <f>N39</f>
        <v/>
      </c>
      <c r="W39" s="12">
        <f>IF(O39&lt;=0, 0, IF(O39&lt;=40,O39-N39,IF(O39-N39&lt;=0, 0, ABS(O39-N39-AE39))))</f>
        <v/>
      </c>
      <c r="X39" s="12">
        <f>IF(P39&lt;=0, 0, IF(P39&lt;=40,P39-O39,IF(P39-O39&lt;=0, 0, ABS(P39-O39-AF39))))</f>
        <v/>
      </c>
      <c r="Y39" s="12">
        <f>IF(Q39&lt;=0, 0, IF(Q39&lt;=40,Q39-P39,IF(Q39-P39&lt;=0, 0, ABS(Q39-P39-AG39))))</f>
        <v/>
      </c>
      <c r="Z39" s="12">
        <f>IF(R39&lt;=0, 0, IF(R39&lt;=40,R39-Q39,IF(R39-Q39&lt;=0, 0, ABS(R39-Q39-AH39))))</f>
        <v/>
      </c>
      <c r="AA39" s="12">
        <f>IF(S39&lt;=0, 0, IF(S39&lt;=40,S39-R39,IF(S39-R39&lt;=0, 0, ABS(S39-R39-AI39))))</f>
        <v/>
      </c>
      <c r="AB39" s="12">
        <f>IF(T39&lt;=0, 0, IF(T39&lt;=40,T39-S39,IF(T39-S39&lt;=0, 0, ABS(T39-S39-AJ39))))</f>
        <v/>
      </c>
      <c r="AC39" s="10" t="n"/>
      <c r="AD39" s="13">
        <f>0</f>
        <v/>
      </c>
      <c r="AE39" s="13">
        <f>IF(O39&lt;=0, 0, IF(O39&lt;=40,0, IF(O39-N39&lt;=0,0,IF(O39&gt;40, O39-40-SUM(AD39:AD39),0))))</f>
        <v/>
      </c>
      <c r="AF39" s="13">
        <f>IF(P39&lt;=0, 0, IF(P39&lt;=40,0, IF(P39-O39&lt;=0,0,IF(P39&gt;40, P39-40-SUM(AD39:AE39),0))))</f>
        <v/>
      </c>
      <c r="AG39" s="13">
        <f>IF(Q39&lt;=0, 0, IF(Q39&lt;=40,0, IF(Q39-P39&lt;=0,0,IF(Q39&gt;40, Q39-40-SUM(AD39:AF39),0))))</f>
        <v/>
      </c>
      <c r="AH39" s="13">
        <f>IF(R39&lt;=0, 0, IF(R39&lt;=40,0, IF(R39-Q39&lt;=0,0,IF(R39&gt;40, R39-40-SUM(AD39:AG39),0))))</f>
        <v/>
      </c>
      <c r="AI39" s="13">
        <f>IF(S39&lt;=0, 0, IF(S39&lt;=40,0, IF(S39-R39&lt;=0,0,IF(S39&gt;40, S39-40-SUM(AD39:AH39),0))))</f>
        <v/>
      </c>
      <c r="AJ39" s="13">
        <f>IF(T39&lt;=0, 0, IF(T39&lt;=40,0, IF(T39-S39&lt;=0,0,IF(T39&gt;40, T39-40-SUM(AD39:AI39),0))))</f>
        <v/>
      </c>
      <c r="AK39" s="9" t="inlineStr">
        <is>
          <t>YefersonGarcia</t>
        </is>
      </c>
    </row>
    <row r="40" ht="15.75" customHeight="1">
      <c r="A40" s="9" t="inlineStr">
        <is>
          <t>YordanyGarcia</t>
        </is>
      </c>
      <c r="B40" s="20">
        <f>SUM('1000SLorraineRd'!B40+'Greystar1401SStateSt'!B40+'55EMonroe'!B40+'CityCenter'!B40+'ARTINSTITUTEOFCHICAGO'!B40+'AOONMJBNAE'!B40+'PrideTrucking'!B40+'941TerraceLake'!B40+'AOscAendJBNME'!B40+'JPMorganChase'!B40+'GoldenGateFuneralHome'!B40+'HOavMeEnonLongGroveJBNA'!B40+'SaintLaurentOakbrook'!B40+'MOAAREINACITYJBNM'!B40+'AscensionMercyMedicalCenter'!B40+'SamuelPark'!B40+'Shop'!B40+'VOueMgEica,MariaJBNA'!B40)</f>
        <v/>
      </c>
      <c r="C40" s="20">
        <f>SUM('1000SLorraineRd'!C40+'Greystar1401SStateSt'!C40+'55EMonroe'!C40+'CityCenter'!C40+'ARTINSTITUTEOFCHICAGO'!C40+'AOONMJBNAE'!C40+'PrideTrucking'!C40+'941TerraceLake'!C40+'AOscAendJBNME'!C40+'JPMorganChase'!C40+'GoldenGateFuneralHome'!C40+'HOavMeEnonLongGroveJBNA'!C40+'SaintLaurentOakbrook'!C40+'MOAAREINACITYJBNM'!C40+'AscensionMercyMedicalCenter'!C40+'SamuelPark'!C40+'Shop'!C40+'VOueMgEica,MariaJBNA'!C40)</f>
        <v/>
      </c>
      <c r="D40" s="20">
        <f>SUM('1000SLorraineRd'!D40+'Greystar1401SStateSt'!D40+'55EMonroe'!D40+'CityCenter'!D40+'ARTINSTITUTEOFCHICAGO'!D40+'AOONMJBNAE'!D40+'PrideTrucking'!D40+'941TerraceLake'!D40+'AOscAendJBNME'!D40+'JPMorganChase'!D40+'GoldenGateFuneralHome'!D40+'HOavMeEnonLongGroveJBNA'!D40+'SaintLaurentOakbrook'!D40+'MOAAREINACITYJBNM'!D40+'AscensionMercyMedicalCenter'!D40+'SamuelPark'!D40+'Shop'!D40+'VOueMgEica,MariaJBNA'!D40)</f>
        <v/>
      </c>
      <c r="E40" s="20">
        <f>SUM('1000SLorraineRd'!E40+'Greystar1401SStateSt'!E40+'55EMonroe'!E40+'CityCenter'!E40+'ARTINSTITUTEOFCHICAGO'!E40+'AOONMJBNAE'!E40+'PrideTrucking'!E40+'941TerraceLake'!E40+'AOscAendJBNME'!E40+'JPMorganChase'!E40+'GoldenGateFuneralHome'!E40+'HOavMeEnonLongGroveJBNA'!E40+'SaintLaurentOakbrook'!E40+'MOAAREINACITYJBNM'!E40+'AscensionMercyMedicalCenter'!E40+'SamuelPark'!E40+'Shop'!E40+'VOueMgEica,MariaJBNA'!E40)</f>
        <v/>
      </c>
      <c r="F40" s="20">
        <f>SUM('1000SLorraineRd'!F40+'Greystar1401SStateSt'!F40+'55EMonroe'!F40+'CityCenter'!F40+'ARTINSTITUTEOFCHICAGO'!F40+'AOONMJBNAE'!F40+'PrideTrucking'!F40+'941TerraceLake'!F40+'AOscAendJBNME'!F40+'JPMorganChase'!F40+'GoldenGateFuneralHome'!F40+'HOavMeEnonLongGroveJBNA'!F40+'SaintLaurentOakbrook'!F40+'MOAAREINACITYJBNM'!F40+'AscensionMercyMedicalCenter'!F40+'SamuelPark'!F40+'Shop'!F40+'VOueMgEica,MariaJBNA'!F40)</f>
        <v/>
      </c>
      <c r="G40" s="20">
        <f>SUM('1000SLorraineRd'!G40+'Greystar1401SStateSt'!G40+'55EMonroe'!G40+'CityCenter'!G40+'ARTINSTITUTEOFCHICAGO'!G40+'AOONMJBNAE'!G40+'PrideTrucking'!G40+'941TerraceLake'!G40+'AOscAendJBNME'!G40+'JPMorganChase'!G40+'GoldenGateFuneralHome'!G40+'HOavMeEnonLongGroveJBNA'!G40+'SaintLaurentOakbrook'!G40+'MOAAREINACITYJBNM'!G40+'AscensionMercyMedicalCenter'!G40+'SamuelPark'!G40+'Shop'!G40+'VOueMgEica,MariaJBNA'!G40)</f>
        <v/>
      </c>
      <c r="H40" s="20">
        <f>SUM('1000SLorraineRd'!H40+'Greystar1401SStateSt'!H40+'55EMonroe'!H40+'CityCenter'!H40+'ARTINSTITUTEOFCHICAGO'!H40+'AOONMJBNAE'!H40+'PrideTrucking'!H40+'941TerraceLake'!H40+'AOscAendJBNME'!H40+'JPMorganChase'!H40+'GoldenGateFuneralHome'!H40+'HOavMeEnonLongGroveJBNA'!H40+'SaintLaurentOakbrook'!H40+'MOAAREINACITYJBNM'!H40+'AscensionMercyMedicalCenter'!H40+'SamuelPark'!H40+'Shop'!H40+'VOueMgEica,MariaJBNA'!H40)</f>
        <v/>
      </c>
      <c r="I40" s="11">
        <f>SUM(B40:H40)</f>
        <v/>
      </c>
      <c r="J40" s="12">
        <f>IF(I40&lt;=40,I40,40)</f>
        <v/>
      </c>
      <c r="K40" s="13">
        <f>I40-J40</f>
        <v/>
      </c>
      <c r="L40" s="14">
        <f>I40*15</f>
        <v/>
      </c>
      <c r="M40" s="10" t="n"/>
      <c r="N40" s="11">
        <f>B40</f>
        <v/>
      </c>
      <c r="O40" s="11">
        <f>C40+N40</f>
        <v/>
      </c>
      <c r="P40" s="11">
        <f>D40+O40</f>
        <v/>
      </c>
      <c r="Q40" s="11">
        <f>E40+P40</f>
        <v/>
      </c>
      <c r="R40" s="11">
        <f>F40+Q40</f>
        <v/>
      </c>
      <c r="S40" s="11">
        <f>G40+R40</f>
        <v/>
      </c>
      <c r="T40" s="11">
        <f>H40+S40</f>
        <v/>
      </c>
      <c r="U40" s="10" t="n"/>
      <c r="V40" s="12">
        <f>N40</f>
        <v/>
      </c>
      <c r="W40" s="12">
        <f>IF(O40&lt;=0, 0, IF(O40&lt;=40,O40-N40,IF(O40-N40&lt;=0, 0, ABS(O40-N40-AE40))))</f>
        <v/>
      </c>
      <c r="X40" s="12">
        <f>IF(P40&lt;=0, 0, IF(P40&lt;=40,P40-O40,IF(P40-O40&lt;=0, 0, ABS(P40-O40-AF40))))</f>
        <v/>
      </c>
      <c r="Y40" s="12">
        <f>IF(Q40&lt;=0, 0, IF(Q40&lt;=40,Q40-P40,IF(Q40-P40&lt;=0, 0, ABS(Q40-P40-AG40))))</f>
        <v/>
      </c>
      <c r="Z40" s="12">
        <f>IF(R40&lt;=0, 0, IF(R40&lt;=40,R40-Q40,IF(R40-Q40&lt;=0, 0, ABS(R40-Q40-AH40))))</f>
        <v/>
      </c>
      <c r="AA40" s="12">
        <f>IF(S40&lt;=0, 0, IF(S40&lt;=40,S40-R40,IF(S40-R40&lt;=0, 0, ABS(S40-R40-AI40))))</f>
        <v/>
      </c>
      <c r="AB40" s="12">
        <f>IF(T40&lt;=0, 0, IF(T40&lt;=40,T40-S40,IF(T40-S40&lt;=0, 0, ABS(T40-S40-AJ40))))</f>
        <v/>
      </c>
      <c r="AC40" s="10" t="n"/>
      <c r="AD40" s="13">
        <f>0</f>
        <v/>
      </c>
      <c r="AE40" s="13">
        <f>IF(O40&lt;=0, 0, IF(O40&lt;=40,0, IF(O40-N40&lt;=0,0,IF(O40&gt;40, O40-40-SUM(AD40:AD40),0))))</f>
        <v/>
      </c>
      <c r="AF40" s="13">
        <f>IF(P40&lt;=0, 0, IF(P40&lt;=40,0, IF(P40-O40&lt;=0,0,IF(P40&gt;40, P40-40-SUM(AD40:AE40),0))))</f>
        <v/>
      </c>
      <c r="AG40" s="13">
        <f>IF(Q40&lt;=0, 0, IF(Q40&lt;=40,0, IF(Q40-P40&lt;=0,0,IF(Q40&gt;40, Q40-40-SUM(AD40:AF40),0))))</f>
        <v/>
      </c>
      <c r="AH40" s="13">
        <f>IF(R40&lt;=0, 0, IF(R40&lt;=40,0, IF(R40-Q40&lt;=0,0,IF(R40&gt;40, R40-40-SUM(AD40:AG40),0))))</f>
        <v/>
      </c>
      <c r="AI40" s="13">
        <f>IF(S40&lt;=0, 0, IF(S40&lt;=40,0, IF(S40-R40&lt;=0,0,IF(S40&gt;40, S40-40-SUM(AD40:AH40),0))))</f>
        <v/>
      </c>
      <c r="AJ40" s="13">
        <f>IF(T40&lt;=0, 0, IF(T40&lt;=40,0, IF(T40-S40&lt;=0,0,IF(T40&gt;40, T40-40-SUM(AD40:AI40),0))))</f>
        <v/>
      </c>
      <c r="AK40" s="9" t="inlineStr">
        <is>
          <t>YordanyGarcia</t>
        </is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  <c r="L41" s="14">
        <f>I41*15</f>
        <v/>
      </c>
      <c r="M41" s="10" t="n"/>
      <c r="N41" s="15">
        <f>SUM(N3:N40)</f>
        <v/>
      </c>
      <c r="O41" s="15">
        <f>SUM(O3:O40)</f>
        <v/>
      </c>
      <c r="P41" s="15">
        <f>SUM(P3:P40)</f>
        <v/>
      </c>
      <c r="Q41" s="15">
        <f>SUM(Q3:Q40)</f>
        <v/>
      </c>
      <c r="R41" s="15">
        <f>SUM(R3:R40)</f>
        <v/>
      </c>
      <c r="S41" s="15">
        <f>SUM(S3:S40)</f>
        <v/>
      </c>
      <c r="T41" s="15">
        <f>SUM(T3:T40)</f>
        <v/>
      </c>
      <c r="U41" s="10" t="n"/>
      <c r="V41" s="16">
        <f>SUM(V3:V40)</f>
        <v/>
      </c>
      <c r="W41" s="16">
        <f>SUM(W3:W40)</f>
        <v/>
      </c>
      <c r="X41" s="16">
        <f>SUM(X3:X40)</f>
        <v/>
      </c>
      <c r="Y41" s="16">
        <f>SUM(Y3:Y40)</f>
        <v/>
      </c>
      <c r="Z41" s="16">
        <f>SUM(Z3:Z40)</f>
        <v/>
      </c>
      <c r="AA41" s="16">
        <f>SUM(AA3:AA40)</f>
        <v/>
      </c>
      <c r="AB41" s="16">
        <f>SUM(AB3:AB40)</f>
        <v/>
      </c>
      <c r="AC41" s="10" t="n"/>
      <c r="AD41" s="17">
        <f>SUM(AD3:AD40)</f>
        <v/>
      </c>
      <c r="AE41" s="17">
        <f>SUM(AE3:AE40)</f>
        <v/>
      </c>
      <c r="AF41" s="17">
        <f>SUM(AF3:AF40)</f>
        <v/>
      </c>
      <c r="AG41" s="17">
        <f>SUM(AG3:AG40)</f>
        <v/>
      </c>
      <c r="AH41" s="17">
        <f>SUM(AH3:AH40)</f>
        <v/>
      </c>
      <c r="AI41" s="17">
        <f>SUM(AI3:AI40)</f>
        <v/>
      </c>
      <c r="AJ41" s="17">
        <f>SUM(AJ3:AJ40)</f>
        <v/>
      </c>
      <c r="AK41" s="3" t="n"/>
    </row>
    <row r="42" ht="33" customHeight="1">
      <c r="A42" s="6" t="inlineStr">
        <is>
          <t>TOTAL REGULAR HOURS - DAILY</t>
        </is>
      </c>
      <c r="B42" s="12">
        <f>V41</f>
        <v/>
      </c>
      <c r="C42" s="12">
        <f>W41</f>
        <v/>
      </c>
      <c r="D42" s="12">
        <f>X41</f>
        <v/>
      </c>
      <c r="E42" s="12">
        <f>Y41</f>
        <v/>
      </c>
      <c r="F42" s="12">
        <f>Z41</f>
        <v/>
      </c>
      <c r="G42" s="12">
        <f>AA41</f>
        <v/>
      </c>
      <c r="H42" s="12">
        <f>AB41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  <c r="L42" s="14">
        <f>J42*15</f>
        <v/>
      </c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0" t="n"/>
      <c r="AH42" s="10" t="n"/>
      <c r="AI42" s="10" t="n"/>
      <c r="AJ42" s="10" t="n"/>
      <c r="AK42" s="3" t="n"/>
    </row>
    <row r="43" ht="33" customHeight="1">
      <c r="A43" s="7" t="inlineStr">
        <is>
          <t>TOTAL OVERTIME HOURS - DAILY</t>
        </is>
      </c>
      <c r="B43" s="13">
        <f>AD41</f>
        <v/>
      </c>
      <c r="C43" s="13">
        <f>AE41</f>
        <v/>
      </c>
      <c r="D43" s="13">
        <f>AF41</f>
        <v/>
      </c>
      <c r="E43" s="13">
        <f>AG41</f>
        <v/>
      </c>
      <c r="F43" s="13">
        <f>AH41</f>
        <v/>
      </c>
      <c r="G43" s="13">
        <f>AI41</f>
        <v/>
      </c>
      <c r="H43" s="13">
        <f>AJ41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  <c r="L43" s="14">
        <f>K43*15</f>
        <v/>
      </c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0" t="n"/>
      <c r="AH43" s="10" t="n"/>
      <c r="AI43" s="10" t="n"/>
      <c r="AJ43" s="10" t="n"/>
      <c r="AK43" s="3" t="n"/>
    </row>
    <row r="45">
      <c r="B45" s="23" t="inlineStr">
        <is>
          <t># Timesheet</t>
        </is>
      </c>
      <c r="C45" s="23" t="inlineStr">
        <is>
          <t>Día</t>
        </is>
      </c>
      <c r="D45" s="23" t="inlineStr">
        <is>
          <t>Horas</t>
        </is>
      </c>
      <c r="E45" s="23" t="inlineStr">
        <is>
          <t>Trabajo</t>
        </is>
      </c>
      <c r="F45" s="3" t="n"/>
    </row>
    <row r="46">
      <c r="B46" s="23" t="inlineStr">
        <is>
          <t>#1</t>
        </is>
      </c>
      <c r="C46" s="24" t="inlineStr">
        <is>
          <t>16</t>
        </is>
      </c>
      <c r="D46" s="25">
        <f>8.0</f>
        <v/>
      </c>
      <c r="E46" s="23" t="inlineStr">
        <is>
          <t>1000SLorraineRd</t>
        </is>
      </c>
      <c r="F46" s="26">
        <f>0</f>
        <v/>
      </c>
    </row>
    <row r="47">
      <c r="B47" s="23" t="inlineStr">
        <is>
          <t>#2</t>
        </is>
      </c>
      <c r="C47" s="27" t="inlineStr">
        <is>
          <t>15</t>
        </is>
      </c>
      <c r="D47" s="25">
        <f>24.0</f>
        <v/>
      </c>
      <c r="E47" s="23" t="inlineStr">
        <is>
          <t>Greystar1401SStateSt</t>
        </is>
      </c>
      <c r="F47" s="28">
        <f>14.0</f>
        <v/>
      </c>
    </row>
    <row r="48">
      <c r="B48" s="23" t="inlineStr">
        <is>
          <t>#3</t>
        </is>
      </c>
      <c r="C48" s="24" t="inlineStr">
        <is>
          <t>16</t>
        </is>
      </c>
      <c r="D48" s="25">
        <f>42.0</f>
        <v/>
      </c>
      <c r="E48" s="23" t="inlineStr">
        <is>
          <t>Greystar1401SStateSt</t>
        </is>
      </c>
      <c r="F48" s="29">
        <f>46.0</f>
        <v/>
      </c>
    </row>
    <row r="49">
      <c r="B49" s="23" t="inlineStr">
        <is>
          <t>#4</t>
        </is>
      </c>
      <c r="C49" s="30" t="inlineStr">
        <is>
          <t>17</t>
        </is>
      </c>
      <c r="D49" s="25">
        <f>31.5</f>
        <v/>
      </c>
      <c r="E49" s="23" t="inlineStr">
        <is>
          <t>Greystar1401SStateSt</t>
        </is>
      </c>
      <c r="F49" s="31">
        <f>77.0</f>
        <v/>
      </c>
    </row>
    <row r="50">
      <c r="B50" s="23" t="inlineStr">
        <is>
          <t>#5</t>
        </is>
      </c>
      <c r="C50" s="27" t="inlineStr">
        <is>
          <t>15</t>
        </is>
      </c>
      <c r="D50" s="25">
        <f>44.0</f>
        <v/>
      </c>
      <c r="E50" s="23" t="inlineStr">
        <is>
          <t>55EMonroe</t>
        </is>
      </c>
      <c r="F50" s="32">
        <f>137.0</f>
        <v/>
      </c>
    </row>
    <row r="51">
      <c r="B51" s="23" t="inlineStr">
        <is>
          <t>#6</t>
        </is>
      </c>
      <c r="C51" s="24" t="inlineStr">
        <is>
          <t>16</t>
        </is>
      </c>
      <c r="D51" s="25">
        <f>60.0</f>
        <v/>
      </c>
      <c r="E51" s="23" t="inlineStr">
        <is>
          <t>55EMonroe</t>
        </is>
      </c>
      <c r="F51" s="33">
        <f>115.5</f>
        <v/>
      </c>
    </row>
    <row r="52">
      <c r="B52" s="23" t="inlineStr">
        <is>
          <t>#7</t>
        </is>
      </c>
      <c r="C52" s="30" t="inlineStr">
        <is>
          <t>17</t>
        </is>
      </c>
      <c r="D52" s="25">
        <f>36.0</f>
        <v/>
      </c>
      <c r="E52" s="23" t="inlineStr">
        <is>
          <t>55EMonroe</t>
        </is>
      </c>
      <c r="F52" s="34">
        <f>215.0</f>
        <v/>
      </c>
    </row>
    <row r="53">
      <c r="B53" s="23" t="inlineStr">
        <is>
          <t>#8</t>
        </is>
      </c>
      <c r="C53" s="24" t="inlineStr">
        <is>
          <t>16</t>
        </is>
      </c>
      <c r="D53" s="25">
        <f>14.0</f>
        <v/>
      </c>
      <c r="E53" s="23" t="inlineStr">
        <is>
          <t>CityCenter</t>
        </is>
      </c>
      <c r="F53" s="35">
        <f>SUM(F46:F52)</f>
        <v/>
      </c>
    </row>
    <row r="54">
      <c r="B54" s="23" t="inlineStr">
        <is>
          <t>#9</t>
        </is>
      </c>
      <c r="C54" s="36" t="inlineStr">
        <is>
          <t>18</t>
        </is>
      </c>
      <c r="D54" s="25">
        <f>117.5</f>
        <v/>
      </c>
      <c r="E54" s="23" t="inlineStr">
        <is>
          <t>ARTINSTITUTEOFCHICAGO</t>
        </is>
      </c>
      <c r="F54" s="3" t="n"/>
    </row>
    <row r="55">
      <c r="B55" s="23" t="inlineStr">
        <is>
          <t>#10</t>
        </is>
      </c>
      <c r="C55" s="36" t="inlineStr">
        <is>
          <t>18</t>
        </is>
      </c>
      <c r="D55" s="25">
        <f>25.0</f>
        <v/>
      </c>
      <c r="E55" s="23" t="inlineStr">
        <is>
          <t>AOONMJBNAE</t>
        </is>
      </c>
      <c r="F55" s="3" t="n"/>
    </row>
    <row r="56">
      <c r="B56" s="23" t="inlineStr">
        <is>
          <t>#11</t>
        </is>
      </c>
      <c r="C56" s="36" t="inlineStr">
        <is>
          <t>18</t>
        </is>
      </c>
      <c r="D56" s="25">
        <f>14.5</f>
        <v/>
      </c>
      <c r="E56" s="23" t="inlineStr">
        <is>
          <t>PrideTrucking</t>
        </is>
      </c>
      <c r="F56" s="3" t="n"/>
    </row>
    <row r="57">
      <c r="B57" s="23" t="inlineStr">
        <is>
          <t>#12</t>
        </is>
      </c>
      <c r="C57" s="30" t="inlineStr">
        <is>
          <t>17</t>
        </is>
      </c>
      <c r="D57" s="25">
        <f>7.5</f>
        <v/>
      </c>
      <c r="E57" s="23" t="inlineStr">
        <is>
          <t>941TerraceLake</t>
        </is>
      </c>
      <c r="F57" s="3" t="n"/>
    </row>
    <row r="58">
      <c r="B58" s="23" t="inlineStr">
        <is>
          <t>#13</t>
        </is>
      </c>
      <c r="C58" s="36" t="inlineStr">
        <is>
          <t>18</t>
        </is>
      </c>
      <c r="D58" s="25">
        <f>14.5</f>
        <v/>
      </c>
      <c r="E58" s="23" t="inlineStr">
        <is>
          <t>AOscAendJBNME</t>
        </is>
      </c>
      <c r="F58" s="3" t="n"/>
    </row>
    <row r="59">
      <c r="B59" s="23" t="inlineStr">
        <is>
          <t>#14</t>
        </is>
      </c>
      <c r="C59" s="24" t="inlineStr">
        <is>
          <t>16</t>
        </is>
      </c>
      <c r="D59" s="25">
        <f>9.0</f>
        <v/>
      </c>
      <c r="E59" s="23" t="inlineStr">
        <is>
          <t>JPMorganChase</t>
        </is>
      </c>
      <c r="F59" s="3" t="n"/>
    </row>
    <row r="60">
      <c r="B60" s="23" t="inlineStr">
        <is>
          <t>#15</t>
        </is>
      </c>
      <c r="C60" s="36" t="inlineStr">
        <is>
          <t>18</t>
        </is>
      </c>
      <c r="D60" s="25">
        <f>35.0</f>
        <v/>
      </c>
      <c r="E60" s="23" t="inlineStr">
        <is>
          <t>GoldenGateFuneralHome</t>
        </is>
      </c>
      <c r="F60" s="3" t="n"/>
    </row>
    <row r="61">
      <c r="B61" s="23" t="inlineStr">
        <is>
          <t>#16</t>
        </is>
      </c>
      <c r="C61" s="37" t="inlineStr">
        <is>
          <t>14</t>
        </is>
      </c>
      <c r="D61" s="25">
        <f>11.0</f>
        <v/>
      </c>
      <c r="E61" s="23" t="inlineStr">
        <is>
          <t>HOavMeEnonLongGroveJBNA</t>
        </is>
      </c>
      <c r="F61" s="3" t="n"/>
    </row>
    <row r="62">
      <c r="B62" s="23" t="inlineStr">
        <is>
          <t>#17</t>
        </is>
      </c>
      <c r="C62" s="24" t="inlineStr">
        <is>
          <t>16</t>
        </is>
      </c>
      <c r="D62" s="25">
        <f>4.0</f>
        <v/>
      </c>
      <c r="E62" s="23" t="inlineStr">
        <is>
          <t>SaintLaurentOakbrook</t>
        </is>
      </c>
      <c r="F62" s="3" t="n"/>
    </row>
    <row r="63">
      <c r="B63" s="23" t="inlineStr">
        <is>
          <t>#18</t>
        </is>
      </c>
      <c r="C63" s="27" t="inlineStr">
        <is>
          <t>15</t>
        </is>
      </c>
      <c r="D63" s="25">
        <f>9.0</f>
        <v/>
      </c>
      <c r="E63" s="23" t="inlineStr">
        <is>
          <t>SaintLaurentOakbrook</t>
        </is>
      </c>
      <c r="F63" s="3" t="n"/>
    </row>
    <row r="64">
      <c r="B64" s="23" t="inlineStr">
        <is>
          <t>#19</t>
        </is>
      </c>
      <c r="C64" s="30" t="inlineStr">
        <is>
          <t>17</t>
        </is>
      </c>
      <c r="D64" s="25">
        <f>24.5</f>
        <v/>
      </c>
      <c r="E64" s="23" t="inlineStr">
        <is>
          <t>MOAAREINACITYJBNM</t>
        </is>
      </c>
      <c r="F64" s="3" t="n"/>
    </row>
    <row r="65">
      <c r="B65" s="23" t="inlineStr">
        <is>
          <t>#20</t>
        </is>
      </c>
      <c r="C65" s="30" t="inlineStr">
        <is>
          <t>17</t>
        </is>
      </c>
      <c r="D65" s="25">
        <f>16.0</f>
        <v/>
      </c>
      <c r="E65" s="23" t="inlineStr">
        <is>
          <t>AscensionMercyMedicalCenter</t>
        </is>
      </c>
      <c r="F65" s="3" t="n"/>
    </row>
    <row r="66">
      <c r="B66" s="23" t="inlineStr">
        <is>
          <t>#21</t>
        </is>
      </c>
      <c r="C66" s="38" t="inlineStr">
        <is>
          <t>13</t>
        </is>
      </c>
      <c r="D66" s="25">
        <f>14.0</f>
        <v/>
      </c>
      <c r="E66" s="23" t="inlineStr">
        <is>
          <t>SamuelPark</t>
        </is>
      </c>
      <c r="F66" s="3" t="n"/>
    </row>
    <row r="67">
      <c r="B67" s="23" t="inlineStr">
        <is>
          <t>#22</t>
        </is>
      </c>
      <c r="C67" s="36" t="inlineStr">
        <is>
          <t>18</t>
        </is>
      </c>
      <c r="D67" s="25">
        <f>8.5</f>
        <v/>
      </c>
      <c r="E67" s="23" t="inlineStr">
        <is>
          <t>Shop</t>
        </is>
      </c>
      <c r="F67" s="3" t="n"/>
    </row>
    <row r="68">
      <c r="B68" s="23" t="inlineStr">
        <is>
          <t>#23</t>
        </is>
      </c>
      <c r="C68" s="37" t="inlineStr">
        <is>
          <t>14</t>
        </is>
      </c>
      <c r="D68" s="25">
        <f>35.0</f>
        <v/>
      </c>
      <c r="E68" s="23" t="inlineStr">
        <is>
          <t>VOueMgEica,MariaJBNA</t>
        </is>
      </c>
      <c r="F68" s="3" t="n"/>
    </row>
    <row r="69">
      <c r="B69" s="3" t="n"/>
      <c r="C69" s="39" t="inlineStr">
        <is>
          <t>TOTAL</t>
        </is>
      </c>
      <c r="D69" s="35">
        <f>SUM(D46:D68)</f>
        <v/>
      </c>
      <c r="E69" s="3" t="n"/>
      <c r="F69" s="3" t="n"/>
    </row>
    <row r="70">
      <c r="B70" s="3" t="n"/>
      <c r="C70" s="3" t="n"/>
      <c r="D70" s="3" t="n"/>
      <c r="E70" s="3" t="n"/>
      <c r="F70" s="3" t="n"/>
    </row>
  </sheetData>
  <mergeCells count="4">
    <mergeCell ref="AD1:AJ1"/>
    <mergeCell ref="N1:T1"/>
    <mergeCell ref="V1:AB1"/>
    <mergeCell ref="B1:K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AOscAendJBNME-101108156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7.25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7.25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JPMorganChase-101108155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4.50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4.50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GoldenGateFuneralHome-101108176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7.00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7.00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7.00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7.00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7.00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HOavMeEnonLongGroveJBNA-101108147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5.50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5.50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SaintLaurentOakbrook-101108150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0+4.50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0+4.50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2.00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2.00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MOAAREINACITYJBNM-101108163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1.50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5.00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1.50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5.00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5.00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5.00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1.50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AscensionMercyMedicalCenter-101108164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4.00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4.00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4.00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4.00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SamuelPark-101107906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7.00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7.00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Shop-101101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4.25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4.25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VOueMgEica,MariaJBNA-101108146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7.00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7.00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7.00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7.00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7.00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1000SLorraineRd-101108152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4.00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4.00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Greystar1401SStateSt-101108149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0+10.50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0+10.50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8.00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0+10.50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0+10.50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0+10.50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8.00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0+10.50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0+10.50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8.00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55EMonroe-101108148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0+10.00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0+9.00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0+10.00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0+10.00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0+10.00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11.00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11.00</f>
        <v/>
      </c>
      <c r="F31" s="20">
        <f>0</f>
        <v/>
      </c>
      <c r="G31" s="20">
        <f>0+9.00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0+9.00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11.00</f>
        <v/>
      </c>
      <c r="F33" s="20">
        <f>0</f>
        <v/>
      </c>
      <c r="G33" s="20">
        <f>0+9.00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11.00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0+10.00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0+10.00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CityCenter-101108151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7.00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7.00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ARTINSTITUTEOFCHICAGO-101108169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11.50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11.50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11.50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11.50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11.50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11.50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11.50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11.50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12.75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12.75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AOONMJBNAE-101108171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5.00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5.00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5.00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5.00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5.00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PrideTrucking-101108177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2.50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2.50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2.50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2.50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4.50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pane xSplit="1" ySplit="2" topLeftCell="B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23" customWidth="1" min="1" max="1"/>
    <col width="11.86" customWidth="1" min="2" max="2"/>
    <col width="11.86" customWidth="1" min="3" max="3"/>
    <col width="11.86" customWidth="1" min="4" max="4"/>
    <col width="11.86" customWidth="1" min="5" max="5"/>
    <col width="11.86" customWidth="1" min="6" max="6"/>
    <col width="11.86" customWidth="1" min="7" max="7"/>
    <col width="11.86" customWidth="1" min="8" max="8"/>
    <col width="11.86" customWidth="1" min="9" max="9"/>
    <col width="11.86" customWidth="1" min="10" max="10"/>
    <col width="11.86" customWidth="1" min="11" max="11"/>
    <col width="11.86" customWidth="1" min="12" max="12"/>
    <col width="11.86" customWidth="1" min="13" max="13"/>
  </cols>
  <sheetData>
    <row r="1" ht="56.25" customHeight="1">
      <c r="A1" s="1" t="n"/>
      <c r="B1" s="2" t="inlineStr">
        <is>
          <t>941TerraceLake-101108168</t>
        </is>
      </c>
      <c r="C1" s="18" t="n"/>
      <c r="D1" s="18" t="n"/>
      <c r="E1" s="18" t="n"/>
      <c r="F1" s="18" t="n"/>
      <c r="G1" s="18" t="n"/>
      <c r="H1" s="18" t="n"/>
      <c r="I1" s="18" t="n"/>
      <c r="J1" s="18" t="n"/>
      <c r="K1" s="19" t="n"/>
    </row>
    <row r="2" ht="56.25" customHeight="1">
      <c r="A2" s="4" t="inlineStr">
        <is>
          <t>Names</t>
        </is>
      </c>
      <c r="B2" s="4" t="inlineStr">
        <is>
          <t>Friday 12</t>
        </is>
      </c>
      <c r="C2" s="4" t="inlineStr">
        <is>
          <t>Saturday 13</t>
        </is>
      </c>
      <c r="D2" s="4" t="inlineStr">
        <is>
          <t>Sunday 14</t>
        </is>
      </c>
      <c r="E2" s="4" t="inlineStr">
        <is>
          <t>Monday 15</t>
        </is>
      </c>
      <c r="F2" s="4" t="inlineStr">
        <is>
          <t>Tuesday 16</t>
        </is>
      </c>
      <c r="G2" s="4" t="inlineStr">
        <is>
          <t>Wednesday 17</t>
        </is>
      </c>
      <c r="H2" s="4" t="inlineStr">
        <is>
          <t>Thursday 18</t>
        </is>
      </c>
      <c r="I2" s="5" t="inlineStr">
        <is>
          <t>TOTAL HOURS - WEEKLY</t>
        </is>
      </c>
      <c r="J2" s="6" t="inlineStr">
        <is>
          <t>TOTAL REGULAR HOURS - WEEKLY</t>
        </is>
      </c>
      <c r="K2" s="7" t="inlineStr">
        <is>
          <t>TOTAL OVERTIME HOURS - WEEKLY</t>
        </is>
      </c>
    </row>
    <row r="3" ht="15.75" customHeight="1">
      <c r="A3" s="9" t="inlineStr">
        <is>
          <t>AlayneLópez</t>
        </is>
      </c>
      <c r="B3" s="20">
        <f>0</f>
        <v/>
      </c>
      <c r="C3" s="20">
        <f>0</f>
        <v/>
      </c>
      <c r="D3" s="20">
        <f>0</f>
        <v/>
      </c>
      <c r="E3" s="20">
        <f>0</f>
        <v/>
      </c>
      <c r="F3" s="20">
        <f>0</f>
        <v/>
      </c>
      <c r="G3" s="20">
        <f>0</f>
        <v/>
      </c>
      <c r="H3" s="20">
        <f>0</f>
        <v/>
      </c>
      <c r="I3" s="11">
        <f>SUM(B3:H3)</f>
        <v/>
      </c>
      <c r="J3" s="12">
        <f>I3-K3</f>
        <v/>
      </c>
      <c r="K3" s="13">
        <f>0</f>
        <v/>
      </c>
    </row>
    <row r="4" ht="15.75" customHeight="1">
      <c r="A4" s="9" t="inlineStr">
        <is>
          <t>AndersonBriceño</t>
        </is>
      </c>
      <c r="B4" s="20">
        <f>0</f>
        <v/>
      </c>
      <c r="C4" s="20">
        <f>0</f>
        <v/>
      </c>
      <c r="D4" s="20">
        <f>0</f>
        <v/>
      </c>
      <c r="E4" s="20">
        <f>0</f>
        <v/>
      </c>
      <c r="F4" s="20">
        <f>0</f>
        <v/>
      </c>
      <c r="G4" s="20">
        <f>0</f>
        <v/>
      </c>
      <c r="H4" s="20">
        <f>0</f>
        <v/>
      </c>
      <c r="I4" s="11">
        <f>SUM(B4:H4)</f>
        <v/>
      </c>
      <c r="J4" s="12">
        <f>I4-K4</f>
        <v/>
      </c>
      <c r="K4" s="13">
        <f>0</f>
        <v/>
      </c>
    </row>
    <row r="5" ht="15.75" customHeight="1">
      <c r="A5" s="9" t="inlineStr">
        <is>
          <t>AntonioLópez</t>
        </is>
      </c>
      <c r="B5" s="20">
        <f>0</f>
        <v/>
      </c>
      <c r="C5" s="20">
        <f>0</f>
        <v/>
      </c>
      <c r="D5" s="20">
        <f>0</f>
        <v/>
      </c>
      <c r="E5" s="20">
        <f>0</f>
        <v/>
      </c>
      <c r="F5" s="20">
        <f>0</f>
        <v/>
      </c>
      <c r="G5" s="20">
        <f>0</f>
        <v/>
      </c>
      <c r="H5" s="20">
        <f>0</f>
        <v/>
      </c>
      <c r="I5" s="11">
        <f>SUM(B5:H5)</f>
        <v/>
      </c>
      <c r="J5" s="12">
        <f>I5-K5</f>
        <v/>
      </c>
      <c r="K5" s="13">
        <f>0</f>
        <v/>
      </c>
    </row>
    <row r="6" ht="15.75" customHeight="1">
      <c r="A6" s="9" t="inlineStr">
        <is>
          <t>Bralinlopez</t>
        </is>
      </c>
      <c r="B6" s="20">
        <f>0</f>
        <v/>
      </c>
      <c r="C6" s="20">
        <f>0</f>
        <v/>
      </c>
      <c r="D6" s="20">
        <f>0</f>
        <v/>
      </c>
      <c r="E6" s="20">
        <f>0</f>
        <v/>
      </c>
      <c r="F6" s="20">
        <f>0</f>
        <v/>
      </c>
      <c r="G6" s="20">
        <f>0</f>
        <v/>
      </c>
      <c r="H6" s="20">
        <f>0</f>
        <v/>
      </c>
      <c r="I6" s="11">
        <f>SUM(B6:H6)</f>
        <v/>
      </c>
      <c r="J6" s="12">
        <f>I6-K6</f>
        <v/>
      </c>
      <c r="K6" s="13">
        <f>0</f>
        <v/>
      </c>
    </row>
    <row r="7" ht="15.75" customHeight="1">
      <c r="A7" s="9" t="inlineStr">
        <is>
          <t>BraylinLopez</t>
        </is>
      </c>
      <c r="B7" s="20">
        <f>0</f>
        <v/>
      </c>
      <c r="C7" s="20">
        <f>0</f>
        <v/>
      </c>
      <c r="D7" s="20">
        <f>0</f>
        <v/>
      </c>
      <c r="E7" s="20">
        <f>0</f>
        <v/>
      </c>
      <c r="F7" s="20">
        <f>0</f>
        <v/>
      </c>
      <c r="G7" s="20">
        <f>2.50</f>
        <v/>
      </c>
      <c r="H7" s="20">
        <f>0</f>
        <v/>
      </c>
      <c r="I7" s="11">
        <f>SUM(B7:H7)</f>
        <v/>
      </c>
      <c r="J7" s="12">
        <f>I7-K7</f>
        <v/>
      </c>
      <c r="K7" s="13">
        <f>0</f>
        <v/>
      </c>
    </row>
    <row r="8" ht="15.75" customHeight="1">
      <c r="A8" s="9" t="inlineStr">
        <is>
          <t>Braylinlopez</t>
        </is>
      </c>
      <c r="B8" s="20">
        <f>0</f>
        <v/>
      </c>
      <c r="C8" s="20">
        <f>0</f>
        <v/>
      </c>
      <c r="D8" s="20">
        <f>0</f>
        <v/>
      </c>
      <c r="E8" s="20">
        <f>0</f>
        <v/>
      </c>
      <c r="F8" s="20">
        <f>0</f>
        <v/>
      </c>
      <c r="G8" s="20">
        <f>0</f>
        <v/>
      </c>
      <c r="H8" s="20">
        <f>0</f>
        <v/>
      </c>
      <c r="I8" s="11">
        <f>SUM(B8:H8)</f>
        <v/>
      </c>
      <c r="J8" s="12">
        <f>I8-K8</f>
        <v/>
      </c>
      <c r="K8" s="13">
        <f>0</f>
        <v/>
      </c>
    </row>
    <row r="9" ht="15.75" customHeight="1">
      <c r="A9" s="9" t="inlineStr">
        <is>
          <t>Cesarponte</t>
        </is>
      </c>
      <c r="B9" s="20">
        <f>0</f>
        <v/>
      </c>
      <c r="C9" s="20">
        <f>0</f>
        <v/>
      </c>
      <c r="D9" s="20">
        <f>0</f>
        <v/>
      </c>
      <c r="E9" s="20">
        <f>0</f>
        <v/>
      </c>
      <c r="F9" s="20">
        <f>0</f>
        <v/>
      </c>
      <c r="G9" s="20">
        <f>0</f>
        <v/>
      </c>
      <c r="H9" s="20">
        <f>0</f>
        <v/>
      </c>
      <c r="I9" s="11">
        <f>SUM(B9:H9)</f>
        <v/>
      </c>
      <c r="J9" s="12">
        <f>I9-K9</f>
        <v/>
      </c>
      <c r="K9" s="13">
        <f>0</f>
        <v/>
      </c>
    </row>
    <row r="10" ht="15.75" customHeight="1">
      <c r="A10" s="9" t="inlineStr">
        <is>
          <t>David Osorio</t>
        </is>
      </c>
      <c r="B10" s="20">
        <f>0</f>
        <v/>
      </c>
      <c r="C10" s="20">
        <f>0</f>
        <v/>
      </c>
      <c r="D10" s="20">
        <f>0</f>
        <v/>
      </c>
      <c r="E10" s="20">
        <f>0</f>
        <v/>
      </c>
      <c r="F10" s="20">
        <f>0</f>
        <v/>
      </c>
      <c r="G10" s="20">
        <f>0</f>
        <v/>
      </c>
      <c r="H10" s="20">
        <f>0</f>
        <v/>
      </c>
      <c r="I10" s="11">
        <f>SUM(B10:H10)</f>
        <v/>
      </c>
      <c r="J10" s="12">
        <f>I10-K10</f>
        <v/>
      </c>
      <c r="K10" s="13">
        <f>0</f>
        <v/>
      </c>
    </row>
    <row r="11" ht="15.75" customHeight="1">
      <c r="A11" s="9" t="inlineStr">
        <is>
          <t>EduardoGarcia</t>
        </is>
      </c>
      <c r="B11" s="20">
        <f>0</f>
        <v/>
      </c>
      <c r="C11" s="20">
        <f>0</f>
        <v/>
      </c>
      <c r="D11" s="20">
        <f>0</f>
        <v/>
      </c>
      <c r="E11" s="20">
        <f>0</f>
        <v/>
      </c>
      <c r="F11" s="20">
        <f>0</f>
        <v/>
      </c>
      <c r="G11" s="20">
        <f>0</f>
        <v/>
      </c>
      <c r="H11" s="20">
        <f>0</f>
        <v/>
      </c>
      <c r="I11" s="11">
        <f>SUM(B11:H11)</f>
        <v/>
      </c>
      <c r="J11" s="12">
        <f>I11-K11</f>
        <v/>
      </c>
      <c r="K11" s="13">
        <f>0</f>
        <v/>
      </c>
    </row>
    <row r="12" ht="15.75" customHeight="1">
      <c r="A12" s="9" t="inlineStr">
        <is>
          <t>Erwingalicia</t>
        </is>
      </c>
      <c r="B12" s="20">
        <f>0</f>
        <v/>
      </c>
      <c r="C12" s="20">
        <f>0</f>
        <v/>
      </c>
      <c r="D12" s="20">
        <f>0</f>
        <v/>
      </c>
      <c r="E12" s="20">
        <f>0</f>
        <v/>
      </c>
      <c r="F12" s="20">
        <f>0</f>
        <v/>
      </c>
      <c r="G12" s="20">
        <f>0</f>
        <v/>
      </c>
      <c r="H12" s="20">
        <f>0</f>
        <v/>
      </c>
      <c r="I12" s="11">
        <f>SUM(B12:H12)</f>
        <v/>
      </c>
      <c r="J12" s="12">
        <f>I12-K12</f>
        <v/>
      </c>
      <c r="K12" s="13">
        <f>0</f>
        <v/>
      </c>
    </row>
    <row r="13" ht="15.75" customHeight="1">
      <c r="A13" s="9" t="inlineStr">
        <is>
          <t>ErwuinGonzalez</t>
        </is>
      </c>
      <c r="B13" s="20">
        <f>0</f>
        <v/>
      </c>
      <c r="C13" s="20">
        <f>0</f>
        <v/>
      </c>
      <c r="D13" s="20">
        <f>0</f>
        <v/>
      </c>
      <c r="E13" s="20">
        <f>0</f>
        <v/>
      </c>
      <c r="F13" s="20">
        <f>0</f>
        <v/>
      </c>
      <c r="G13" s="20">
        <f>0</f>
        <v/>
      </c>
      <c r="H13" s="20">
        <f>0</f>
        <v/>
      </c>
      <c r="I13" s="11">
        <f>SUM(B13:H13)</f>
        <v/>
      </c>
      <c r="J13" s="12">
        <f>I13-K13</f>
        <v/>
      </c>
      <c r="K13" s="13">
        <f>0</f>
        <v/>
      </c>
    </row>
    <row r="14" ht="15.75" customHeight="1">
      <c r="A14" s="9" t="inlineStr">
        <is>
          <t>FlorencioLópez</t>
        </is>
      </c>
      <c r="B14" s="20">
        <f>0</f>
        <v/>
      </c>
      <c r="C14" s="20">
        <f>0</f>
        <v/>
      </c>
      <c r="D14" s="20">
        <f>0</f>
        <v/>
      </c>
      <c r="E14" s="20">
        <f>0</f>
        <v/>
      </c>
      <c r="F14" s="20">
        <f>0</f>
        <v/>
      </c>
      <c r="G14" s="20">
        <f>0</f>
        <v/>
      </c>
      <c r="H14" s="20">
        <f>0</f>
        <v/>
      </c>
      <c r="I14" s="11">
        <f>SUM(B14:H14)</f>
        <v/>
      </c>
      <c r="J14" s="12">
        <f>I14-K14</f>
        <v/>
      </c>
      <c r="K14" s="13">
        <f>0</f>
        <v/>
      </c>
    </row>
    <row r="15" ht="15.75" customHeight="1">
      <c r="A15" s="9" t="inlineStr">
        <is>
          <t>Florenciolopez</t>
        </is>
      </c>
      <c r="B15" s="20">
        <f>0</f>
        <v/>
      </c>
      <c r="C15" s="20">
        <f>0</f>
        <v/>
      </c>
      <c r="D15" s="20">
        <f>0</f>
        <v/>
      </c>
      <c r="E15" s="20">
        <f>0</f>
        <v/>
      </c>
      <c r="F15" s="20">
        <f>0</f>
        <v/>
      </c>
      <c r="G15" s="20">
        <f>0</f>
        <v/>
      </c>
      <c r="H15" s="20">
        <f>0</f>
        <v/>
      </c>
      <c r="I15" s="11">
        <f>SUM(B15:H15)</f>
        <v/>
      </c>
      <c r="J15" s="12">
        <f>I15-K15</f>
        <v/>
      </c>
      <c r="K15" s="13">
        <f>0</f>
        <v/>
      </c>
    </row>
    <row r="16" ht="15.75" customHeight="1">
      <c r="A16" s="9" t="inlineStr">
        <is>
          <t>FranklinBermon</t>
        </is>
      </c>
      <c r="B16" s="20">
        <f>0</f>
        <v/>
      </c>
      <c r="C16" s="20">
        <f>0</f>
        <v/>
      </c>
      <c r="D16" s="20">
        <f>0</f>
        <v/>
      </c>
      <c r="E16" s="20">
        <f>0</f>
        <v/>
      </c>
      <c r="F16" s="20">
        <f>0</f>
        <v/>
      </c>
      <c r="G16" s="20">
        <f>0</f>
        <v/>
      </c>
      <c r="H16" s="20">
        <f>0</f>
        <v/>
      </c>
      <c r="I16" s="11">
        <f>SUM(B16:H16)</f>
        <v/>
      </c>
      <c r="J16" s="12">
        <f>I16-K16</f>
        <v/>
      </c>
      <c r="K16" s="13">
        <f>0</f>
        <v/>
      </c>
    </row>
    <row r="17" ht="15.75" customHeight="1">
      <c r="A17" s="9" t="inlineStr">
        <is>
          <t>JaunGiménez</t>
        </is>
      </c>
      <c r="B17" s="20">
        <f>0</f>
        <v/>
      </c>
      <c r="C17" s="20">
        <f>0</f>
        <v/>
      </c>
      <c r="D17" s="20">
        <f>0</f>
        <v/>
      </c>
      <c r="E17" s="20">
        <f>0</f>
        <v/>
      </c>
      <c r="F17" s="20">
        <f>0</f>
        <v/>
      </c>
      <c r="G17" s="20">
        <f>0</f>
        <v/>
      </c>
      <c r="H17" s="20">
        <f>0</f>
        <v/>
      </c>
      <c r="I17" s="11">
        <f>SUM(B17:H17)</f>
        <v/>
      </c>
      <c r="J17" s="12">
        <f>I17-K17</f>
        <v/>
      </c>
      <c r="K17" s="13">
        <f>0</f>
        <v/>
      </c>
    </row>
    <row r="18" ht="15.75" customHeight="1">
      <c r="A18" s="9" t="inlineStr">
        <is>
          <t>JesusValero</t>
        </is>
      </c>
      <c r="B18" s="20">
        <f>0</f>
        <v/>
      </c>
      <c r="C18" s="20">
        <f>0</f>
        <v/>
      </c>
      <c r="D18" s="20">
        <f>0</f>
        <v/>
      </c>
      <c r="E18" s="20">
        <f>0</f>
        <v/>
      </c>
      <c r="F18" s="20">
        <f>0</f>
        <v/>
      </c>
      <c r="G18" s="20">
        <f>0</f>
        <v/>
      </c>
      <c r="H18" s="20">
        <f>0</f>
        <v/>
      </c>
      <c r="I18" s="11">
        <f>SUM(B18:H18)</f>
        <v/>
      </c>
      <c r="J18" s="12">
        <f>I18-K18</f>
        <v/>
      </c>
      <c r="K18" s="13">
        <f>0</f>
        <v/>
      </c>
    </row>
    <row r="19" ht="15.75" customHeight="1">
      <c r="A19" s="9" t="inlineStr">
        <is>
          <t>Jesusperdomo</t>
        </is>
      </c>
      <c r="B19" s="20">
        <f>0</f>
        <v/>
      </c>
      <c r="C19" s="20">
        <f>0</f>
        <v/>
      </c>
      <c r="D19" s="20">
        <f>0</f>
        <v/>
      </c>
      <c r="E19" s="20">
        <f>0</f>
        <v/>
      </c>
      <c r="F19" s="20">
        <f>0</f>
        <v/>
      </c>
      <c r="G19" s="20">
        <f>0</f>
        <v/>
      </c>
      <c r="H19" s="20">
        <f>0</f>
        <v/>
      </c>
      <c r="I19" s="11">
        <f>SUM(B19:H19)</f>
        <v/>
      </c>
      <c r="J19" s="12">
        <f>I19-K19</f>
        <v/>
      </c>
      <c r="K19" s="13">
        <f>0</f>
        <v/>
      </c>
    </row>
    <row r="20" ht="15.75" customHeight="1">
      <c r="A20" s="9" t="inlineStr">
        <is>
          <t>Jhoancueto</t>
        </is>
      </c>
      <c r="B20" s="20">
        <f>0</f>
        <v/>
      </c>
      <c r="C20" s="20">
        <f>0</f>
        <v/>
      </c>
      <c r="D20" s="20">
        <f>0</f>
        <v/>
      </c>
      <c r="E20" s="20">
        <f>0</f>
        <v/>
      </c>
      <c r="F20" s="20">
        <f>0</f>
        <v/>
      </c>
      <c r="G20" s="20">
        <f>0</f>
        <v/>
      </c>
      <c r="H20" s="20">
        <f>0</f>
        <v/>
      </c>
      <c r="I20" s="11">
        <f>SUM(B20:H20)</f>
        <v/>
      </c>
      <c r="J20" s="12">
        <f>I20-K20</f>
        <v/>
      </c>
      <c r="K20" s="13">
        <f>0</f>
        <v/>
      </c>
    </row>
    <row r="21" ht="15.75" customHeight="1">
      <c r="A21" s="9" t="inlineStr">
        <is>
          <t>JhonA</t>
        </is>
      </c>
      <c r="B21" s="20">
        <f>0</f>
        <v/>
      </c>
      <c r="C21" s="20">
        <f>0</f>
        <v/>
      </c>
      <c r="D21" s="20">
        <f>0</f>
        <v/>
      </c>
      <c r="E21" s="20">
        <f>0</f>
        <v/>
      </c>
      <c r="F21" s="20">
        <f>0</f>
        <v/>
      </c>
      <c r="G21" s="20">
        <f>0</f>
        <v/>
      </c>
      <c r="H21" s="20">
        <f>0</f>
        <v/>
      </c>
      <c r="I21" s="11">
        <f>SUM(B21:H21)</f>
        <v/>
      </c>
      <c r="J21" s="12">
        <f>I21-K21</f>
        <v/>
      </c>
      <c r="K21" s="13">
        <f>0</f>
        <v/>
      </c>
    </row>
    <row r="22" ht="15.75" customHeight="1">
      <c r="A22" s="9" t="inlineStr">
        <is>
          <t>Jhonplaza</t>
        </is>
      </c>
      <c r="B22" s="20">
        <f>0</f>
        <v/>
      </c>
      <c r="C22" s="20">
        <f>0</f>
        <v/>
      </c>
      <c r="D22" s="20">
        <f>0</f>
        <v/>
      </c>
      <c r="E22" s="20">
        <f>0</f>
        <v/>
      </c>
      <c r="F22" s="20">
        <f>0</f>
        <v/>
      </c>
      <c r="G22" s="20">
        <f>0</f>
        <v/>
      </c>
      <c r="H22" s="20">
        <f>0</f>
        <v/>
      </c>
      <c r="I22" s="11">
        <f>SUM(B22:H22)</f>
        <v/>
      </c>
      <c r="J22" s="12">
        <f>I22-K22</f>
        <v/>
      </c>
      <c r="K22" s="13">
        <f>0</f>
        <v/>
      </c>
    </row>
    <row r="23" ht="15.75" customHeight="1">
      <c r="A23" s="9" t="inlineStr">
        <is>
          <t>Johnponte</t>
        </is>
      </c>
      <c r="B23" s="20">
        <f>0</f>
        <v/>
      </c>
      <c r="C23" s="20">
        <f>0</f>
        <v/>
      </c>
      <c r="D23" s="20">
        <f>0</f>
        <v/>
      </c>
      <c r="E23" s="20">
        <f>0</f>
        <v/>
      </c>
      <c r="F23" s="20">
        <f>0</f>
        <v/>
      </c>
      <c r="G23" s="20">
        <f>0</f>
        <v/>
      </c>
      <c r="H23" s="20">
        <f>0</f>
        <v/>
      </c>
      <c r="I23" s="11">
        <f>SUM(B23:H23)</f>
        <v/>
      </c>
      <c r="J23" s="12">
        <f>I23-K23</f>
        <v/>
      </c>
      <c r="K23" s="13">
        <f>0</f>
        <v/>
      </c>
    </row>
    <row r="24" ht="15.75" customHeight="1">
      <c r="A24" s="9" t="inlineStr">
        <is>
          <t>JordaniRamirez</t>
        </is>
      </c>
      <c r="B24" s="20">
        <f>0</f>
        <v/>
      </c>
      <c r="C24" s="20">
        <f>0</f>
        <v/>
      </c>
      <c r="D24" s="20">
        <f>0</f>
        <v/>
      </c>
      <c r="E24" s="20">
        <f>0</f>
        <v/>
      </c>
      <c r="F24" s="20">
        <f>0</f>
        <v/>
      </c>
      <c r="G24" s="20">
        <f>0</f>
        <v/>
      </c>
      <c r="H24" s="20">
        <f>0</f>
        <v/>
      </c>
      <c r="I24" s="11">
        <f>SUM(B24:H24)</f>
        <v/>
      </c>
      <c r="J24" s="12">
        <f>I24-K24</f>
        <v/>
      </c>
      <c r="K24" s="13">
        <f>0</f>
        <v/>
      </c>
    </row>
    <row r="25" ht="15.75" customHeight="1">
      <c r="A25" s="9" t="inlineStr">
        <is>
          <t>Jorgevalles</t>
        </is>
      </c>
      <c r="B25" s="20">
        <f>0</f>
        <v/>
      </c>
      <c r="C25" s="20">
        <f>0</f>
        <v/>
      </c>
      <c r="D25" s="20">
        <f>0</f>
        <v/>
      </c>
      <c r="E25" s="20">
        <f>0</f>
        <v/>
      </c>
      <c r="F25" s="20">
        <f>0</f>
        <v/>
      </c>
      <c r="G25" s="20">
        <f>0</f>
        <v/>
      </c>
      <c r="H25" s="20">
        <f>0</f>
        <v/>
      </c>
      <c r="I25" s="11">
        <f>SUM(B25:H25)</f>
        <v/>
      </c>
      <c r="J25" s="12">
        <f>I25-K25</f>
        <v/>
      </c>
      <c r="K25" s="13">
        <f>0</f>
        <v/>
      </c>
    </row>
    <row r="26" ht="15.75" customHeight="1">
      <c r="A26" s="9" t="inlineStr">
        <is>
          <t>JoseLopez</t>
        </is>
      </c>
      <c r="B26" s="20">
        <f>0</f>
        <v/>
      </c>
      <c r="C26" s="20">
        <f>0</f>
        <v/>
      </c>
      <c r="D26" s="20">
        <f>0</f>
        <v/>
      </c>
      <c r="E26" s="20">
        <f>0</f>
        <v/>
      </c>
      <c r="F26" s="20">
        <f>0</f>
        <v/>
      </c>
      <c r="G26" s="20">
        <f>2.50</f>
        <v/>
      </c>
      <c r="H26" s="20">
        <f>0</f>
        <v/>
      </c>
      <c r="I26" s="11">
        <f>SUM(B26:H26)</f>
        <v/>
      </c>
      <c r="J26" s="12">
        <f>I26-K26</f>
        <v/>
      </c>
      <c r="K26" s="13">
        <f>0</f>
        <v/>
      </c>
    </row>
    <row r="27" ht="15.75" customHeight="1">
      <c r="A27" s="9" t="inlineStr">
        <is>
          <t>Joselopez</t>
        </is>
      </c>
      <c r="B27" s="20">
        <f>0</f>
        <v/>
      </c>
      <c r="C27" s="20">
        <f>0</f>
        <v/>
      </c>
      <c r="D27" s="20">
        <f>0</f>
        <v/>
      </c>
      <c r="E27" s="20">
        <f>0</f>
        <v/>
      </c>
      <c r="F27" s="20">
        <f>0</f>
        <v/>
      </c>
      <c r="G27" s="20">
        <f>0</f>
        <v/>
      </c>
      <c r="H27" s="20">
        <f>0</f>
        <v/>
      </c>
      <c r="I27" s="11">
        <f>SUM(B27:H27)</f>
        <v/>
      </c>
      <c r="J27" s="12">
        <f>I27-K27</f>
        <v/>
      </c>
      <c r="K27" s="13">
        <f>0</f>
        <v/>
      </c>
    </row>
    <row r="28" ht="15.75" customHeight="1">
      <c r="A28" s="9" t="inlineStr">
        <is>
          <t>LizForero</t>
        </is>
      </c>
      <c r="B28" s="20">
        <f>0</f>
        <v/>
      </c>
      <c r="C28" s="20">
        <f>0</f>
        <v/>
      </c>
      <c r="D28" s="20">
        <f>0</f>
        <v/>
      </c>
      <c r="E28" s="20">
        <f>0</f>
        <v/>
      </c>
      <c r="F28" s="20">
        <f>0</f>
        <v/>
      </c>
      <c r="G28" s="20">
        <f>0</f>
        <v/>
      </c>
      <c r="H28" s="20">
        <f>0</f>
        <v/>
      </c>
      <c r="I28" s="11">
        <f>SUM(B28:H28)</f>
        <v/>
      </c>
      <c r="J28" s="12">
        <f>I28-K28</f>
        <v/>
      </c>
      <c r="K28" s="13">
        <f>0</f>
        <v/>
      </c>
    </row>
    <row r="29" ht="15.75" customHeight="1">
      <c r="A29" s="9" t="inlineStr">
        <is>
          <t>Lizforero</t>
        </is>
      </c>
      <c r="B29" s="20">
        <f>0</f>
        <v/>
      </c>
      <c r="C29" s="20">
        <f>0</f>
        <v/>
      </c>
      <c r="D29" s="20">
        <f>0</f>
        <v/>
      </c>
      <c r="E29" s="20">
        <f>0</f>
        <v/>
      </c>
      <c r="F29" s="20">
        <f>0</f>
        <v/>
      </c>
      <c r="G29" s="20">
        <f>0</f>
        <v/>
      </c>
      <c r="H29" s="20">
        <f>0</f>
        <v/>
      </c>
      <c r="I29" s="11">
        <f>SUM(B29:H29)</f>
        <v/>
      </c>
      <c r="J29" s="12">
        <f>I29-K29</f>
        <v/>
      </c>
      <c r="K29" s="13">
        <f>0</f>
        <v/>
      </c>
    </row>
    <row r="30" ht="15.75" customHeight="1">
      <c r="A30" s="9" t="inlineStr">
        <is>
          <t>ManuelRomero</t>
        </is>
      </c>
      <c r="B30" s="20">
        <f>0</f>
        <v/>
      </c>
      <c r="C30" s="20">
        <f>0</f>
        <v/>
      </c>
      <c r="D30" s="20">
        <f>0</f>
        <v/>
      </c>
      <c r="E30" s="20">
        <f>0</f>
        <v/>
      </c>
      <c r="F30" s="20">
        <f>0</f>
        <v/>
      </c>
      <c r="G30" s="20">
        <f>0</f>
        <v/>
      </c>
      <c r="H30" s="20">
        <f>0</f>
        <v/>
      </c>
      <c r="I30" s="11">
        <f>SUM(B30:H30)</f>
        <v/>
      </c>
      <c r="J30" s="12">
        <f>I30-K30</f>
        <v/>
      </c>
      <c r="K30" s="13">
        <f>0</f>
        <v/>
      </c>
    </row>
    <row r="31" ht="15.75" customHeight="1">
      <c r="A31" s="9" t="inlineStr">
        <is>
          <t>Michael Mendez</t>
        </is>
      </c>
      <c r="B31" s="20">
        <f>0</f>
        <v/>
      </c>
      <c r="C31" s="20">
        <f>0</f>
        <v/>
      </c>
      <c r="D31" s="20">
        <f>0</f>
        <v/>
      </c>
      <c r="E31" s="20">
        <f>0</f>
        <v/>
      </c>
      <c r="F31" s="20">
        <f>0</f>
        <v/>
      </c>
      <c r="G31" s="20">
        <f>0</f>
        <v/>
      </c>
      <c r="H31" s="20">
        <f>0</f>
        <v/>
      </c>
      <c r="I31" s="11">
        <f>SUM(B31:H31)</f>
        <v/>
      </c>
      <c r="J31" s="12">
        <f>I31-K31</f>
        <v/>
      </c>
      <c r="K31" s="13">
        <f>0</f>
        <v/>
      </c>
    </row>
    <row r="32" ht="15.75" customHeight="1">
      <c r="A32" s="9" t="inlineStr">
        <is>
          <t>Oscar Mendez</t>
        </is>
      </c>
      <c r="B32" s="20">
        <f>0</f>
        <v/>
      </c>
      <c r="C32" s="20">
        <f>0</f>
        <v/>
      </c>
      <c r="D32" s="20">
        <f>0</f>
        <v/>
      </c>
      <c r="E32" s="20">
        <f>0</f>
        <v/>
      </c>
      <c r="F32" s="20">
        <f>0</f>
        <v/>
      </c>
      <c r="G32" s="20">
        <f>0</f>
        <v/>
      </c>
      <c r="H32" s="20">
        <f>0</f>
        <v/>
      </c>
      <c r="I32" s="11">
        <f>SUM(B32:H32)</f>
        <v/>
      </c>
      <c r="J32" s="12">
        <f>I32-K32</f>
        <v/>
      </c>
      <c r="K32" s="13">
        <f>0</f>
        <v/>
      </c>
    </row>
    <row r="33" ht="15.75" customHeight="1">
      <c r="A33" s="9" t="inlineStr">
        <is>
          <t>Pedro Forero</t>
        </is>
      </c>
      <c r="B33" s="20">
        <f>0</f>
        <v/>
      </c>
      <c r="C33" s="20">
        <f>0</f>
        <v/>
      </c>
      <c r="D33" s="20">
        <f>0</f>
        <v/>
      </c>
      <c r="E33" s="20">
        <f>0</f>
        <v/>
      </c>
      <c r="F33" s="20">
        <f>0</f>
        <v/>
      </c>
      <c r="G33" s="20">
        <f>0</f>
        <v/>
      </c>
      <c r="H33" s="20">
        <f>0</f>
        <v/>
      </c>
      <c r="I33" s="11">
        <f>SUM(B33:H33)</f>
        <v/>
      </c>
      <c r="J33" s="12">
        <f>I33-K33</f>
        <v/>
      </c>
      <c r="K33" s="13">
        <f>0</f>
        <v/>
      </c>
    </row>
    <row r="34" ht="15.75" customHeight="1">
      <c r="A34" s="9" t="inlineStr">
        <is>
          <t>Roberto Vasquez</t>
        </is>
      </c>
      <c r="B34" s="20">
        <f>0</f>
        <v/>
      </c>
      <c r="C34" s="20">
        <f>0</f>
        <v/>
      </c>
      <c r="D34" s="20">
        <f>0</f>
        <v/>
      </c>
      <c r="E34" s="20">
        <f>0</f>
        <v/>
      </c>
      <c r="F34" s="20">
        <f>0</f>
        <v/>
      </c>
      <c r="G34" s="20">
        <f>2.50</f>
        <v/>
      </c>
      <c r="H34" s="20">
        <f>0</f>
        <v/>
      </c>
      <c r="I34" s="11">
        <f>SUM(B34:H34)</f>
        <v/>
      </c>
      <c r="J34" s="12">
        <f>I34-K34</f>
        <v/>
      </c>
      <c r="K34" s="13">
        <f>0</f>
        <v/>
      </c>
    </row>
    <row r="35" ht="15.75" customHeight="1">
      <c r="A35" s="9" t="inlineStr">
        <is>
          <t>Rubenguerrero</t>
        </is>
      </c>
      <c r="B35" s="20">
        <f>0</f>
        <v/>
      </c>
      <c r="C35" s="20">
        <f>0</f>
        <v/>
      </c>
      <c r="D35" s="20">
        <f>0</f>
        <v/>
      </c>
      <c r="E35" s="20">
        <f>0</f>
        <v/>
      </c>
      <c r="F35" s="20">
        <f>0</f>
        <v/>
      </c>
      <c r="G35" s="20">
        <f>0</f>
        <v/>
      </c>
      <c r="H35" s="20">
        <f>0</f>
        <v/>
      </c>
      <c r="I35" s="11">
        <f>SUM(B35:H35)</f>
        <v/>
      </c>
      <c r="J35" s="12">
        <f>I35-K35</f>
        <v/>
      </c>
      <c r="K35" s="13">
        <f>0</f>
        <v/>
      </c>
    </row>
    <row r="36" ht="15.75" customHeight="1">
      <c r="A36" s="9" t="inlineStr">
        <is>
          <t>SebastianFlores</t>
        </is>
      </c>
      <c r="B36" s="20">
        <f>0</f>
        <v/>
      </c>
      <c r="C36" s="20">
        <f>0</f>
        <v/>
      </c>
      <c r="D36" s="20">
        <f>0</f>
        <v/>
      </c>
      <c r="E36" s="20">
        <f>0</f>
        <v/>
      </c>
      <c r="F36" s="20">
        <f>0</f>
        <v/>
      </c>
      <c r="G36" s="20">
        <f>0</f>
        <v/>
      </c>
      <c r="H36" s="20">
        <f>0</f>
        <v/>
      </c>
      <c r="I36" s="11">
        <f>SUM(B36:H36)</f>
        <v/>
      </c>
      <c r="J36" s="12">
        <f>I36-K36</f>
        <v/>
      </c>
      <c r="K36" s="13">
        <f>0</f>
        <v/>
      </c>
    </row>
    <row r="37" ht="15.75" customHeight="1">
      <c r="A37" s="9" t="inlineStr">
        <is>
          <t>Sebastianflores</t>
        </is>
      </c>
      <c r="B37" s="20">
        <f>0</f>
        <v/>
      </c>
      <c r="C37" s="20">
        <f>0</f>
        <v/>
      </c>
      <c r="D37" s="20">
        <f>0</f>
        <v/>
      </c>
      <c r="E37" s="20">
        <f>0</f>
        <v/>
      </c>
      <c r="F37" s="20">
        <f>0</f>
        <v/>
      </c>
      <c r="G37" s="20">
        <f>0</f>
        <v/>
      </c>
      <c r="H37" s="20">
        <f>0</f>
        <v/>
      </c>
      <c r="I37" s="11">
        <f>SUM(B37:H37)</f>
        <v/>
      </c>
      <c r="J37" s="12">
        <f>I37-K37</f>
        <v/>
      </c>
      <c r="K37" s="13">
        <f>0</f>
        <v/>
      </c>
    </row>
    <row r="38" ht="15.75" customHeight="1">
      <c r="A38" s="9" t="inlineStr">
        <is>
          <t>Sebastianflorez</t>
        </is>
      </c>
      <c r="B38" s="20">
        <f>0</f>
        <v/>
      </c>
      <c r="C38" s="20">
        <f>0</f>
        <v/>
      </c>
      <c r="D38" s="20">
        <f>0</f>
        <v/>
      </c>
      <c r="E38" s="20">
        <f>0</f>
        <v/>
      </c>
      <c r="F38" s="20">
        <f>0</f>
        <v/>
      </c>
      <c r="G38" s="20">
        <f>0</f>
        <v/>
      </c>
      <c r="H38" s="20">
        <f>0</f>
        <v/>
      </c>
      <c r="I38" s="11">
        <f>SUM(B38:H38)</f>
        <v/>
      </c>
      <c r="J38" s="12">
        <f>I38-K38</f>
        <v/>
      </c>
      <c r="K38" s="13">
        <f>0</f>
        <v/>
      </c>
    </row>
    <row r="39" ht="15.75" customHeight="1">
      <c r="A39" s="9" t="inlineStr">
        <is>
          <t>YefersonGarcia</t>
        </is>
      </c>
      <c r="B39" s="20">
        <f>0</f>
        <v/>
      </c>
      <c r="C39" s="20">
        <f>0</f>
        <v/>
      </c>
      <c r="D39" s="20">
        <f>0</f>
        <v/>
      </c>
      <c r="E39" s="20">
        <f>0</f>
        <v/>
      </c>
      <c r="F39" s="20">
        <f>0</f>
        <v/>
      </c>
      <c r="G39" s="20">
        <f>0</f>
        <v/>
      </c>
      <c r="H39" s="20">
        <f>0</f>
        <v/>
      </c>
      <c r="I39" s="11">
        <f>SUM(B39:H39)</f>
        <v/>
      </c>
      <c r="J39" s="12">
        <f>I39-K39</f>
        <v/>
      </c>
      <c r="K39" s="13">
        <f>0</f>
        <v/>
      </c>
    </row>
    <row r="40" ht="15.75" customHeight="1">
      <c r="A40" s="9" t="inlineStr">
        <is>
          <t>YordanyGarcia</t>
        </is>
      </c>
      <c r="B40" s="20">
        <f>0</f>
        <v/>
      </c>
      <c r="C40" s="20">
        <f>0</f>
        <v/>
      </c>
      <c r="D40" s="20">
        <f>0</f>
        <v/>
      </c>
      <c r="E40" s="20">
        <f>0</f>
        <v/>
      </c>
      <c r="F40" s="20">
        <f>0</f>
        <v/>
      </c>
      <c r="G40" s="20">
        <f>0</f>
        <v/>
      </c>
      <c r="H40" s="20">
        <f>0</f>
        <v/>
      </c>
      <c r="I40" s="11">
        <f>SUM(B40:H40)</f>
        <v/>
      </c>
      <c r="J40" s="12">
        <f>I40-K40</f>
        <v/>
      </c>
      <c r="K40" s="13">
        <f>0</f>
        <v/>
      </c>
    </row>
    <row r="41" ht="33" customHeight="1">
      <c r="A41" s="5" t="inlineStr">
        <is>
          <t>TOTAL HOURS DAY - DAILY</t>
        </is>
      </c>
      <c r="B41" s="11">
        <f>SUM(B3:B40)</f>
        <v/>
      </c>
      <c r="C41" s="11">
        <f>SUM(C3:C40)</f>
        <v/>
      </c>
      <c r="D41" s="11">
        <f>SUM(D3:D40)</f>
        <v/>
      </c>
      <c r="E41" s="11">
        <f>SUM(E3:E40)</f>
        <v/>
      </c>
      <c r="F41" s="11">
        <f>SUM(F3:F40)</f>
        <v/>
      </c>
      <c r="G41" s="11">
        <f>SUM(G3:G40)</f>
        <v/>
      </c>
      <c r="H41" s="11">
        <f>SUM(H3:H40)</f>
        <v/>
      </c>
      <c r="I41" s="15">
        <f>SUM(I3:I40)</f>
        <v/>
      </c>
      <c r="J41" s="12" t="inlineStr">
        <is>
          <t>-</t>
        </is>
      </c>
      <c r="K41" s="13" t="inlineStr">
        <is>
          <t>-</t>
        </is>
      </c>
    </row>
    <row r="42" ht="33" customHeight="1">
      <c r="A42" s="6" t="inlineStr">
        <is>
          <t>TOTAL REGULAR HOURS - DAILY</t>
        </is>
      </c>
      <c r="B42" s="12">
        <f>B41-B43</f>
        <v/>
      </c>
      <c r="C42" s="12">
        <f>C41-C43</f>
        <v/>
      </c>
      <c r="D42" s="12">
        <f>D41-D43</f>
        <v/>
      </c>
      <c r="E42" s="12">
        <f>E41-E43</f>
        <v/>
      </c>
      <c r="F42" s="12">
        <f>F41-F43</f>
        <v/>
      </c>
      <c r="G42" s="12">
        <f>G41-G43</f>
        <v/>
      </c>
      <c r="H42" s="12">
        <f>H41-H43</f>
        <v/>
      </c>
      <c r="I42" s="12" t="inlineStr">
        <is>
          <t>-</t>
        </is>
      </c>
      <c r="J42" s="16">
        <f>SUM(J3:J40)</f>
        <v/>
      </c>
      <c r="K42" s="13" t="inlineStr">
        <is>
          <t>-</t>
        </is>
      </c>
    </row>
    <row r="43" ht="33" customHeight="1">
      <c r="A43" s="7" t="inlineStr">
        <is>
          <t>TOTAL OVERTIME HOURS - DAILY</t>
        </is>
      </c>
      <c r="B43" s="13">
        <f>0</f>
        <v/>
      </c>
      <c r="C43" s="13">
        <f>0</f>
        <v/>
      </c>
      <c r="D43" s="13">
        <f>0</f>
        <v/>
      </c>
      <c r="E43" s="13">
        <f>0</f>
        <v/>
      </c>
      <c r="F43" s="13">
        <f>0</f>
        <v/>
      </c>
      <c r="G43" s="13">
        <f>0</f>
        <v/>
      </c>
      <c r="H43" s="13">
        <f>0</f>
        <v/>
      </c>
      <c r="I43" s="13" t="inlineStr">
        <is>
          <t>-</t>
        </is>
      </c>
      <c r="J43" s="13" t="inlineStr">
        <is>
          <t>-</t>
        </is>
      </c>
      <c r="K43" s="17">
        <f>SUM(K3:K40)</f>
        <v/>
      </c>
    </row>
  </sheetData>
  <mergeCells count="1">
    <mergeCell ref="B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2024-01-27T01:11:32Z</dcterms:created>
  <dcterms:modified xmlns:dcterms="http://purl.org/dc/terms/" xmlns:xsi="http://www.w3.org/2001/XMLSchema-instance" xsi:type="dcterms:W3CDTF">2024-01-27T01:11:42Z</dcterms:modified>
</cp:coreProperties>
</file>