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correouisedu-my.sharepoint.com/personal/daniel2238016_correo_uis_edu_co/Documents/Desktop/Daniel/Coding/Python/Lector_PDF/"/>
    </mc:Choice>
  </mc:AlternateContent>
  <xr:revisionPtr revIDLastSave="13" documentId="14_{FEBFDB3D-06B1-4FF9-AA75-7A54363C355D}" xr6:coauthVersionLast="47" xr6:coauthVersionMax="47" xr10:uidLastSave="{672D7A4D-5F5A-4BCF-90E5-CAA66DC96A70}"/>
  <bookViews>
    <workbookView xWindow="-120" yWindow="-120" windowWidth="29040" windowHeight="15840" firstSheet="13" xr2:uid="{00000000-000D-0000-FFFF-FFFF00000000}"/>
  </bookViews>
  <sheets>
    <sheet name="General" sheetId="1" r:id="rId1"/>
    <sheet name="55 E Monroe" sheetId="2" r:id="rId2"/>
    <sheet name="Greystar 1401 S StateSt" sheetId="3" r:id="rId3"/>
    <sheet name="Briarbrook Apartments1051" sheetId="4" r:id="rId4"/>
    <sheet name="Briarbrook Apartments" sheetId="5" r:id="rId5"/>
    <sheet name="AscensionMercyMedicalCenter" sheetId="6" r:id="rId6"/>
    <sheet name="BriarbrookApartments1007" sheetId="7" r:id="rId7"/>
    <sheet name="Thompson, Kathy" sheetId="8" r:id="rId8"/>
    <sheet name="Art Institute of Chicago" sheetId="9" r:id="rId9"/>
    <sheet name="ChildrenCourtyardofPlainfield" sheetId="10" r:id="rId10"/>
    <sheet name="BriarbrookCommonHallway" sheetId="11" r:id="rId11"/>
    <sheet name="LaPetiteAcademyofElmhurst" sheetId="12" r:id="rId12"/>
    <sheet name="GoldenGateFuneralHome" sheetId="13" r:id="rId13"/>
    <sheet name="Pride Trucking" sheetId="14" r:id="rId14"/>
    <sheet name="HavenonLongGrove11824WS" sheetId="15" r:id="rId15"/>
    <sheet name="Nuera" sheetId="16" r:id="rId16"/>
    <sheet name="Garvey, Michael &amp; Tina" sheetId="17" r:id="rId17"/>
    <sheet name="CBRE GRECO &amp; SONS" sheetId="18" r:id="rId18"/>
    <sheet name="941 Terrace Lake" sheetId="19" r:id="rId19"/>
    <sheet name="Shop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0" i="1" l="1"/>
  <c r="K3" i="1"/>
  <c r="J55" i="16"/>
  <c r="H70" i="20"/>
  <c r="G70" i="20"/>
  <c r="F70" i="20"/>
  <c r="E70" i="20"/>
  <c r="D70" i="20"/>
  <c r="C70" i="20"/>
  <c r="B70" i="20"/>
  <c r="K67" i="20"/>
  <c r="H67" i="20"/>
  <c r="G67" i="20"/>
  <c r="F67" i="20"/>
  <c r="E67" i="20"/>
  <c r="D67" i="20"/>
  <c r="I67" i="20" s="1"/>
  <c r="J67" i="20" s="1"/>
  <c r="C67" i="20"/>
  <c r="B67" i="20"/>
  <c r="A67" i="20"/>
  <c r="K66" i="20"/>
  <c r="H66" i="20"/>
  <c r="G66" i="20"/>
  <c r="F66" i="20"/>
  <c r="E66" i="20"/>
  <c r="D66" i="20"/>
  <c r="I66" i="20" s="1"/>
  <c r="J66" i="20" s="1"/>
  <c r="C66" i="20"/>
  <c r="B66" i="20"/>
  <c r="A66" i="20"/>
  <c r="K65" i="20"/>
  <c r="H65" i="20"/>
  <c r="G65" i="20"/>
  <c r="F65" i="20"/>
  <c r="E65" i="20"/>
  <c r="D65" i="20"/>
  <c r="C65" i="20"/>
  <c r="B65" i="20"/>
  <c r="I65" i="20" s="1"/>
  <c r="J65" i="20" s="1"/>
  <c r="A65" i="20"/>
  <c r="K64" i="20"/>
  <c r="H64" i="20"/>
  <c r="G64" i="20"/>
  <c r="F64" i="20"/>
  <c r="E64" i="20"/>
  <c r="D64" i="20"/>
  <c r="C64" i="20"/>
  <c r="B64" i="20"/>
  <c r="A64" i="20"/>
  <c r="K63" i="20"/>
  <c r="I63" i="20"/>
  <c r="J63" i="20" s="1"/>
  <c r="H63" i="20"/>
  <c r="G63" i="20"/>
  <c r="F63" i="20"/>
  <c r="E63" i="20"/>
  <c r="D63" i="20"/>
  <c r="C63" i="20"/>
  <c r="B63" i="20"/>
  <c r="A63" i="20"/>
  <c r="K62" i="20"/>
  <c r="H62" i="20"/>
  <c r="G62" i="20"/>
  <c r="F62" i="20"/>
  <c r="E62" i="20"/>
  <c r="D62" i="20"/>
  <c r="C62" i="20"/>
  <c r="B62" i="20"/>
  <c r="I62" i="20" s="1"/>
  <c r="J62" i="20" s="1"/>
  <c r="A62" i="20"/>
  <c r="K61" i="20"/>
  <c r="H61" i="20"/>
  <c r="G61" i="20"/>
  <c r="F61" i="20"/>
  <c r="E61" i="20"/>
  <c r="D61" i="20"/>
  <c r="C61" i="20"/>
  <c r="B61" i="20"/>
  <c r="I61" i="20" s="1"/>
  <c r="J61" i="20" s="1"/>
  <c r="A61" i="20"/>
  <c r="K60" i="20"/>
  <c r="J60" i="20"/>
  <c r="H60" i="20"/>
  <c r="G60" i="20"/>
  <c r="F60" i="20"/>
  <c r="E60" i="20"/>
  <c r="D60" i="20"/>
  <c r="C60" i="20"/>
  <c r="B60" i="20"/>
  <c r="I60" i="20" s="1"/>
  <c r="A60" i="20"/>
  <c r="K59" i="20"/>
  <c r="H59" i="20"/>
  <c r="G59" i="20"/>
  <c r="F59" i="20"/>
  <c r="E59" i="20"/>
  <c r="D59" i="20"/>
  <c r="C59" i="20"/>
  <c r="B59" i="20"/>
  <c r="A59" i="20"/>
  <c r="K58" i="20"/>
  <c r="H58" i="20"/>
  <c r="G58" i="20"/>
  <c r="F58" i="20"/>
  <c r="E58" i="20"/>
  <c r="D58" i="20"/>
  <c r="I58" i="20" s="1"/>
  <c r="J58" i="20" s="1"/>
  <c r="C58" i="20"/>
  <c r="B58" i="20"/>
  <c r="A58" i="20"/>
  <c r="K57" i="20"/>
  <c r="H57" i="20"/>
  <c r="G57" i="20"/>
  <c r="F57" i="20"/>
  <c r="E57" i="20"/>
  <c r="D57" i="20"/>
  <c r="C57" i="20"/>
  <c r="B57" i="20"/>
  <c r="I57" i="20" s="1"/>
  <c r="J57" i="20" s="1"/>
  <c r="A57" i="20"/>
  <c r="K56" i="20"/>
  <c r="H56" i="20"/>
  <c r="G56" i="20"/>
  <c r="F56" i="20"/>
  <c r="E56" i="20"/>
  <c r="D56" i="20"/>
  <c r="C56" i="20"/>
  <c r="B56" i="20"/>
  <c r="I56" i="20" s="1"/>
  <c r="J56" i="20" s="1"/>
  <c r="A56" i="20"/>
  <c r="K55" i="20"/>
  <c r="I55" i="20"/>
  <c r="J55" i="20" s="1"/>
  <c r="H55" i="20"/>
  <c r="G55" i="20"/>
  <c r="F55" i="20"/>
  <c r="E55" i="20"/>
  <c r="D55" i="20"/>
  <c r="C55" i="20"/>
  <c r="B55" i="20"/>
  <c r="A55" i="20"/>
  <c r="K54" i="20"/>
  <c r="H54" i="20"/>
  <c r="G54" i="20"/>
  <c r="F54" i="20"/>
  <c r="E54" i="20"/>
  <c r="D54" i="20"/>
  <c r="C54" i="20"/>
  <c r="B54" i="20"/>
  <c r="A54" i="20"/>
  <c r="K53" i="20"/>
  <c r="H53" i="20"/>
  <c r="G53" i="20"/>
  <c r="F53" i="20"/>
  <c r="E53" i="20"/>
  <c r="D53" i="20"/>
  <c r="C53" i="20"/>
  <c r="B53" i="20"/>
  <c r="A53" i="20"/>
  <c r="K52" i="20"/>
  <c r="J52" i="20"/>
  <c r="H52" i="20"/>
  <c r="G52" i="20"/>
  <c r="F52" i="20"/>
  <c r="E52" i="20"/>
  <c r="D52" i="20"/>
  <c r="C52" i="20"/>
  <c r="B52" i="20"/>
  <c r="I52" i="20" s="1"/>
  <c r="A52" i="20"/>
  <c r="K51" i="20"/>
  <c r="H51" i="20"/>
  <c r="G51" i="20"/>
  <c r="F51" i="20"/>
  <c r="E51" i="20"/>
  <c r="I51" i="20" s="1"/>
  <c r="J51" i="20" s="1"/>
  <c r="D51" i="20"/>
  <c r="C51" i="20"/>
  <c r="B51" i="20"/>
  <c r="A51" i="20"/>
  <c r="K50" i="20"/>
  <c r="H50" i="20"/>
  <c r="G50" i="20"/>
  <c r="F50" i="20"/>
  <c r="E50" i="20"/>
  <c r="D50" i="20"/>
  <c r="C50" i="20"/>
  <c r="B50" i="20"/>
  <c r="A50" i="20"/>
  <c r="K49" i="20"/>
  <c r="H49" i="20"/>
  <c r="G49" i="20"/>
  <c r="F49" i="20"/>
  <c r="E49" i="20"/>
  <c r="D49" i="20"/>
  <c r="C49" i="20"/>
  <c r="B49" i="20"/>
  <c r="I49" i="20" s="1"/>
  <c r="A49" i="20"/>
  <c r="K48" i="20"/>
  <c r="H48" i="20"/>
  <c r="G48" i="20"/>
  <c r="F48" i="20"/>
  <c r="E48" i="20"/>
  <c r="D48" i="20"/>
  <c r="C48" i="20"/>
  <c r="B48" i="20"/>
  <c r="I48" i="20" s="1"/>
  <c r="J48" i="20" s="1"/>
  <c r="A48" i="20"/>
  <c r="K47" i="20"/>
  <c r="I47" i="20"/>
  <c r="J47" i="20" s="1"/>
  <c r="H47" i="20"/>
  <c r="G47" i="20"/>
  <c r="F47" i="20"/>
  <c r="E47" i="20"/>
  <c r="D47" i="20"/>
  <c r="C47" i="20"/>
  <c r="B47" i="20"/>
  <c r="A47" i="20"/>
  <c r="K46" i="20"/>
  <c r="H46" i="20"/>
  <c r="G46" i="20"/>
  <c r="F46" i="20"/>
  <c r="E46" i="20"/>
  <c r="D46" i="20"/>
  <c r="C46" i="20"/>
  <c r="B46" i="20"/>
  <c r="A46" i="20"/>
  <c r="K45" i="20"/>
  <c r="H45" i="20"/>
  <c r="G45" i="20"/>
  <c r="F45" i="20"/>
  <c r="E45" i="20"/>
  <c r="D45" i="20"/>
  <c r="C45" i="20"/>
  <c r="B45" i="20"/>
  <c r="A45" i="20"/>
  <c r="K44" i="20"/>
  <c r="J44" i="20"/>
  <c r="H44" i="20"/>
  <c r="G44" i="20"/>
  <c r="F44" i="20"/>
  <c r="E44" i="20"/>
  <c r="D44" i="20"/>
  <c r="C44" i="20"/>
  <c r="B44" i="20"/>
  <c r="I44" i="20" s="1"/>
  <c r="A44" i="20"/>
  <c r="K43" i="20"/>
  <c r="H43" i="20"/>
  <c r="G43" i="20"/>
  <c r="F43" i="20"/>
  <c r="E43" i="20"/>
  <c r="I43" i="20" s="1"/>
  <c r="J43" i="20" s="1"/>
  <c r="D43" i="20"/>
  <c r="C43" i="20"/>
  <c r="B43" i="20"/>
  <c r="A43" i="20"/>
  <c r="K42" i="20"/>
  <c r="H42" i="20"/>
  <c r="G42" i="20"/>
  <c r="F42" i="20"/>
  <c r="E42" i="20"/>
  <c r="D42" i="20"/>
  <c r="I42" i="20" s="1"/>
  <c r="J42" i="20" s="1"/>
  <c r="C42" i="20"/>
  <c r="B42" i="20"/>
  <c r="A42" i="20"/>
  <c r="K41" i="20"/>
  <c r="H41" i="20"/>
  <c r="G41" i="20"/>
  <c r="F41" i="20"/>
  <c r="E41" i="20"/>
  <c r="D41" i="20"/>
  <c r="C41" i="20"/>
  <c r="B41" i="20"/>
  <c r="A41" i="20"/>
  <c r="K40" i="20"/>
  <c r="H40" i="20"/>
  <c r="G40" i="20"/>
  <c r="F40" i="20"/>
  <c r="E40" i="20"/>
  <c r="D40" i="20"/>
  <c r="C40" i="20"/>
  <c r="B40" i="20"/>
  <c r="A40" i="20"/>
  <c r="K39" i="20"/>
  <c r="I39" i="20"/>
  <c r="J39" i="20" s="1"/>
  <c r="H39" i="20"/>
  <c r="G39" i="20"/>
  <c r="F39" i="20"/>
  <c r="E39" i="20"/>
  <c r="D39" i="20"/>
  <c r="C39" i="20"/>
  <c r="B39" i="20"/>
  <c r="A39" i="20"/>
  <c r="K38" i="20"/>
  <c r="H38" i="20"/>
  <c r="G38" i="20"/>
  <c r="F38" i="20"/>
  <c r="E38" i="20"/>
  <c r="D38" i="20"/>
  <c r="C38" i="20"/>
  <c r="B38" i="20"/>
  <c r="I38" i="20" s="1"/>
  <c r="J38" i="20" s="1"/>
  <c r="A38" i="20"/>
  <c r="K37" i="20"/>
  <c r="H37" i="20"/>
  <c r="G37" i="20"/>
  <c r="F37" i="20"/>
  <c r="E37" i="20"/>
  <c r="D37" i="20"/>
  <c r="C37" i="20"/>
  <c r="B37" i="20"/>
  <c r="A37" i="20"/>
  <c r="K36" i="20"/>
  <c r="H36" i="20"/>
  <c r="G36" i="20"/>
  <c r="F36" i="20"/>
  <c r="E36" i="20"/>
  <c r="D36" i="20"/>
  <c r="C36" i="20"/>
  <c r="B36" i="20"/>
  <c r="I36" i="20" s="1"/>
  <c r="J36" i="20" s="1"/>
  <c r="A36" i="20"/>
  <c r="K35" i="20"/>
  <c r="H35" i="20"/>
  <c r="G35" i="20"/>
  <c r="F35" i="20"/>
  <c r="E35" i="20"/>
  <c r="I35" i="20" s="1"/>
  <c r="J35" i="20" s="1"/>
  <c r="D35" i="20"/>
  <c r="C35" i="20"/>
  <c r="B35" i="20"/>
  <c r="A35" i="20"/>
  <c r="K34" i="20"/>
  <c r="H34" i="20"/>
  <c r="G34" i="20"/>
  <c r="F34" i="20"/>
  <c r="E34" i="20"/>
  <c r="D34" i="20"/>
  <c r="I34" i="20" s="1"/>
  <c r="J34" i="20" s="1"/>
  <c r="C34" i="20"/>
  <c r="B34" i="20"/>
  <c r="A34" i="20"/>
  <c r="K33" i="20"/>
  <c r="H33" i="20"/>
  <c r="G33" i="20"/>
  <c r="F33" i="20"/>
  <c r="E33" i="20"/>
  <c r="D33" i="20"/>
  <c r="C33" i="20"/>
  <c r="I33" i="20" s="1"/>
  <c r="J33" i="20" s="1"/>
  <c r="B33" i="20"/>
  <c r="A33" i="20"/>
  <c r="K32" i="20"/>
  <c r="H32" i="20"/>
  <c r="G32" i="20"/>
  <c r="F32" i="20"/>
  <c r="E32" i="20"/>
  <c r="D32" i="20"/>
  <c r="C32" i="20"/>
  <c r="B32" i="20"/>
  <c r="A32" i="20"/>
  <c r="K31" i="20"/>
  <c r="I31" i="20"/>
  <c r="J31" i="20" s="1"/>
  <c r="H31" i="20"/>
  <c r="G31" i="20"/>
  <c r="F31" i="20"/>
  <c r="E31" i="20"/>
  <c r="D31" i="20"/>
  <c r="C31" i="20"/>
  <c r="B31" i="20"/>
  <c r="A31" i="20"/>
  <c r="K30" i="20"/>
  <c r="H30" i="20"/>
  <c r="G30" i="20"/>
  <c r="F30" i="20"/>
  <c r="E30" i="20"/>
  <c r="D30" i="20"/>
  <c r="C30" i="20"/>
  <c r="B30" i="20"/>
  <c r="I30" i="20" s="1"/>
  <c r="J30" i="20" s="1"/>
  <c r="A30" i="20"/>
  <c r="K29" i="20"/>
  <c r="H29" i="20"/>
  <c r="G29" i="20"/>
  <c r="F29" i="20"/>
  <c r="E29" i="20"/>
  <c r="D29" i="20"/>
  <c r="C29" i="20"/>
  <c r="B29" i="20"/>
  <c r="I29" i="20" s="1"/>
  <c r="J29" i="20" s="1"/>
  <c r="A29" i="20"/>
  <c r="K28" i="20"/>
  <c r="J28" i="20"/>
  <c r="H28" i="20"/>
  <c r="G28" i="20"/>
  <c r="F28" i="20"/>
  <c r="E28" i="20"/>
  <c r="D28" i="20"/>
  <c r="C28" i="20"/>
  <c r="B28" i="20"/>
  <c r="I28" i="20" s="1"/>
  <c r="A28" i="20"/>
  <c r="K27" i="20"/>
  <c r="H27" i="20"/>
  <c r="G27" i="20"/>
  <c r="F27" i="20"/>
  <c r="E27" i="20"/>
  <c r="I27" i="20" s="1"/>
  <c r="J27" i="20" s="1"/>
  <c r="D27" i="20"/>
  <c r="C27" i="20"/>
  <c r="B27" i="20"/>
  <c r="A27" i="20"/>
  <c r="K26" i="20"/>
  <c r="H26" i="20"/>
  <c r="G26" i="20"/>
  <c r="F26" i="20"/>
  <c r="E26" i="20"/>
  <c r="D26" i="20"/>
  <c r="I26" i="20" s="1"/>
  <c r="J26" i="20" s="1"/>
  <c r="C26" i="20"/>
  <c r="B26" i="20"/>
  <c r="A26" i="20"/>
  <c r="K25" i="20"/>
  <c r="H25" i="20"/>
  <c r="G25" i="20"/>
  <c r="F25" i="20"/>
  <c r="E25" i="20"/>
  <c r="D25" i="20"/>
  <c r="C25" i="20"/>
  <c r="I25" i="20" s="1"/>
  <c r="J25" i="20" s="1"/>
  <c r="B25" i="20"/>
  <c r="A25" i="20"/>
  <c r="K24" i="20"/>
  <c r="H24" i="20"/>
  <c r="G24" i="20"/>
  <c r="F24" i="20"/>
  <c r="E24" i="20"/>
  <c r="D24" i="20"/>
  <c r="C24" i="20"/>
  <c r="B24" i="20"/>
  <c r="A24" i="20"/>
  <c r="K23" i="20"/>
  <c r="I23" i="20"/>
  <c r="J23" i="20" s="1"/>
  <c r="H23" i="20"/>
  <c r="G23" i="20"/>
  <c r="F23" i="20"/>
  <c r="E23" i="20"/>
  <c r="D23" i="20"/>
  <c r="C23" i="20"/>
  <c r="B23" i="20"/>
  <c r="A23" i="20"/>
  <c r="K22" i="20"/>
  <c r="H22" i="20"/>
  <c r="G22" i="20"/>
  <c r="F22" i="20"/>
  <c r="E22" i="20"/>
  <c r="D22" i="20"/>
  <c r="C22" i="20"/>
  <c r="B22" i="20"/>
  <c r="A22" i="20"/>
  <c r="K21" i="20"/>
  <c r="H21" i="20"/>
  <c r="G21" i="20"/>
  <c r="F21" i="20"/>
  <c r="E21" i="20"/>
  <c r="D21" i="20"/>
  <c r="C21" i="20"/>
  <c r="B21" i="20"/>
  <c r="A21" i="20"/>
  <c r="K20" i="20"/>
  <c r="J20" i="20"/>
  <c r="H20" i="20"/>
  <c r="G20" i="20"/>
  <c r="F20" i="20"/>
  <c r="E20" i="20"/>
  <c r="D20" i="20"/>
  <c r="C20" i="20"/>
  <c r="B20" i="20"/>
  <c r="I20" i="20" s="1"/>
  <c r="A20" i="20"/>
  <c r="K19" i="20"/>
  <c r="H19" i="20"/>
  <c r="G19" i="20"/>
  <c r="F19" i="20"/>
  <c r="E19" i="20"/>
  <c r="I19" i="20" s="1"/>
  <c r="J19" i="20" s="1"/>
  <c r="D19" i="20"/>
  <c r="C19" i="20"/>
  <c r="B19" i="20"/>
  <c r="A19" i="20"/>
  <c r="K18" i="20"/>
  <c r="H18" i="20"/>
  <c r="G18" i="20"/>
  <c r="F18" i="20"/>
  <c r="E18" i="20"/>
  <c r="D18" i="20"/>
  <c r="C18" i="20"/>
  <c r="B18" i="20"/>
  <c r="A18" i="20"/>
  <c r="K17" i="20"/>
  <c r="H17" i="20"/>
  <c r="G17" i="20"/>
  <c r="F17" i="20"/>
  <c r="E17" i="20"/>
  <c r="D17" i="20"/>
  <c r="C17" i="20"/>
  <c r="B17" i="20"/>
  <c r="I17" i="20" s="1"/>
  <c r="J17" i="20" s="1"/>
  <c r="A17" i="20"/>
  <c r="K16" i="20"/>
  <c r="H16" i="20"/>
  <c r="G16" i="20"/>
  <c r="F16" i="20"/>
  <c r="E16" i="20"/>
  <c r="D16" i="20"/>
  <c r="C16" i="20"/>
  <c r="B16" i="20"/>
  <c r="I16" i="20" s="1"/>
  <c r="J16" i="20" s="1"/>
  <c r="A16" i="20"/>
  <c r="K15" i="20"/>
  <c r="I15" i="20"/>
  <c r="J15" i="20" s="1"/>
  <c r="H15" i="20"/>
  <c r="G15" i="20"/>
  <c r="F15" i="20"/>
  <c r="E15" i="20"/>
  <c r="D15" i="20"/>
  <c r="C15" i="20"/>
  <c r="B15" i="20"/>
  <c r="A15" i="20"/>
  <c r="K14" i="20"/>
  <c r="H14" i="20"/>
  <c r="G14" i="20"/>
  <c r="F14" i="20"/>
  <c r="E14" i="20"/>
  <c r="D14" i="20"/>
  <c r="C14" i="20"/>
  <c r="B14" i="20"/>
  <c r="A14" i="20"/>
  <c r="K13" i="20"/>
  <c r="H13" i="20"/>
  <c r="G13" i="20"/>
  <c r="F13" i="20"/>
  <c r="E13" i="20"/>
  <c r="D13" i="20"/>
  <c r="C13" i="20"/>
  <c r="B13" i="20"/>
  <c r="A13" i="20"/>
  <c r="K12" i="20"/>
  <c r="J12" i="20"/>
  <c r="H12" i="20"/>
  <c r="G12" i="20"/>
  <c r="F12" i="20"/>
  <c r="E12" i="20"/>
  <c r="D12" i="20"/>
  <c r="C12" i="20"/>
  <c r="B12" i="20"/>
  <c r="I12" i="20" s="1"/>
  <c r="A12" i="20"/>
  <c r="K11" i="20"/>
  <c r="H11" i="20"/>
  <c r="G11" i="20"/>
  <c r="F11" i="20"/>
  <c r="E11" i="20"/>
  <c r="I11" i="20" s="1"/>
  <c r="J11" i="20" s="1"/>
  <c r="D11" i="20"/>
  <c r="C11" i="20"/>
  <c r="B11" i="20"/>
  <c r="A11" i="20"/>
  <c r="K10" i="20"/>
  <c r="H10" i="20"/>
  <c r="G10" i="20"/>
  <c r="F10" i="20"/>
  <c r="E10" i="20"/>
  <c r="D10" i="20"/>
  <c r="C10" i="20"/>
  <c r="B10" i="20"/>
  <c r="I10" i="20" s="1"/>
  <c r="J10" i="20" s="1"/>
  <c r="A10" i="20"/>
  <c r="K9" i="20"/>
  <c r="H9" i="20"/>
  <c r="G9" i="20"/>
  <c r="F9" i="20"/>
  <c r="E9" i="20"/>
  <c r="D9" i="20"/>
  <c r="C9" i="20"/>
  <c r="B9" i="20"/>
  <c r="A9" i="20"/>
  <c r="K8" i="20"/>
  <c r="H8" i="20"/>
  <c r="G8" i="20"/>
  <c r="F8" i="20"/>
  <c r="E8" i="20"/>
  <c r="D8" i="20"/>
  <c r="C8" i="20"/>
  <c r="B8" i="20"/>
  <c r="A8" i="20"/>
  <c r="K7" i="20"/>
  <c r="I7" i="20"/>
  <c r="J7" i="20" s="1"/>
  <c r="H7" i="20"/>
  <c r="G7" i="20"/>
  <c r="F7" i="20"/>
  <c r="E7" i="20"/>
  <c r="D7" i="20"/>
  <c r="C7" i="20"/>
  <c r="B7" i="20"/>
  <c r="A7" i="20"/>
  <c r="K6" i="20"/>
  <c r="H6" i="20"/>
  <c r="G6" i="20"/>
  <c r="F6" i="20"/>
  <c r="E6" i="20"/>
  <c r="D6" i="20"/>
  <c r="C6" i="20"/>
  <c r="B6" i="20"/>
  <c r="I6" i="20" s="1"/>
  <c r="J6" i="20" s="1"/>
  <c r="A6" i="20"/>
  <c r="K5" i="20"/>
  <c r="H5" i="20"/>
  <c r="G5" i="20"/>
  <c r="F5" i="20"/>
  <c r="E5" i="20"/>
  <c r="D5" i="20"/>
  <c r="C5" i="20"/>
  <c r="B5" i="20"/>
  <c r="A5" i="20"/>
  <c r="K4" i="20"/>
  <c r="H4" i="20"/>
  <c r="G4" i="20"/>
  <c r="F4" i="20"/>
  <c r="E4" i="20"/>
  <c r="D4" i="20"/>
  <c r="C4" i="20"/>
  <c r="B4" i="20"/>
  <c r="I4" i="20" s="1"/>
  <c r="J4" i="20" s="1"/>
  <c r="A4" i="20"/>
  <c r="K3" i="20"/>
  <c r="H3" i="20"/>
  <c r="G3" i="20"/>
  <c r="F3" i="20"/>
  <c r="E3" i="20"/>
  <c r="D3" i="20"/>
  <c r="C3" i="20"/>
  <c r="B3" i="20"/>
  <c r="A3" i="20"/>
  <c r="H70" i="19"/>
  <c r="G70" i="19"/>
  <c r="F70" i="19"/>
  <c r="E70" i="19"/>
  <c r="D70" i="19"/>
  <c r="C70" i="19"/>
  <c r="B70" i="19"/>
  <c r="K67" i="19"/>
  <c r="H67" i="19"/>
  <c r="G67" i="19"/>
  <c r="F67" i="19"/>
  <c r="E67" i="19"/>
  <c r="D67" i="19"/>
  <c r="C67" i="19"/>
  <c r="B67" i="19"/>
  <c r="A67" i="19"/>
  <c r="K66" i="19"/>
  <c r="H66" i="19"/>
  <c r="G66" i="19"/>
  <c r="F66" i="19"/>
  <c r="E66" i="19"/>
  <c r="D66" i="19"/>
  <c r="C66" i="19"/>
  <c r="B66" i="19"/>
  <c r="A66" i="19"/>
  <c r="K65" i="19"/>
  <c r="H65" i="19"/>
  <c r="G65" i="19"/>
  <c r="F65" i="19"/>
  <c r="E65" i="19"/>
  <c r="D65" i="19"/>
  <c r="C65" i="19"/>
  <c r="B65" i="19"/>
  <c r="I65" i="19" s="1"/>
  <c r="J65" i="19" s="1"/>
  <c r="A65" i="19"/>
  <c r="K64" i="19"/>
  <c r="I64" i="19"/>
  <c r="J64" i="19" s="1"/>
  <c r="H64" i="19"/>
  <c r="G64" i="19"/>
  <c r="F64" i="19"/>
  <c r="E64" i="19"/>
  <c r="D64" i="19"/>
  <c r="C64" i="19"/>
  <c r="B64" i="19"/>
  <c r="A64" i="19"/>
  <c r="K63" i="19"/>
  <c r="H63" i="19"/>
  <c r="G63" i="19"/>
  <c r="F63" i="19"/>
  <c r="E63" i="19"/>
  <c r="D63" i="19"/>
  <c r="C63" i="19"/>
  <c r="B63" i="19"/>
  <c r="I63" i="19" s="1"/>
  <c r="J63" i="19" s="1"/>
  <c r="A63" i="19"/>
  <c r="K62" i="19"/>
  <c r="H62" i="19"/>
  <c r="G62" i="19"/>
  <c r="F62" i="19"/>
  <c r="E62" i="19"/>
  <c r="D62" i="19"/>
  <c r="C62" i="19"/>
  <c r="B62" i="19"/>
  <c r="I62" i="19" s="1"/>
  <c r="J62" i="19" s="1"/>
  <c r="A62" i="19"/>
  <c r="K61" i="19"/>
  <c r="H61" i="19"/>
  <c r="G61" i="19"/>
  <c r="F61" i="19"/>
  <c r="E61" i="19"/>
  <c r="D61" i="19"/>
  <c r="C61" i="19"/>
  <c r="B61" i="19"/>
  <c r="I61" i="19" s="1"/>
  <c r="J61" i="19" s="1"/>
  <c r="A61" i="19"/>
  <c r="K60" i="19"/>
  <c r="H60" i="19"/>
  <c r="G60" i="19"/>
  <c r="F60" i="19"/>
  <c r="E60" i="19"/>
  <c r="I60" i="19" s="1"/>
  <c r="J60" i="19" s="1"/>
  <c r="D60" i="19"/>
  <c r="C60" i="19"/>
  <c r="B60" i="19"/>
  <c r="A60" i="19"/>
  <c r="K59" i="19"/>
  <c r="H59" i="19"/>
  <c r="G59" i="19"/>
  <c r="F59" i="19"/>
  <c r="E59" i="19"/>
  <c r="D59" i="19"/>
  <c r="C59" i="19"/>
  <c r="B59" i="19"/>
  <c r="I59" i="19" s="1"/>
  <c r="J59" i="19" s="1"/>
  <c r="A59" i="19"/>
  <c r="K58" i="19"/>
  <c r="H58" i="19"/>
  <c r="G58" i="19"/>
  <c r="F58" i="19"/>
  <c r="E58" i="19"/>
  <c r="D58" i="19"/>
  <c r="C58" i="19"/>
  <c r="B58" i="19"/>
  <c r="A58" i="19"/>
  <c r="K57" i="19"/>
  <c r="H57" i="19"/>
  <c r="G57" i="19"/>
  <c r="F57" i="19"/>
  <c r="E57" i="19"/>
  <c r="D57" i="19"/>
  <c r="C57" i="19"/>
  <c r="B57" i="19"/>
  <c r="I57" i="19" s="1"/>
  <c r="J57" i="19" s="1"/>
  <c r="A57" i="19"/>
  <c r="K56" i="19"/>
  <c r="I56" i="19"/>
  <c r="J56" i="19" s="1"/>
  <c r="H56" i="19"/>
  <c r="G56" i="19"/>
  <c r="F56" i="19"/>
  <c r="E56" i="19"/>
  <c r="D56" i="19"/>
  <c r="C56" i="19"/>
  <c r="B56" i="19"/>
  <c r="A56" i="19"/>
  <c r="K55" i="19"/>
  <c r="H55" i="19"/>
  <c r="G55" i="19"/>
  <c r="F55" i="19"/>
  <c r="E55" i="19"/>
  <c r="D55" i="19"/>
  <c r="C55" i="19"/>
  <c r="B55" i="19"/>
  <c r="A55" i="19"/>
  <c r="K54" i="19"/>
  <c r="H54" i="19"/>
  <c r="G54" i="19"/>
  <c r="F54" i="19"/>
  <c r="E54" i="19"/>
  <c r="D54" i="19"/>
  <c r="C54" i="19"/>
  <c r="B54" i="19"/>
  <c r="I54" i="19" s="1"/>
  <c r="J54" i="19" s="1"/>
  <c r="A54" i="19"/>
  <c r="K53" i="19"/>
  <c r="H53" i="19"/>
  <c r="G53" i="19"/>
  <c r="F53" i="19"/>
  <c r="E53" i="19"/>
  <c r="D53" i="19"/>
  <c r="C53" i="19"/>
  <c r="B53" i="19"/>
  <c r="I53" i="19" s="1"/>
  <c r="J53" i="19" s="1"/>
  <c r="A53" i="19"/>
  <c r="K52" i="19"/>
  <c r="H52" i="19"/>
  <c r="G52" i="19"/>
  <c r="F52" i="19"/>
  <c r="E52" i="19"/>
  <c r="I52" i="19" s="1"/>
  <c r="J52" i="19" s="1"/>
  <c r="D52" i="19"/>
  <c r="C52" i="19"/>
  <c r="B52" i="19"/>
  <c r="A52" i="19"/>
  <c r="K51" i="19"/>
  <c r="H51" i="19"/>
  <c r="G51" i="19"/>
  <c r="F51" i="19"/>
  <c r="E51" i="19"/>
  <c r="D51" i="19"/>
  <c r="C51" i="19"/>
  <c r="B51" i="19"/>
  <c r="I51" i="19" s="1"/>
  <c r="J51" i="19" s="1"/>
  <c r="A51" i="19"/>
  <c r="K50" i="19"/>
  <c r="H50" i="19"/>
  <c r="G50" i="19"/>
  <c r="F50" i="19"/>
  <c r="E50" i="19"/>
  <c r="D50" i="19"/>
  <c r="C50" i="19"/>
  <c r="B50" i="19"/>
  <c r="A50" i="19"/>
  <c r="K49" i="19"/>
  <c r="H49" i="19"/>
  <c r="G49" i="19"/>
  <c r="F49" i="19"/>
  <c r="E49" i="19"/>
  <c r="D49" i="19"/>
  <c r="C49" i="19"/>
  <c r="B49" i="19"/>
  <c r="A49" i="19"/>
  <c r="K48" i="19"/>
  <c r="I48" i="19"/>
  <c r="J48" i="19" s="1"/>
  <c r="H48" i="19"/>
  <c r="G48" i="19"/>
  <c r="F48" i="19"/>
  <c r="E48" i="19"/>
  <c r="D48" i="19"/>
  <c r="C48" i="19"/>
  <c r="B48" i="19"/>
  <c r="A48" i="19"/>
  <c r="K47" i="19"/>
  <c r="H47" i="19"/>
  <c r="G47" i="19"/>
  <c r="F47" i="19"/>
  <c r="E47" i="19"/>
  <c r="D47" i="19"/>
  <c r="C47" i="19"/>
  <c r="B47" i="19"/>
  <c r="I47" i="19" s="1"/>
  <c r="J47" i="19" s="1"/>
  <c r="A47" i="19"/>
  <c r="K46" i="19"/>
  <c r="H46" i="19"/>
  <c r="G46" i="19"/>
  <c r="F46" i="19"/>
  <c r="E46" i="19"/>
  <c r="D46" i="19"/>
  <c r="C46" i="19"/>
  <c r="B46" i="19"/>
  <c r="I46" i="19" s="1"/>
  <c r="J46" i="19" s="1"/>
  <c r="A46" i="19"/>
  <c r="K45" i="19"/>
  <c r="H45" i="19"/>
  <c r="G45" i="19"/>
  <c r="F45" i="19"/>
  <c r="E45" i="19"/>
  <c r="D45" i="19"/>
  <c r="C45" i="19"/>
  <c r="B45" i="19"/>
  <c r="I45" i="19" s="1"/>
  <c r="J45" i="19" s="1"/>
  <c r="A45" i="19"/>
  <c r="K44" i="19"/>
  <c r="H44" i="19"/>
  <c r="G44" i="19"/>
  <c r="F44" i="19"/>
  <c r="E44" i="19"/>
  <c r="I44" i="19" s="1"/>
  <c r="J44" i="19" s="1"/>
  <c r="D44" i="19"/>
  <c r="C44" i="19"/>
  <c r="B44" i="19"/>
  <c r="A44" i="19"/>
  <c r="K43" i="19"/>
  <c r="H43" i="19"/>
  <c r="G43" i="19"/>
  <c r="F43" i="19"/>
  <c r="E43" i="19"/>
  <c r="D43" i="19"/>
  <c r="C43" i="19"/>
  <c r="B43" i="19"/>
  <c r="I43" i="19" s="1"/>
  <c r="J43" i="19" s="1"/>
  <c r="A43" i="19"/>
  <c r="K42" i="19"/>
  <c r="H42" i="19"/>
  <c r="G42" i="19"/>
  <c r="F42" i="19"/>
  <c r="E42" i="19"/>
  <c r="D42" i="19"/>
  <c r="C42" i="19"/>
  <c r="B42" i="19"/>
  <c r="A42" i="19"/>
  <c r="K41" i="19"/>
  <c r="H41" i="19"/>
  <c r="G41" i="19"/>
  <c r="F41" i="19"/>
  <c r="E41" i="19"/>
  <c r="D41" i="19"/>
  <c r="C41" i="19"/>
  <c r="B41" i="19"/>
  <c r="A41" i="19"/>
  <c r="K40" i="19"/>
  <c r="I40" i="19"/>
  <c r="J40" i="19" s="1"/>
  <c r="H40" i="19"/>
  <c r="G40" i="19"/>
  <c r="F40" i="19"/>
  <c r="E40" i="19"/>
  <c r="D40" i="19"/>
  <c r="C40" i="19"/>
  <c r="B40" i="19"/>
  <c r="A40" i="19"/>
  <c r="K39" i="19"/>
  <c r="H39" i="19"/>
  <c r="G39" i="19"/>
  <c r="F39" i="19"/>
  <c r="E39" i="19"/>
  <c r="D39" i="19"/>
  <c r="C39" i="19"/>
  <c r="B39" i="19"/>
  <c r="A39" i="19"/>
  <c r="K38" i="19"/>
  <c r="H38" i="19"/>
  <c r="G38" i="19"/>
  <c r="F38" i="19"/>
  <c r="E38" i="19"/>
  <c r="D38" i="19"/>
  <c r="C38" i="19"/>
  <c r="B38" i="19"/>
  <c r="I38" i="19" s="1"/>
  <c r="J38" i="19" s="1"/>
  <c r="A38" i="19"/>
  <c r="K37" i="19"/>
  <c r="H37" i="19"/>
  <c r="G37" i="19"/>
  <c r="F37" i="19"/>
  <c r="E37" i="19"/>
  <c r="D37" i="19"/>
  <c r="C37" i="19"/>
  <c r="B37" i="19"/>
  <c r="I37" i="19" s="1"/>
  <c r="J37" i="19" s="1"/>
  <c r="A37" i="19"/>
  <c r="K36" i="19"/>
  <c r="H36" i="19"/>
  <c r="G36" i="19"/>
  <c r="F36" i="19"/>
  <c r="E36" i="19"/>
  <c r="I36" i="19" s="1"/>
  <c r="J36" i="19" s="1"/>
  <c r="D36" i="19"/>
  <c r="C36" i="19"/>
  <c r="B36" i="19"/>
  <c r="A36" i="19"/>
  <c r="K35" i="19"/>
  <c r="H35" i="19"/>
  <c r="G35" i="19"/>
  <c r="F35" i="19"/>
  <c r="E35" i="19"/>
  <c r="D35" i="19"/>
  <c r="C35" i="19"/>
  <c r="B35" i="19"/>
  <c r="A35" i="19"/>
  <c r="K34" i="19"/>
  <c r="H34" i="19"/>
  <c r="G34" i="19"/>
  <c r="F34" i="19"/>
  <c r="E34" i="19"/>
  <c r="D34" i="19"/>
  <c r="C34" i="19"/>
  <c r="B34" i="19"/>
  <c r="I34" i="19" s="1"/>
  <c r="A34" i="19"/>
  <c r="K33" i="19"/>
  <c r="H33" i="19"/>
  <c r="G33" i="19"/>
  <c r="F33" i="19"/>
  <c r="E33" i="19"/>
  <c r="D33" i="19"/>
  <c r="C33" i="19"/>
  <c r="B33" i="19"/>
  <c r="I33" i="19" s="1"/>
  <c r="J33" i="19" s="1"/>
  <c r="A33" i="19"/>
  <c r="K32" i="19"/>
  <c r="I32" i="19"/>
  <c r="J32" i="19" s="1"/>
  <c r="H32" i="19"/>
  <c r="G32" i="19"/>
  <c r="F32" i="19"/>
  <c r="E32" i="19"/>
  <c r="D32" i="19"/>
  <c r="C32" i="19"/>
  <c r="B32" i="19"/>
  <c r="A32" i="19"/>
  <c r="K31" i="19"/>
  <c r="H31" i="19"/>
  <c r="G31" i="19"/>
  <c r="F31" i="19"/>
  <c r="E31" i="19"/>
  <c r="D31" i="19"/>
  <c r="C31" i="19"/>
  <c r="B31" i="19"/>
  <c r="I31" i="19" s="1"/>
  <c r="J31" i="19" s="1"/>
  <c r="A31" i="19"/>
  <c r="K30" i="19"/>
  <c r="H30" i="19"/>
  <c r="G30" i="19"/>
  <c r="F30" i="19"/>
  <c r="E30" i="19"/>
  <c r="D30" i="19"/>
  <c r="C30" i="19"/>
  <c r="B30" i="19"/>
  <c r="A30" i="19"/>
  <c r="K29" i="19"/>
  <c r="J29" i="19"/>
  <c r="H29" i="19"/>
  <c r="G29" i="19"/>
  <c r="F29" i="19"/>
  <c r="E29" i="19"/>
  <c r="D29" i="19"/>
  <c r="C29" i="19"/>
  <c r="B29" i="19"/>
  <c r="I29" i="19" s="1"/>
  <c r="A29" i="19"/>
  <c r="K28" i="19"/>
  <c r="H28" i="19"/>
  <c r="G28" i="19"/>
  <c r="F28" i="19"/>
  <c r="E28" i="19"/>
  <c r="I28" i="19" s="1"/>
  <c r="J28" i="19" s="1"/>
  <c r="D28" i="19"/>
  <c r="C28" i="19"/>
  <c r="B28" i="19"/>
  <c r="A28" i="19"/>
  <c r="K27" i="19"/>
  <c r="H27" i="19"/>
  <c r="G27" i="19"/>
  <c r="F27" i="19"/>
  <c r="E27" i="19"/>
  <c r="D27" i="19"/>
  <c r="C27" i="19"/>
  <c r="B27" i="19"/>
  <c r="A27" i="19"/>
  <c r="K26" i="19"/>
  <c r="H26" i="19"/>
  <c r="G26" i="19"/>
  <c r="F26" i="19"/>
  <c r="E26" i="19"/>
  <c r="D26" i="19"/>
  <c r="C26" i="19"/>
  <c r="B26" i="19"/>
  <c r="A26" i="19"/>
  <c r="K25" i="19"/>
  <c r="H25" i="19"/>
  <c r="G25" i="19"/>
  <c r="F25" i="19"/>
  <c r="E25" i="19"/>
  <c r="D25" i="19"/>
  <c r="C25" i="19"/>
  <c r="B25" i="19"/>
  <c r="I25" i="19" s="1"/>
  <c r="J25" i="19" s="1"/>
  <c r="A25" i="19"/>
  <c r="K24" i="19"/>
  <c r="I24" i="19"/>
  <c r="J24" i="19" s="1"/>
  <c r="H24" i="19"/>
  <c r="G24" i="19"/>
  <c r="F24" i="19"/>
  <c r="E24" i="19"/>
  <c r="D24" i="19"/>
  <c r="C24" i="19"/>
  <c r="B24" i="19"/>
  <c r="A24" i="19"/>
  <c r="K23" i="19"/>
  <c r="H23" i="19"/>
  <c r="G23" i="19"/>
  <c r="F23" i="19"/>
  <c r="E23" i="19"/>
  <c r="D23" i="19"/>
  <c r="C23" i="19"/>
  <c r="B23" i="19"/>
  <c r="A23" i="19"/>
  <c r="K22" i="19"/>
  <c r="H22" i="19"/>
  <c r="G22" i="19"/>
  <c r="F22" i="19"/>
  <c r="E22" i="19"/>
  <c r="D22" i="19"/>
  <c r="C22" i="19"/>
  <c r="B22" i="19"/>
  <c r="I22" i="19" s="1"/>
  <c r="J22" i="19" s="1"/>
  <c r="A22" i="19"/>
  <c r="K21" i="19"/>
  <c r="H21" i="19"/>
  <c r="G21" i="19"/>
  <c r="F21" i="19"/>
  <c r="E21" i="19"/>
  <c r="D21" i="19"/>
  <c r="C21" i="19"/>
  <c r="B21" i="19"/>
  <c r="I21" i="19" s="1"/>
  <c r="J21" i="19" s="1"/>
  <c r="A21" i="19"/>
  <c r="K20" i="19"/>
  <c r="H20" i="19"/>
  <c r="G20" i="19"/>
  <c r="F20" i="19"/>
  <c r="E20" i="19"/>
  <c r="I20" i="19" s="1"/>
  <c r="J20" i="19" s="1"/>
  <c r="D20" i="19"/>
  <c r="C20" i="19"/>
  <c r="B20" i="19"/>
  <c r="A20" i="19"/>
  <c r="K19" i="19"/>
  <c r="H19" i="19"/>
  <c r="G19" i="19"/>
  <c r="F19" i="19"/>
  <c r="E19" i="19"/>
  <c r="D19" i="19"/>
  <c r="C19" i="19"/>
  <c r="B19" i="19"/>
  <c r="I19" i="19" s="1"/>
  <c r="J19" i="19" s="1"/>
  <c r="A19" i="19"/>
  <c r="K18" i="19"/>
  <c r="H18" i="19"/>
  <c r="G18" i="19"/>
  <c r="F18" i="19"/>
  <c r="E18" i="19"/>
  <c r="D18" i="19"/>
  <c r="C18" i="19"/>
  <c r="B18" i="19"/>
  <c r="I18" i="19" s="1"/>
  <c r="J18" i="19" s="1"/>
  <c r="A18" i="19"/>
  <c r="K17" i="19"/>
  <c r="H17" i="19"/>
  <c r="G17" i="19"/>
  <c r="F17" i="19"/>
  <c r="E17" i="19"/>
  <c r="D17" i="19"/>
  <c r="C17" i="19"/>
  <c r="B17" i="19"/>
  <c r="A17" i="19"/>
  <c r="K16" i="19"/>
  <c r="I16" i="19"/>
  <c r="J16" i="19" s="1"/>
  <c r="H16" i="19"/>
  <c r="G16" i="19"/>
  <c r="F16" i="19"/>
  <c r="E16" i="19"/>
  <c r="D16" i="19"/>
  <c r="C16" i="19"/>
  <c r="B16" i="19"/>
  <c r="A16" i="19"/>
  <c r="K15" i="19"/>
  <c r="H15" i="19"/>
  <c r="G15" i="19"/>
  <c r="F15" i="19"/>
  <c r="E15" i="19"/>
  <c r="D15" i="19"/>
  <c r="C15" i="19"/>
  <c r="B15" i="19"/>
  <c r="I15" i="19" s="1"/>
  <c r="J15" i="19" s="1"/>
  <c r="A15" i="19"/>
  <c r="K14" i="19"/>
  <c r="H14" i="19"/>
  <c r="G14" i="19"/>
  <c r="F14" i="19"/>
  <c r="E14" i="19"/>
  <c r="D14" i="19"/>
  <c r="C14" i="19"/>
  <c r="B14" i="19"/>
  <c r="A14" i="19"/>
  <c r="K13" i="19"/>
  <c r="J13" i="19"/>
  <c r="H13" i="19"/>
  <c r="G13" i="19"/>
  <c r="F13" i="19"/>
  <c r="E13" i="19"/>
  <c r="D13" i="19"/>
  <c r="C13" i="19"/>
  <c r="B13" i="19"/>
  <c r="I13" i="19" s="1"/>
  <c r="A13" i="19"/>
  <c r="K12" i="19"/>
  <c r="H12" i="19"/>
  <c r="G12" i="19"/>
  <c r="F12" i="19"/>
  <c r="E12" i="19"/>
  <c r="I12" i="19" s="1"/>
  <c r="J12" i="19" s="1"/>
  <c r="D12" i="19"/>
  <c r="C12" i="19"/>
  <c r="B12" i="19"/>
  <c r="A12" i="19"/>
  <c r="K11" i="19"/>
  <c r="H11" i="19"/>
  <c r="G11" i="19"/>
  <c r="F11" i="19"/>
  <c r="E11" i="19"/>
  <c r="D11" i="19"/>
  <c r="C11" i="19"/>
  <c r="B11" i="19"/>
  <c r="I11" i="19" s="1"/>
  <c r="J11" i="19" s="1"/>
  <c r="A11" i="19"/>
  <c r="K10" i="19"/>
  <c r="H10" i="19"/>
  <c r="G10" i="19"/>
  <c r="F10" i="19"/>
  <c r="E10" i="19"/>
  <c r="D10" i="19"/>
  <c r="C10" i="19"/>
  <c r="B10" i="19"/>
  <c r="A10" i="19"/>
  <c r="K9" i="19"/>
  <c r="H9" i="19"/>
  <c r="G9" i="19"/>
  <c r="F9" i="19"/>
  <c r="E9" i="19"/>
  <c r="D9" i="19"/>
  <c r="C9" i="19"/>
  <c r="B9" i="19"/>
  <c r="A9" i="19"/>
  <c r="K8" i="19"/>
  <c r="I8" i="19"/>
  <c r="J8" i="19" s="1"/>
  <c r="H8" i="19"/>
  <c r="G8" i="19"/>
  <c r="F8" i="19"/>
  <c r="E8" i="19"/>
  <c r="D8" i="19"/>
  <c r="C8" i="19"/>
  <c r="B8" i="19"/>
  <c r="A8" i="19"/>
  <c r="K7" i="19"/>
  <c r="H7" i="19"/>
  <c r="G7" i="19"/>
  <c r="F7" i="19"/>
  <c r="E7" i="19"/>
  <c r="D7" i="19"/>
  <c r="C7" i="19"/>
  <c r="B7" i="19"/>
  <c r="I7" i="19" s="1"/>
  <c r="J7" i="19" s="1"/>
  <c r="A7" i="19"/>
  <c r="K6" i="19"/>
  <c r="H6" i="19"/>
  <c r="G6" i="19"/>
  <c r="F6" i="19"/>
  <c r="E6" i="19"/>
  <c r="D6" i="19"/>
  <c r="C6" i="19"/>
  <c r="B6" i="19"/>
  <c r="I6" i="19" s="1"/>
  <c r="J6" i="19" s="1"/>
  <c r="A6" i="19"/>
  <c r="K5" i="19"/>
  <c r="H5" i="19"/>
  <c r="G5" i="19"/>
  <c r="F5" i="19"/>
  <c r="E5" i="19"/>
  <c r="D5" i="19"/>
  <c r="C5" i="19"/>
  <c r="B5" i="19"/>
  <c r="I5" i="19" s="1"/>
  <c r="J5" i="19" s="1"/>
  <c r="A5" i="19"/>
  <c r="K4" i="19"/>
  <c r="H4" i="19"/>
  <c r="G4" i="19"/>
  <c r="F4" i="19"/>
  <c r="E4" i="19"/>
  <c r="I4" i="19" s="1"/>
  <c r="J4" i="19" s="1"/>
  <c r="D4" i="19"/>
  <c r="C4" i="19"/>
  <c r="B4" i="19"/>
  <c r="A4" i="19"/>
  <c r="K3" i="19"/>
  <c r="H3" i="19"/>
  <c r="G3" i="19"/>
  <c r="F3" i="19"/>
  <c r="E3" i="19"/>
  <c r="D3" i="19"/>
  <c r="C3" i="19"/>
  <c r="B3" i="19"/>
  <c r="A3" i="19"/>
  <c r="H70" i="18"/>
  <c r="G70" i="18"/>
  <c r="F70" i="18"/>
  <c r="E70" i="18"/>
  <c r="D70" i="18"/>
  <c r="C70" i="18"/>
  <c r="B70" i="18"/>
  <c r="K67" i="18"/>
  <c r="H67" i="18"/>
  <c r="G67" i="18"/>
  <c r="F67" i="18"/>
  <c r="E67" i="18"/>
  <c r="D67" i="18"/>
  <c r="C67" i="18"/>
  <c r="B67" i="18"/>
  <c r="A67" i="18"/>
  <c r="K66" i="18"/>
  <c r="H66" i="18"/>
  <c r="G66" i="18"/>
  <c r="F66" i="18"/>
  <c r="E66" i="18"/>
  <c r="D66" i="18"/>
  <c r="C66" i="18"/>
  <c r="B66" i="18"/>
  <c r="I66" i="18" s="1"/>
  <c r="J66" i="18" s="1"/>
  <c r="A66" i="18"/>
  <c r="K65" i="18"/>
  <c r="I65" i="18"/>
  <c r="J65" i="18" s="1"/>
  <c r="H65" i="18"/>
  <c r="G65" i="18"/>
  <c r="F65" i="18"/>
  <c r="E65" i="18"/>
  <c r="D65" i="18"/>
  <c r="C65" i="18"/>
  <c r="B65" i="18"/>
  <c r="A65" i="18"/>
  <c r="K64" i="18"/>
  <c r="H64" i="18"/>
  <c r="G64" i="18"/>
  <c r="F64" i="18"/>
  <c r="E64" i="18"/>
  <c r="D64" i="18"/>
  <c r="C64" i="18"/>
  <c r="B64" i="18"/>
  <c r="A64" i="18"/>
  <c r="K63" i="18"/>
  <c r="H63" i="18"/>
  <c r="G63" i="18"/>
  <c r="F63" i="18"/>
  <c r="E63" i="18"/>
  <c r="D63" i="18"/>
  <c r="C63" i="18"/>
  <c r="B63" i="18"/>
  <c r="A63" i="18"/>
  <c r="K62" i="18"/>
  <c r="H62" i="18"/>
  <c r="G62" i="18"/>
  <c r="F62" i="18"/>
  <c r="E62" i="18"/>
  <c r="D62" i="18"/>
  <c r="C62" i="18"/>
  <c r="B62" i="18"/>
  <c r="I62" i="18" s="1"/>
  <c r="J62" i="18" s="1"/>
  <c r="A62" i="18"/>
  <c r="K61" i="18"/>
  <c r="H61" i="18"/>
  <c r="G61" i="18"/>
  <c r="F61" i="18"/>
  <c r="E61" i="18"/>
  <c r="I61" i="18" s="1"/>
  <c r="J61" i="18" s="1"/>
  <c r="D61" i="18"/>
  <c r="C61" i="18"/>
  <c r="B61" i="18"/>
  <c r="A61" i="18"/>
  <c r="K60" i="18"/>
  <c r="H60" i="18"/>
  <c r="G60" i="18"/>
  <c r="F60" i="18"/>
  <c r="E60" i="18"/>
  <c r="D60" i="18"/>
  <c r="C60" i="18"/>
  <c r="B60" i="18"/>
  <c r="I60" i="18" s="1"/>
  <c r="J60" i="18" s="1"/>
  <c r="A60" i="18"/>
  <c r="K59" i="18"/>
  <c r="H59" i="18"/>
  <c r="G59" i="18"/>
  <c r="F59" i="18"/>
  <c r="E59" i="18"/>
  <c r="D59" i="18"/>
  <c r="C59" i="18"/>
  <c r="I59" i="18" s="1"/>
  <c r="J59" i="18" s="1"/>
  <c r="B59" i="18"/>
  <c r="A59" i="18"/>
  <c r="K58" i="18"/>
  <c r="H58" i="18"/>
  <c r="G58" i="18"/>
  <c r="F58" i="18"/>
  <c r="E58" i="18"/>
  <c r="D58" i="18"/>
  <c r="C58" i="18"/>
  <c r="B58" i="18"/>
  <c r="A58" i="18"/>
  <c r="K57" i="18"/>
  <c r="I57" i="18"/>
  <c r="J57" i="18" s="1"/>
  <c r="H57" i="18"/>
  <c r="G57" i="18"/>
  <c r="F57" i="18"/>
  <c r="E57" i="18"/>
  <c r="D57" i="18"/>
  <c r="C57" i="18"/>
  <c r="B57" i="18"/>
  <c r="A57" i="18"/>
  <c r="K56" i="18"/>
  <c r="H56" i="18"/>
  <c r="G56" i="18"/>
  <c r="F56" i="18"/>
  <c r="E56" i="18"/>
  <c r="D56" i="18"/>
  <c r="C56" i="18"/>
  <c r="B56" i="18"/>
  <c r="A56" i="18"/>
  <c r="K55" i="18"/>
  <c r="H55" i="18"/>
  <c r="G55" i="18"/>
  <c r="F55" i="18"/>
  <c r="E55" i="18"/>
  <c r="D55" i="18"/>
  <c r="C55" i="18"/>
  <c r="B55" i="18"/>
  <c r="A55" i="18"/>
  <c r="K54" i="18"/>
  <c r="J54" i="18"/>
  <c r="H54" i="18"/>
  <c r="G54" i="18"/>
  <c r="F54" i="18"/>
  <c r="E54" i="18"/>
  <c r="D54" i="18"/>
  <c r="C54" i="18"/>
  <c r="B54" i="18"/>
  <c r="I54" i="18" s="1"/>
  <c r="A54" i="18"/>
  <c r="K53" i="18"/>
  <c r="H53" i="18"/>
  <c r="G53" i="18"/>
  <c r="F53" i="18"/>
  <c r="E53" i="18"/>
  <c r="I53" i="18" s="1"/>
  <c r="J53" i="18" s="1"/>
  <c r="D53" i="18"/>
  <c r="C53" i="18"/>
  <c r="B53" i="18"/>
  <c r="A53" i="18"/>
  <c r="K52" i="18"/>
  <c r="H52" i="18"/>
  <c r="G52" i="18"/>
  <c r="F52" i="18"/>
  <c r="E52" i="18"/>
  <c r="D52" i="18"/>
  <c r="C52" i="18"/>
  <c r="B52" i="18"/>
  <c r="I52" i="18" s="1"/>
  <c r="J52" i="18" s="1"/>
  <c r="A52" i="18"/>
  <c r="K51" i="18"/>
  <c r="H51" i="18"/>
  <c r="G51" i="18"/>
  <c r="F51" i="18"/>
  <c r="E51" i="18"/>
  <c r="D51" i="18"/>
  <c r="C51" i="18"/>
  <c r="B51" i="18"/>
  <c r="A51" i="18"/>
  <c r="K50" i="18"/>
  <c r="H50" i="18"/>
  <c r="G50" i="18"/>
  <c r="F50" i="18"/>
  <c r="E50" i="18"/>
  <c r="D50" i="18"/>
  <c r="C50" i="18"/>
  <c r="B50" i="18"/>
  <c r="A50" i="18"/>
  <c r="K49" i="18"/>
  <c r="I49" i="18"/>
  <c r="J49" i="18" s="1"/>
  <c r="H49" i="18"/>
  <c r="G49" i="18"/>
  <c r="F49" i="18"/>
  <c r="E49" i="18"/>
  <c r="D49" i="18"/>
  <c r="C49" i="18"/>
  <c r="B49" i="18"/>
  <c r="A49" i="18"/>
  <c r="K48" i="18"/>
  <c r="H48" i="18"/>
  <c r="G48" i="18"/>
  <c r="F48" i="18"/>
  <c r="E48" i="18"/>
  <c r="D48" i="18"/>
  <c r="C48" i="18"/>
  <c r="B48" i="18"/>
  <c r="I48" i="18" s="1"/>
  <c r="J48" i="18" s="1"/>
  <c r="A48" i="18"/>
  <c r="K47" i="18"/>
  <c r="H47" i="18"/>
  <c r="G47" i="18"/>
  <c r="F47" i="18"/>
  <c r="E47" i="18"/>
  <c r="D47" i="18"/>
  <c r="C47" i="18"/>
  <c r="B47" i="18"/>
  <c r="I47" i="18" s="1"/>
  <c r="J47" i="18" s="1"/>
  <c r="A47" i="18"/>
  <c r="K46" i="18"/>
  <c r="H46" i="18"/>
  <c r="G46" i="18"/>
  <c r="F46" i="18"/>
  <c r="E46" i="18"/>
  <c r="D46" i="18"/>
  <c r="C46" i="18"/>
  <c r="B46" i="18"/>
  <c r="I46" i="18" s="1"/>
  <c r="J46" i="18" s="1"/>
  <c r="A46" i="18"/>
  <c r="K45" i="18"/>
  <c r="H45" i="18"/>
  <c r="G45" i="18"/>
  <c r="F45" i="18"/>
  <c r="E45" i="18"/>
  <c r="I45" i="18" s="1"/>
  <c r="J45" i="18" s="1"/>
  <c r="D45" i="18"/>
  <c r="C45" i="18"/>
  <c r="B45" i="18"/>
  <c r="A45" i="18"/>
  <c r="K44" i="18"/>
  <c r="H44" i="18"/>
  <c r="G44" i="18"/>
  <c r="F44" i="18"/>
  <c r="E44" i="18"/>
  <c r="D44" i="18"/>
  <c r="C44" i="18"/>
  <c r="B44" i="18"/>
  <c r="A44" i="18"/>
  <c r="K43" i="18"/>
  <c r="H43" i="18"/>
  <c r="G43" i="18"/>
  <c r="F43" i="18"/>
  <c r="E43" i="18"/>
  <c r="D43" i="18"/>
  <c r="C43" i="18"/>
  <c r="B43" i="18"/>
  <c r="I43" i="18" s="1"/>
  <c r="A43" i="18"/>
  <c r="K42" i="18"/>
  <c r="H42" i="18"/>
  <c r="G42" i="18"/>
  <c r="F42" i="18"/>
  <c r="E42" i="18"/>
  <c r="D42" i="18"/>
  <c r="C42" i="18"/>
  <c r="B42" i="18"/>
  <c r="I42" i="18" s="1"/>
  <c r="J42" i="18" s="1"/>
  <c r="A42" i="18"/>
  <c r="K41" i="18"/>
  <c r="I41" i="18"/>
  <c r="J41" i="18" s="1"/>
  <c r="H41" i="18"/>
  <c r="G41" i="18"/>
  <c r="F41" i="18"/>
  <c r="E41" i="18"/>
  <c r="D41" i="18"/>
  <c r="C41" i="18"/>
  <c r="B41" i="18"/>
  <c r="A41" i="18"/>
  <c r="K40" i="18"/>
  <c r="H40" i="18"/>
  <c r="G40" i="18"/>
  <c r="F40" i="18"/>
  <c r="E40" i="18"/>
  <c r="D40" i="18"/>
  <c r="C40" i="18"/>
  <c r="B40" i="18"/>
  <c r="I40" i="18" s="1"/>
  <c r="J40" i="18" s="1"/>
  <c r="A40" i="18"/>
  <c r="K39" i="18"/>
  <c r="H39" i="18"/>
  <c r="G39" i="18"/>
  <c r="F39" i="18"/>
  <c r="E39" i="18"/>
  <c r="D39" i="18"/>
  <c r="C39" i="18"/>
  <c r="B39" i="18"/>
  <c r="I39" i="18" s="1"/>
  <c r="J39" i="18" s="1"/>
  <c r="A39" i="18"/>
  <c r="K38" i="18"/>
  <c r="J38" i="18"/>
  <c r="H38" i="18"/>
  <c r="G38" i="18"/>
  <c r="F38" i="18"/>
  <c r="E38" i="18"/>
  <c r="D38" i="18"/>
  <c r="C38" i="18"/>
  <c r="B38" i="18"/>
  <c r="I38" i="18" s="1"/>
  <c r="A38" i="18"/>
  <c r="K37" i="18"/>
  <c r="H37" i="18"/>
  <c r="G37" i="18"/>
  <c r="F37" i="18"/>
  <c r="E37" i="18"/>
  <c r="I37" i="18" s="1"/>
  <c r="J37" i="18" s="1"/>
  <c r="D37" i="18"/>
  <c r="C37" i="18"/>
  <c r="B37" i="18"/>
  <c r="A37" i="18"/>
  <c r="K36" i="18"/>
  <c r="H36" i="18"/>
  <c r="G36" i="18"/>
  <c r="F36" i="18"/>
  <c r="E36" i="18"/>
  <c r="D36" i="18"/>
  <c r="C36" i="18"/>
  <c r="B36" i="18"/>
  <c r="I36" i="18" s="1"/>
  <c r="J36" i="18" s="1"/>
  <c r="A36" i="18"/>
  <c r="K35" i="18"/>
  <c r="H35" i="18"/>
  <c r="G35" i="18"/>
  <c r="F35" i="18"/>
  <c r="E35" i="18"/>
  <c r="D35" i="18"/>
  <c r="C35" i="18"/>
  <c r="I35" i="18" s="1"/>
  <c r="J35" i="18" s="1"/>
  <c r="B35" i="18"/>
  <c r="A35" i="18"/>
  <c r="K34" i="18"/>
  <c r="H34" i="18"/>
  <c r="G34" i="18"/>
  <c r="F34" i="18"/>
  <c r="E34" i="18"/>
  <c r="D34" i="18"/>
  <c r="C34" i="18"/>
  <c r="B34" i="18"/>
  <c r="I34" i="18" s="1"/>
  <c r="J34" i="18" s="1"/>
  <c r="A34" i="18"/>
  <c r="K33" i="18"/>
  <c r="I33" i="18"/>
  <c r="J33" i="18" s="1"/>
  <c r="H33" i="18"/>
  <c r="G33" i="18"/>
  <c r="F33" i="18"/>
  <c r="E33" i="18"/>
  <c r="D33" i="18"/>
  <c r="C33" i="18"/>
  <c r="B33" i="18"/>
  <c r="A33" i="18"/>
  <c r="K32" i="18"/>
  <c r="H32" i="18"/>
  <c r="G32" i="18"/>
  <c r="F32" i="18"/>
  <c r="E32" i="18"/>
  <c r="D32" i="18"/>
  <c r="C32" i="18"/>
  <c r="B32" i="18"/>
  <c r="A32" i="18"/>
  <c r="K31" i="18"/>
  <c r="H31" i="18"/>
  <c r="G31" i="18"/>
  <c r="F31" i="18"/>
  <c r="E31" i="18"/>
  <c r="D31" i="18"/>
  <c r="C31" i="18"/>
  <c r="B31" i="18"/>
  <c r="A31" i="18"/>
  <c r="K30" i="18"/>
  <c r="H30" i="18"/>
  <c r="G30" i="18"/>
  <c r="F30" i="18"/>
  <c r="E30" i="18"/>
  <c r="D30" i="18"/>
  <c r="C30" i="18"/>
  <c r="B30" i="18"/>
  <c r="I30" i="18" s="1"/>
  <c r="J30" i="18" s="1"/>
  <c r="A30" i="18"/>
  <c r="K29" i="18"/>
  <c r="H29" i="18"/>
  <c r="G29" i="18"/>
  <c r="F29" i="18"/>
  <c r="E29" i="18"/>
  <c r="I29" i="18" s="1"/>
  <c r="J29" i="18" s="1"/>
  <c r="D29" i="18"/>
  <c r="C29" i="18"/>
  <c r="B29" i="18"/>
  <c r="A29" i="18"/>
  <c r="K28" i="18"/>
  <c r="H28" i="18"/>
  <c r="G28" i="18"/>
  <c r="F28" i="18"/>
  <c r="E28" i="18"/>
  <c r="D28" i="18"/>
  <c r="C28" i="18"/>
  <c r="B28" i="18"/>
  <c r="I28" i="18" s="1"/>
  <c r="J28" i="18" s="1"/>
  <c r="A28" i="18"/>
  <c r="K27" i="18"/>
  <c r="H27" i="18"/>
  <c r="G27" i="18"/>
  <c r="F27" i="18"/>
  <c r="E27" i="18"/>
  <c r="D27" i="18"/>
  <c r="C27" i="18"/>
  <c r="B27" i="18"/>
  <c r="A27" i="18"/>
  <c r="K26" i="18"/>
  <c r="H26" i="18"/>
  <c r="G26" i="18"/>
  <c r="F26" i="18"/>
  <c r="E26" i="18"/>
  <c r="D26" i="18"/>
  <c r="C26" i="18"/>
  <c r="B26" i="18"/>
  <c r="A26" i="18"/>
  <c r="K25" i="18"/>
  <c r="I25" i="18"/>
  <c r="J25" i="18" s="1"/>
  <c r="H25" i="18"/>
  <c r="G25" i="18"/>
  <c r="F25" i="18"/>
  <c r="E25" i="18"/>
  <c r="D25" i="18"/>
  <c r="C25" i="18"/>
  <c r="B25" i="18"/>
  <c r="A25" i="18"/>
  <c r="K24" i="18"/>
  <c r="H24" i="18"/>
  <c r="G24" i="18"/>
  <c r="F24" i="18"/>
  <c r="E24" i="18"/>
  <c r="D24" i="18"/>
  <c r="C24" i="18"/>
  <c r="B24" i="18"/>
  <c r="I24" i="18" s="1"/>
  <c r="J24" i="18" s="1"/>
  <c r="A24" i="18"/>
  <c r="K23" i="18"/>
  <c r="H23" i="18"/>
  <c r="G23" i="18"/>
  <c r="F23" i="18"/>
  <c r="E23" i="18"/>
  <c r="D23" i="18"/>
  <c r="C23" i="18"/>
  <c r="B23" i="18"/>
  <c r="I23" i="18" s="1"/>
  <c r="J23" i="18" s="1"/>
  <c r="A23" i="18"/>
  <c r="K22" i="18"/>
  <c r="H22" i="18"/>
  <c r="G22" i="18"/>
  <c r="F22" i="18"/>
  <c r="E22" i="18"/>
  <c r="D22" i="18"/>
  <c r="C22" i="18"/>
  <c r="B22" i="18"/>
  <c r="I22" i="18" s="1"/>
  <c r="J22" i="18" s="1"/>
  <c r="A22" i="18"/>
  <c r="K21" i="18"/>
  <c r="H21" i="18"/>
  <c r="G21" i="18"/>
  <c r="F21" i="18"/>
  <c r="E21" i="18"/>
  <c r="I21" i="18" s="1"/>
  <c r="J21" i="18" s="1"/>
  <c r="D21" i="18"/>
  <c r="C21" i="18"/>
  <c r="B21" i="18"/>
  <c r="A21" i="18"/>
  <c r="K20" i="18"/>
  <c r="H20" i="18"/>
  <c r="G20" i="18"/>
  <c r="F20" i="18"/>
  <c r="E20" i="18"/>
  <c r="D20" i="18"/>
  <c r="C20" i="18"/>
  <c r="B20" i="18"/>
  <c r="I20" i="18" s="1"/>
  <c r="J20" i="18" s="1"/>
  <c r="A20" i="18"/>
  <c r="K19" i="18"/>
  <c r="H19" i="18"/>
  <c r="G19" i="18"/>
  <c r="F19" i="18"/>
  <c r="E19" i="18"/>
  <c r="D19" i="18"/>
  <c r="C19" i="18"/>
  <c r="B19" i="18"/>
  <c r="A19" i="18"/>
  <c r="K18" i="18"/>
  <c r="H18" i="18"/>
  <c r="G18" i="18"/>
  <c r="F18" i="18"/>
  <c r="E18" i="18"/>
  <c r="D18" i="18"/>
  <c r="C18" i="18"/>
  <c r="B18" i="18"/>
  <c r="A18" i="18"/>
  <c r="K17" i="18"/>
  <c r="I17" i="18"/>
  <c r="J17" i="18" s="1"/>
  <c r="H17" i="18"/>
  <c r="G17" i="18"/>
  <c r="F17" i="18"/>
  <c r="E17" i="18"/>
  <c r="D17" i="18"/>
  <c r="C17" i="18"/>
  <c r="B17" i="18"/>
  <c r="A17" i="18"/>
  <c r="K16" i="18"/>
  <c r="H16" i="18"/>
  <c r="G16" i="18"/>
  <c r="F16" i="18"/>
  <c r="E16" i="18"/>
  <c r="D16" i="18"/>
  <c r="C16" i="18"/>
  <c r="B16" i="18"/>
  <c r="A16" i="18"/>
  <c r="K15" i="18"/>
  <c r="H15" i="18"/>
  <c r="G15" i="18"/>
  <c r="F15" i="18"/>
  <c r="E15" i="18"/>
  <c r="D15" i="18"/>
  <c r="C15" i="18"/>
  <c r="B15" i="18"/>
  <c r="I15" i="18" s="1"/>
  <c r="J15" i="18" s="1"/>
  <c r="A15" i="18"/>
  <c r="K14" i="18"/>
  <c r="H14" i="18"/>
  <c r="G14" i="18"/>
  <c r="F14" i="18"/>
  <c r="E14" i="18"/>
  <c r="D14" i="18"/>
  <c r="C14" i="18"/>
  <c r="B14" i="18"/>
  <c r="I14" i="18" s="1"/>
  <c r="J14" i="18" s="1"/>
  <c r="A14" i="18"/>
  <c r="K13" i="18"/>
  <c r="H13" i="18"/>
  <c r="G13" i="18"/>
  <c r="F13" i="18"/>
  <c r="E13" i="18"/>
  <c r="I13" i="18" s="1"/>
  <c r="J13" i="18" s="1"/>
  <c r="D13" i="18"/>
  <c r="C13" i="18"/>
  <c r="B13" i="18"/>
  <c r="A13" i="18"/>
  <c r="K12" i="18"/>
  <c r="H12" i="18"/>
  <c r="G12" i="18"/>
  <c r="F12" i="18"/>
  <c r="E12" i="18"/>
  <c r="D12" i="18"/>
  <c r="C12" i="18"/>
  <c r="B12" i="18"/>
  <c r="A12" i="18"/>
  <c r="K11" i="18"/>
  <c r="H11" i="18"/>
  <c r="G11" i="18"/>
  <c r="F11" i="18"/>
  <c r="E11" i="18"/>
  <c r="D11" i="18"/>
  <c r="C11" i="18"/>
  <c r="B11" i="18"/>
  <c r="I11" i="18" s="1"/>
  <c r="A11" i="18"/>
  <c r="K10" i="18"/>
  <c r="H10" i="18"/>
  <c r="G10" i="18"/>
  <c r="F10" i="18"/>
  <c r="E10" i="18"/>
  <c r="D10" i="18"/>
  <c r="C10" i="18"/>
  <c r="B10" i="18"/>
  <c r="I10" i="18" s="1"/>
  <c r="J10" i="18" s="1"/>
  <c r="A10" i="18"/>
  <c r="K9" i="18"/>
  <c r="I9" i="18"/>
  <c r="J9" i="18" s="1"/>
  <c r="H9" i="18"/>
  <c r="G9" i="18"/>
  <c r="F9" i="18"/>
  <c r="E9" i="18"/>
  <c r="D9" i="18"/>
  <c r="C9" i="18"/>
  <c r="B9" i="18"/>
  <c r="A9" i="18"/>
  <c r="K8" i="18"/>
  <c r="H8" i="18"/>
  <c r="G8" i="18"/>
  <c r="F8" i="18"/>
  <c r="E8" i="18"/>
  <c r="D8" i="18"/>
  <c r="C8" i="18"/>
  <c r="B8" i="18"/>
  <c r="I8" i="18" s="1"/>
  <c r="J8" i="18" s="1"/>
  <c r="A8" i="18"/>
  <c r="K7" i="18"/>
  <c r="H7" i="18"/>
  <c r="G7" i="18"/>
  <c r="F7" i="18"/>
  <c r="E7" i="18"/>
  <c r="D7" i="18"/>
  <c r="C7" i="18"/>
  <c r="B7" i="18"/>
  <c r="I7" i="18" s="1"/>
  <c r="J7" i="18" s="1"/>
  <c r="A7" i="18"/>
  <c r="K6" i="18"/>
  <c r="J6" i="18"/>
  <c r="H6" i="18"/>
  <c r="G6" i="18"/>
  <c r="F6" i="18"/>
  <c r="E6" i="18"/>
  <c r="D6" i="18"/>
  <c r="C6" i="18"/>
  <c r="B6" i="18"/>
  <c r="I6" i="18" s="1"/>
  <c r="A6" i="18"/>
  <c r="K5" i="18"/>
  <c r="H5" i="18"/>
  <c r="G5" i="18"/>
  <c r="F5" i="18"/>
  <c r="E5" i="18"/>
  <c r="I5" i="18" s="1"/>
  <c r="J5" i="18" s="1"/>
  <c r="D5" i="18"/>
  <c r="C5" i="18"/>
  <c r="B5" i="18"/>
  <c r="A5" i="18"/>
  <c r="K4" i="18"/>
  <c r="H4" i="18"/>
  <c r="G4" i="18"/>
  <c r="F4" i="18"/>
  <c r="E4" i="18"/>
  <c r="D4" i="18"/>
  <c r="C4" i="18"/>
  <c r="B4" i="18"/>
  <c r="A4" i="18"/>
  <c r="K3" i="18"/>
  <c r="K70" i="18" s="1"/>
  <c r="H3" i="18"/>
  <c r="G3" i="18"/>
  <c r="F3" i="18"/>
  <c r="E3" i="18"/>
  <c r="D3" i="18"/>
  <c r="C3" i="18"/>
  <c r="B3" i="18"/>
  <c r="A3" i="18"/>
  <c r="H70" i="17"/>
  <c r="G70" i="17"/>
  <c r="F70" i="17"/>
  <c r="E70" i="17"/>
  <c r="D70" i="17"/>
  <c r="C70" i="17"/>
  <c r="B70" i="17"/>
  <c r="K67" i="17"/>
  <c r="H67" i="17"/>
  <c r="G67" i="17"/>
  <c r="F67" i="17"/>
  <c r="E67" i="17"/>
  <c r="D67" i="17"/>
  <c r="C67" i="17"/>
  <c r="B67" i="17"/>
  <c r="I67" i="17" s="1"/>
  <c r="J67" i="17" s="1"/>
  <c r="A67" i="17"/>
  <c r="K66" i="17"/>
  <c r="I66" i="17"/>
  <c r="J66" i="17" s="1"/>
  <c r="H66" i="17"/>
  <c r="G66" i="17"/>
  <c r="F66" i="17"/>
  <c r="E66" i="17"/>
  <c r="D66" i="17"/>
  <c r="C66" i="17"/>
  <c r="B66" i="17"/>
  <c r="A66" i="17"/>
  <c r="K65" i="17"/>
  <c r="H65" i="17"/>
  <c r="G65" i="17"/>
  <c r="F65" i="17"/>
  <c r="E65" i="17"/>
  <c r="D65" i="17"/>
  <c r="C65" i="17"/>
  <c r="B65" i="17"/>
  <c r="A65" i="17"/>
  <c r="K64" i="17"/>
  <c r="H64" i="17"/>
  <c r="G64" i="17"/>
  <c r="F64" i="17"/>
  <c r="E64" i="17"/>
  <c r="D64" i="17"/>
  <c r="C64" i="17"/>
  <c r="B64" i="17"/>
  <c r="A64" i="17"/>
  <c r="K63" i="17"/>
  <c r="J63" i="17"/>
  <c r="H63" i="17"/>
  <c r="G63" i="17"/>
  <c r="F63" i="17"/>
  <c r="E63" i="17"/>
  <c r="D63" i="17"/>
  <c r="C63" i="17"/>
  <c r="B63" i="17"/>
  <c r="I63" i="17" s="1"/>
  <c r="A63" i="17"/>
  <c r="K62" i="17"/>
  <c r="H62" i="17"/>
  <c r="G62" i="17"/>
  <c r="F62" i="17"/>
  <c r="E62" i="17"/>
  <c r="I62" i="17" s="1"/>
  <c r="J62" i="17" s="1"/>
  <c r="D62" i="17"/>
  <c r="C62" i="17"/>
  <c r="B62" i="17"/>
  <c r="A62" i="17"/>
  <c r="K61" i="17"/>
  <c r="H61" i="17"/>
  <c r="G61" i="17"/>
  <c r="F61" i="17"/>
  <c r="E61" i="17"/>
  <c r="D61" i="17"/>
  <c r="C61" i="17"/>
  <c r="B61" i="17"/>
  <c r="I61" i="17" s="1"/>
  <c r="J61" i="17" s="1"/>
  <c r="A61" i="17"/>
  <c r="K60" i="17"/>
  <c r="H60" i="17"/>
  <c r="G60" i="17"/>
  <c r="F60" i="17"/>
  <c r="E60" i="17"/>
  <c r="D60" i="17"/>
  <c r="C60" i="17"/>
  <c r="B60" i="17"/>
  <c r="A60" i="17"/>
  <c r="K59" i="17"/>
  <c r="H59" i="17"/>
  <c r="G59" i="17"/>
  <c r="F59" i="17"/>
  <c r="E59" i="17"/>
  <c r="D59" i="17"/>
  <c r="C59" i="17"/>
  <c r="B59" i="17"/>
  <c r="A59" i="17"/>
  <c r="K58" i="17"/>
  <c r="I58" i="17"/>
  <c r="J58" i="17" s="1"/>
  <c r="H58" i="17"/>
  <c r="G58" i="17"/>
  <c r="F58" i="17"/>
  <c r="E58" i="17"/>
  <c r="D58" i="17"/>
  <c r="C58" i="17"/>
  <c r="B58" i="17"/>
  <c r="A58" i="17"/>
  <c r="K57" i="17"/>
  <c r="H57" i="17"/>
  <c r="G57" i="17"/>
  <c r="F57" i="17"/>
  <c r="E57" i="17"/>
  <c r="D57" i="17"/>
  <c r="C57" i="17"/>
  <c r="B57" i="17"/>
  <c r="I57" i="17" s="1"/>
  <c r="J57" i="17" s="1"/>
  <c r="A57" i="17"/>
  <c r="K56" i="17"/>
  <c r="H56" i="17"/>
  <c r="G56" i="17"/>
  <c r="F56" i="17"/>
  <c r="E56" i="17"/>
  <c r="D56" i="17"/>
  <c r="C56" i="17"/>
  <c r="B56" i="17"/>
  <c r="A56" i="17"/>
  <c r="K55" i="17"/>
  <c r="H55" i="17"/>
  <c r="G55" i="17"/>
  <c r="F55" i="17"/>
  <c r="E55" i="17"/>
  <c r="D55" i="17"/>
  <c r="C55" i="17"/>
  <c r="B55" i="17"/>
  <c r="I55" i="17" s="1"/>
  <c r="J55" i="17" s="1"/>
  <c r="A55" i="17"/>
  <c r="K54" i="17"/>
  <c r="H54" i="17"/>
  <c r="G54" i="17"/>
  <c r="F54" i="17"/>
  <c r="E54" i="17"/>
  <c r="I54" i="17" s="1"/>
  <c r="J54" i="17" s="1"/>
  <c r="D54" i="17"/>
  <c r="C54" i="17"/>
  <c r="B54" i="17"/>
  <c r="A54" i="17"/>
  <c r="K53" i="17"/>
  <c r="H53" i="17"/>
  <c r="G53" i="17"/>
  <c r="F53" i="17"/>
  <c r="E53" i="17"/>
  <c r="D53" i="17"/>
  <c r="C53" i="17"/>
  <c r="B53" i="17"/>
  <c r="A53" i="17"/>
  <c r="K52" i="17"/>
  <c r="H52" i="17"/>
  <c r="G52" i="17"/>
  <c r="F52" i="17"/>
  <c r="E52" i="17"/>
  <c r="D52" i="17"/>
  <c r="C52" i="17"/>
  <c r="B52" i="17"/>
  <c r="A52" i="17"/>
  <c r="K51" i="17"/>
  <c r="H51" i="17"/>
  <c r="G51" i="17"/>
  <c r="F51" i="17"/>
  <c r="E51" i="17"/>
  <c r="D51" i="17"/>
  <c r="C51" i="17"/>
  <c r="B51" i="17"/>
  <c r="I51" i="17" s="1"/>
  <c r="J51" i="17" s="1"/>
  <c r="A51" i="17"/>
  <c r="K50" i="17"/>
  <c r="I50" i="17"/>
  <c r="J50" i="17" s="1"/>
  <c r="H50" i="17"/>
  <c r="G50" i="17"/>
  <c r="F50" i="17"/>
  <c r="E50" i="17"/>
  <c r="D50" i="17"/>
  <c r="C50" i="17"/>
  <c r="B50" i="17"/>
  <c r="A50" i="17"/>
  <c r="K49" i="17"/>
  <c r="H49" i="17"/>
  <c r="G49" i="17"/>
  <c r="F49" i="17"/>
  <c r="E49" i="17"/>
  <c r="D49" i="17"/>
  <c r="C49" i="17"/>
  <c r="B49" i="17"/>
  <c r="I49" i="17" s="1"/>
  <c r="J49" i="17" s="1"/>
  <c r="A49" i="17"/>
  <c r="K48" i="17"/>
  <c r="H48" i="17"/>
  <c r="G48" i="17"/>
  <c r="F48" i="17"/>
  <c r="E48" i="17"/>
  <c r="D48" i="17"/>
  <c r="C48" i="17"/>
  <c r="B48" i="17"/>
  <c r="A48" i="17"/>
  <c r="K47" i="17"/>
  <c r="H47" i="17"/>
  <c r="G47" i="17"/>
  <c r="F47" i="17"/>
  <c r="E47" i="17"/>
  <c r="D47" i="17"/>
  <c r="C47" i="17"/>
  <c r="B47" i="17"/>
  <c r="A47" i="17"/>
  <c r="K46" i="17"/>
  <c r="I46" i="17"/>
  <c r="J46" i="17" s="1"/>
  <c r="H46" i="17"/>
  <c r="G46" i="17"/>
  <c r="F46" i="17"/>
  <c r="E46" i="17"/>
  <c r="D46" i="17"/>
  <c r="C46" i="17"/>
  <c r="B46" i="17"/>
  <c r="A46" i="17"/>
  <c r="K45" i="17"/>
  <c r="H45" i="17"/>
  <c r="G45" i="17"/>
  <c r="F45" i="17"/>
  <c r="E45" i="17"/>
  <c r="D45" i="17"/>
  <c r="C45" i="17"/>
  <c r="B45" i="17"/>
  <c r="A45" i="17"/>
  <c r="K44" i="17"/>
  <c r="H44" i="17"/>
  <c r="G44" i="17"/>
  <c r="F44" i="17"/>
  <c r="E44" i="17"/>
  <c r="D44" i="17"/>
  <c r="C44" i="17"/>
  <c r="B44" i="17"/>
  <c r="I44" i="17" s="1"/>
  <c r="J44" i="17" s="1"/>
  <c r="A44" i="17"/>
  <c r="K43" i="17"/>
  <c r="H43" i="17"/>
  <c r="G43" i="17"/>
  <c r="F43" i="17"/>
  <c r="E43" i="17"/>
  <c r="D43" i="17"/>
  <c r="C43" i="17"/>
  <c r="B43" i="17"/>
  <c r="A43" i="17"/>
  <c r="K42" i="17"/>
  <c r="H42" i="17"/>
  <c r="G42" i="17"/>
  <c r="F42" i="17"/>
  <c r="E42" i="17"/>
  <c r="I42" i="17" s="1"/>
  <c r="J42" i="17" s="1"/>
  <c r="D42" i="17"/>
  <c r="C42" i="17"/>
  <c r="B42" i="17"/>
  <c r="A42" i="17"/>
  <c r="K41" i="17"/>
  <c r="H41" i="17"/>
  <c r="G41" i="17"/>
  <c r="F41" i="17"/>
  <c r="E41" i="17"/>
  <c r="D41" i="17"/>
  <c r="C41" i="17"/>
  <c r="B41" i="17"/>
  <c r="I41" i="17" s="1"/>
  <c r="J41" i="17" s="1"/>
  <c r="A41" i="17"/>
  <c r="K40" i="17"/>
  <c r="H40" i="17"/>
  <c r="G40" i="17"/>
  <c r="F40" i="17"/>
  <c r="E40" i="17"/>
  <c r="D40" i="17"/>
  <c r="C40" i="17"/>
  <c r="B40" i="17"/>
  <c r="I40" i="17" s="1"/>
  <c r="J40" i="17" s="1"/>
  <c r="A40" i="17"/>
  <c r="K39" i="17"/>
  <c r="J39" i="17"/>
  <c r="H39" i="17"/>
  <c r="G39" i="17"/>
  <c r="F39" i="17"/>
  <c r="E39" i="17"/>
  <c r="D39" i="17"/>
  <c r="C39" i="17"/>
  <c r="B39" i="17"/>
  <c r="I39" i="17" s="1"/>
  <c r="A39" i="17"/>
  <c r="K38" i="17"/>
  <c r="H38" i="17"/>
  <c r="G38" i="17"/>
  <c r="F38" i="17"/>
  <c r="E38" i="17"/>
  <c r="D38" i="17"/>
  <c r="C38" i="17"/>
  <c r="B38" i="17"/>
  <c r="A38" i="17"/>
  <c r="K37" i="17"/>
  <c r="H37" i="17"/>
  <c r="G37" i="17"/>
  <c r="F37" i="17"/>
  <c r="E37" i="17"/>
  <c r="D37" i="17"/>
  <c r="C37" i="17"/>
  <c r="B37" i="17"/>
  <c r="A37" i="17"/>
  <c r="K36" i="17"/>
  <c r="H36" i="17"/>
  <c r="G36" i="17"/>
  <c r="F36" i="17"/>
  <c r="E36" i="17"/>
  <c r="D36" i="17"/>
  <c r="C36" i="17"/>
  <c r="B36" i="17"/>
  <c r="I36" i="17" s="1"/>
  <c r="A36" i="17"/>
  <c r="K35" i="17"/>
  <c r="H35" i="17"/>
  <c r="G35" i="17"/>
  <c r="F35" i="17"/>
  <c r="E35" i="17"/>
  <c r="D35" i="17"/>
  <c r="C35" i="17"/>
  <c r="B35" i="17"/>
  <c r="I35" i="17" s="1"/>
  <c r="J35" i="17" s="1"/>
  <c r="A35" i="17"/>
  <c r="K34" i="17"/>
  <c r="H34" i="17"/>
  <c r="G34" i="17"/>
  <c r="F34" i="17"/>
  <c r="E34" i="17"/>
  <c r="D34" i="17"/>
  <c r="D34" i="1" s="1"/>
  <c r="C34" i="17"/>
  <c r="B34" i="17"/>
  <c r="A34" i="17"/>
  <c r="K33" i="17"/>
  <c r="H33" i="17"/>
  <c r="G33" i="17"/>
  <c r="F33" i="17"/>
  <c r="E33" i="17"/>
  <c r="D33" i="17"/>
  <c r="C33" i="17"/>
  <c r="B33" i="17"/>
  <c r="A33" i="17"/>
  <c r="K32" i="17"/>
  <c r="I32" i="17"/>
  <c r="J32" i="17" s="1"/>
  <c r="H32" i="17"/>
  <c r="G32" i="17"/>
  <c r="F32" i="17"/>
  <c r="E32" i="17"/>
  <c r="D32" i="17"/>
  <c r="C32" i="17"/>
  <c r="B32" i="17"/>
  <c r="A32" i="17"/>
  <c r="K31" i="17"/>
  <c r="H31" i="17"/>
  <c r="G31" i="17"/>
  <c r="F31" i="17"/>
  <c r="E31" i="17"/>
  <c r="D31" i="17"/>
  <c r="C31" i="17"/>
  <c r="B31" i="17"/>
  <c r="I31" i="17" s="1"/>
  <c r="J31" i="17" s="1"/>
  <c r="A31" i="17"/>
  <c r="K30" i="17"/>
  <c r="H30" i="17"/>
  <c r="G30" i="17"/>
  <c r="F30" i="17"/>
  <c r="E30" i="17"/>
  <c r="D30" i="17"/>
  <c r="C30" i="17"/>
  <c r="B30" i="17"/>
  <c r="A30" i="17"/>
  <c r="K29" i="17"/>
  <c r="H29" i="17"/>
  <c r="G29" i="17"/>
  <c r="F29" i="17"/>
  <c r="E29" i="17"/>
  <c r="D29" i="17"/>
  <c r="C29" i="17"/>
  <c r="B29" i="17"/>
  <c r="I29" i="17" s="1"/>
  <c r="J29" i="17" s="1"/>
  <c r="A29" i="17"/>
  <c r="K28" i="17"/>
  <c r="H28" i="17"/>
  <c r="G28" i="17"/>
  <c r="F28" i="17"/>
  <c r="E28" i="17"/>
  <c r="D28" i="17"/>
  <c r="C28" i="17"/>
  <c r="B28" i="17"/>
  <c r="A28" i="17"/>
  <c r="K27" i="17"/>
  <c r="H27" i="17"/>
  <c r="G27" i="17"/>
  <c r="F27" i="17"/>
  <c r="E27" i="17"/>
  <c r="D27" i="17"/>
  <c r="C27" i="17"/>
  <c r="B27" i="17"/>
  <c r="A27" i="17"/>
  <c r="K26" i="17"/>
  <c r="H26" i="17"/>
  <c r="G26" i="17"/>
  <c r="F26" i="17"/>
  <c r="E26" i="17"/>
  <c r="D26" i="17"/>
  <c r="C26" i="17"/>
  <c r="B26" i="17"/>
  <c r="A26" i="17"/>
  <c r="K25" i="17"/>
  <c r="H25" i="17"/>
  <c r="G25" i="17"/>
  <c r="F25" i="17"/>
  <c r="E25" i="17"/>
  <c r="D25" i="17"/>
  <c r="C25" i="17"/>
  <c r="B25" i="17"/>
  <c r="I25" i="17" s="1"/>
  <c r="J25" i="17" s="1"/>
  <c r="A25" i="17"/>
  <c r="K24" i="17"/>
  <c r="H24" i="17"/>
  <c r="G24" i="17"/>
  <c r="F24" i="17"/>
  <c r="E24" i="17"/>
  <c r="D24" i="17"/>
  <c r="C24" i="17"/>
  <c r="B24" i="17"/>
  <c r="I24" i="17" s="1"/>
  <c r="J24" i="17" s="1"/>
  <c r="A24" i="17"/>
  <c r="K23" i="17"/>
  <c r="H23" i="17"/>
  <c r="G23" i="17"/>
  <c r="F23" i="17"/>
  <c r="E23" i="17"/>
  <c r="D23" i="17"/>
  <c r="C23" i="17"/>
  <c r="B23" i="17"/>
  <c r="I23" i="17" s="1"/>
  <c r="J23" i="17" s="1"/>
  <c r="A23" i="17"/>
  <c r="K22" i="17"/>
  <c r="H22" i="17"/>
  <c r="G22" i="17"/>
  <c r="F22" i="17"/>
  <c r="E22" i="17"/>
  <c r="D22" i="17"/>
  <c r="I22" i="17" s="1"/>
  <c r="J22" i="17" s="1"/>
  <c r="C22" i="17"/>
  <c r="B22" i="17"/>
  <c r="A22" i="17"/>
  <c r="K21" i="17"/>
  <c r="H21" i="17"/>
  <c r="G21" i="17"/>
  <c r="F21" i="17"/>
  <c r="E21" i="17"/>
  <c r="D21" i="17"/>
  <c r="C21" i="17"/>
  <c r="B21" i="17"/>
  <c r="A21" i="17"/>
  <c r="K20" i="17"/>
  <c r="H20" i="17"/>
  <c r="G20" i="17"/>
  <c r="I20" i="17" s="1"/>
  <c r="J20" i="17" s="1"/>
  <c r="F20" i="17"/>
  <c r="E20" i="17"/>
  <c r="D20" i="17"/>
  <c r="C20" i="17"/>
  <c r="B20" i="17"/>
  <c r="A20" i="17"/>
  <c r="K19" i="17"/>
  <c r="H19" i="17"/>
  <c r="G19" i="17"/>
  <c r="F19" i="17"/>
  <c r="E19" i="17"/>
  <c r="D19" i="17"/>
  <c r="C19" i="17"/>
  <c r="B19" i="17"/>
  <c r="I19" i="17" s="1"/>
  <c r="J19" i="17" s="1"/>
  <c r="A19" i="17"/>
  <c r="K18" i="17"/>
  <c r="H18" i="17"/>
  <c r="G18" i="17"/>
  <c r="F18" i="17"/>
  <c r="E18" i="17"/>
  <c r="D18" i="17"/>
  <c r="C18" i="17"/>
  <c r="B18" i="17"/>
  <c r="A18" i="17"/>
  <c r="K17" i="17"/>
  <c r="H17" i="17"/>
  <c r="G17" i="17"/>
  <c r="F17" i="17"/>
  <c r="E17" i="17"/>
  <c r="D17" i="17"/>
  <c r="C17" i="17"/>
  <c r="B17" i="17"/>
  <c r="A17" i="17"/>
  <c r="K16" i="17"/>
  <c r="I16" i="17"/>
  <c r="J16" i="17" s="1"/>
  <c r="H16" i="17"/>
  <c r="G16" i="17"/>
  <c r="F16" i="17"/>
  <c r="E16" i="17"/>
  <c r="D16" i="17"/>
  <c r="C16" i="17"/>
  <c r="B16" i="17"/>
  <c r="A16" i="17"/>
  <c r="K15" i="17"/>
  <c r="H15" i="17"/>
  <c r="G15" i="17"/>
  <c r="F15" i="17"/>
  <c r="E15" i="17"/>
  <c r="D15" i="17"/>
  <c r="C15" i="17"/>
  <c r="B15" i="17"/>
  <c r="I15" i="17" s="1"/>
  <c r="J15" i="17" s="1"/>
  <c r="A15" i="17"/>
  <c r="K14" i="17"/>
  <c r="H14" i="17"/>
  <c r="G14" i="17"/>
  <c r="F14" i="17"/>
  <c r="E14" i="17"/>
  <c r="D14" i="17"/>
  <c r="C14" i="17"/>
  <c r="B14" i="17"/>
  <c r="A14" i="17"/>
  <c r="K13" i="17"/>
  <c r="H13" i="17"/>
  <c r="G13" i="17"/>
  <c r="F13" i="17"/>
  <c r="E13" i="17"/>
  <c r="D13" i="17"/>
  <c r="C13" i="17"/>
  <c r="B13" i="17"/>
  <c r="I13" i="17" s="1"/>
  <c r="J13" i="17" s="1"/>
  <c r="A13" i="17"/>
  <c r="K12" i="17"/>
  <c r="H12" i="17"/>
  <c r="G12" i="17"/>
  <c r="F12" i="17"/>
  <c r="E12" i="17"/>
  <c r="D12" i="17"/>
  <c r="C12" i="17"/>
  <c r="B12" i="17"/>
  <c r="A12" i="17"/>
  <c r="K11" i="17"/>
  <c r="H11" i="17"/>
  <c r="G11" i="17"/>
  <c r="F11" i="17"/>
  <c r="E11" i="17"/>
  <c r="E11" i="1" s="1"/>
  <c r="D11" i="17"/>
  <c r="C11" i="17"/>
  <c r="B11" i="17"/>
  <c r="A11" i="17"/>
  <c r="K10" i="17"/>
  <c r="H10" i="17"/>
  <c r="G10" i="17"/>
  <c r="F10" i="17"/>
  <c r="E10" i="17"/>
  <c r="D10" i="17"/>
  <c r="C10" i="17"/>
  <c r="B10" i="17"/>
  <c r="A10" i="17"/>
  <c r="K9" i="17"/>
  <c r="H9" i="17"/>
  <c r="G9" i="17"/>
  <c r="F9" i="17"/>
  <c r="E9" i="17"/>
  <c r="D9" i="17"/>
  <c r="C9" i="17"/>
  <c r="B9" i="17"/>
  <c r="I9" i="17" s="1"/>
  <c r="J9" i="17" s="1"/>
  <c r="A9" i="17"/>
  <c r="K8" i="17"/>
  <c r="H8" i="17"/>
  <c r="G8" i="17"/>
  <c r="F8" i="17"/>
  <c r="E8" i="17"/>
  <c r="D8" i="17"/>
  <c r="C8" i="17"/>
  <c r="B8" i="17"/>
  <c r="I8" i="17" s="1"/>
  <c r="J8" i="17" s="1"/>
  <c r="A8" i="17"/>
  <c r="K7" i="17"/>
  <c r="H7" i="17"/>
  <c r="G7" i="17"/>
  <c r="F7" i="17"/>
  <c r="E7" i="17"/>
  <c r="D7" i="17"/>
  <c r="C7" i="17"/>
  <c r="B7" i="17"/>
  <c r="I7" i="17" s="1"/>
  <c r="J7" i="17" s="1"/>
  <c r="A7" i="17"/>
  <c r="K6" i="17"/>
  <c r="H6" i="17"/>
  <c r="G6" i="17"/>
  <c r="F6" i="17"/>
  <c r="E6" i="17"/>
  <c r="D6" i="17"/>
  <c r="I6" i="17" s="1"/>
  <c r="J6" i="17" s="1"/>
  <c r="C6" i="17"/>
  <c r="B6" i="17"/>
  <c r="A6" i="17"/>
  <c r="K5" i="17"/>
  <c r="H5" i="17"/>
  <c r="G5" i="17"/>
  <c r="F5" i="17"/>
  <c r="E5" i="17"/>
  <c r="D5" i="17"/>
  <c r="C5" i="17"/>
  <c r="B5" i="17"/>
  <c r="A5" i="17"/>
  <c r="K4" i="17"/>
  <c r="H4" i="17"/>
  <c r="G4" i="17"/>
  <c r="G68" i="17" s="1"/>
  <c r="G69" i="17" s="1"/>
  <c r="F4" i="17"/>
  <c r="E4" i="17"/>
  <c r="D4" i="17"/>
  <c r="C4" i="17"/>
  <c r="B4" i="17"/>
  <c r="A4" i="17"/>
  <c r="K3" i="17"/>
  <c r="H3" i="17"/>
  <c r="G3" i="17"/>
  <c r="F3" i="17"/>
  <c r="E3" i="17"/>
  <c r="D3" i="17"/>
  <c r="C3" i="17"/>
  <c r="B3" i="17"/>
  <c r="A3" i="17"/>
  <c r="H70" i="16"/>
  <c r="G70" i="16"/>
  <c r="F70" i="16"/>
  <c r="E70" i="16"/>
  <c r="D70" i="16"/>
  <c r="C70" i="16"/>
  <c r="B70" i="16"/>
  <c r="K67" i="16"/>
  <c r="H67" i="16"/>
  <c r="G67" i="16"/>
  <c r="F67" i="16"/>
  <c r="E67" i="16"/>
  <c r="D67" i="16"/>
  <c r="C67" i="16"/>
  <c r="B67" i="16"/>
  <c r="A67" i="16"/>
  <c r="K66" i="16"/>
  <c r="H66" i="16"/>
  <c r="G66" i="16"/>
  <c r="F66" i="16"/>
  <c r="E66" i="16"/>
  <c r="D66" i="16"/>
  <c r="C66" i="16"/>
  <c r="B66" i="16"/>
  <c r="I66" i="16" s="1"/>
  <c r="J66" i="16" s="1"/>
  <c r="A66" i="16"/>
  <c r="K65" i="16"/>
  <c r="H65" i="16"/>
  <c r="G65" i="16"/>
  <c r="F65" i="16"/>
  <c r="E65" i="16"/>
  <c r="D65" i="16"/>
  <c r="C65" i="16"/>
  <c r="I65" i="16" s="1"/>
  <c r="J65" i="16" s="1"/>
  <c r="B65" i="16"/>
  <c r="A65" i="16"/>
  <c r="K64" i="16"/>
  <c r="H64" i="16"/>
  <c r="G64" i="16"/>
  <c r="F64" i="16"/>
  <c r="E64" i="16"/>
  <c r="D64" i="16"/>
  <c r="C64" i="16"/>
  <c r="B64" i="16"/>
  <c r="I64" i="16" s="1"/>
  <c r="J64" i="16" s="1"/>
  <c r="A64" i="16"/>
  <c r="K63" i="16"/>
  <c r="H63" i="16"/>
  <c r="G63" i="16"/>
  <c r="F63" i="16"/>
  <c r="E63" i="16"/>
  <c r="D63" i="16"/>
  <c r="I63" i="16" s="1"/>
  <c r="J63" i="16" s="1"/>
  <c r="C63" i="16"/>
  <c r="B63" i="16"/>
  <c r="A63" i="16"/>
  <c r="K62" i="16"/>
  <c r="H62" i="16"/>
  <c r="G62" i="16"/>
  <c r="F62" i="16"/>
  <c r="E62" i="16"/>
  <c r="D62" i="16"/>
  <c r="C62" i="16"/>
  <c r="B62" i="16"/>
  <c r="A62" i="16"/>
  <c r="K61" i="16"/>
  <c r="H61" i="16"/>
  <c r="G61" i="16"/>
  <c r="I61" i="16" s="1"/>
  <c r="J61" i="16" s="1"/>
  <c r="F61" i="16"/>
  <c r="E61" i="16"/>
  <c r="D61" i="16"/>
  <c r="C61" i="16"/>
  <c r="B61" i="16"/>
  <c r="A61" i="16"/>
  <c r="K60" i="16"/>
  <c r="H60" i="16"/>
  <c r="G60" i="16"/>
  <c r="F60" i="16"/>
  <c r="E60" i="16"/>
  <c r="D60" i="16"/>
  <c r="C60" i="16"/>
  <c r="B60" i="16"/>
  <c r="I60" i="16" s="1"/>
  <c r="J60" i="16" s="1"/>
  <c r="A60" i="16"/>
  <c r="K59" i="16"/>
  <c r="H59" i="16"/>
  <c r="G59" i="16"/>
  <c r="F59" i="16"/>
  <c r="E59" i="16"/>
  <c r="D59" i="16"/>
  <c r="C59" i="16"/>
  <c r="I59" i="16" s="1"/>
  <c r="J59" i="16" s="1"/>
  <c r="B59" i="16"/>
  <c r="A59" i="16"/>
  <c r="K58" i="16"/>
  <c r="H58" i="16"/>
  <c r="G58" i="16"/>
  <c r="F58" i="16"/>
  <c r="E58" i="16"/>
  <c r="D58" i="16"/>
  <c r="C58" i="16"/>
  <c r="B58" i="16"/>
  <c r="A58" i="16"/>
  <c r="K57" i="16"/>
  <c r="I57" i="16"/>
  <c r="J57" i="16" s="1"/>
  <c r="H57" i="16"/>
  <c r="G57" i="16"/>
  <c r="F57" i="16"/>
  <c r="E57" i="16"/>
  <c r="D57" i="16"/>
  <c r="C57" i="16"/>
  <c r="B57" i="16"/>
  <c r="A57" i="16"/>
  <c r="K56" i="16"/>
  <c r="H56" i="16"/>
  <c r="G56" i="16"/>
  <c r="F56" i="16"/>
  <c r="E56" i="16"/>
  <c r="D56" i="16"/>
  <c r="C56" i="16"/>
  <c r="B56" i="16"/>
  <c r="I56" i="16" s="1"/>
  <c r="J56" i="16" s="1"/>
  <c r="A56" i="16"/>
  <c r="K55" i="16"/>
  <c r="H55" i="16"/>
  <c r="G55" i="16"/>
  <c r="F55" i="16"/>
  <c r="E55" i="16"/>
  <c r="D55" i="16"/>
  <c r="C55" i="16"/>
  <c r="B55" i="16"/>
  <c r="A55" i="16"/>
  <c r="K54" i="16"/>
  <c r="H54" i="16"/>
  <c r="G54" i="16"/>
  <c r="F54" i="16"/>
  <c r="E54" i="16"/>
  <c r="D54" i="16"/>
  <c r="C54" i="16"/>
  <c r="B54" i="16"/>
  <c r="I54" i="16" s="1"/>
  <c r="A54" i="16"/>
  <c r="K53" i="16"/>
  <c r="H53" i="16"/>
  <c r="G53" i="16"/>
  <c r="F53" i="16"/>
  <c r="E53" i="16"/>
  <c r="D53" i="16"/>
  <c r="C53" i="16"/>
  <c r="B53" i="16"/>
  <c r="A53" i="16"/>
  <c r="K52" i="16"/>
  <c r="H52" i="16"/>
  <c r="G52" i="16"/>
  <c r="F52" i="16"/>
  <c r="E52" i="16"/>
  <c r="D52" i="16"/>
  <c r="C52" i="16"/>
  <c r="B52" i="16"/>
  <c r="A52" i="16"/>
  <c r="K51" i="16"/>
  <c r="H51" i="16"/>
  <c r="G51" i="16"/>
  <c r="F51" i="16"/>
  <c r="E51" i="16"/>
  <c r="D51" i="16"/>
  <c r="C51" i="16"/>
  <c r="B51" i="16"/>
  <c r="A51" i="16"/>
  <c r="K50" i="16"/>
  <c r="H50" i="16"/>
  <c r="G50" i="16"/>
  <c r="F50" i="16"/>
  <c r="E50" i="16"/>
  <c r="D50" i="16"/>
  <c r="C50" i="16"/>
  <c r="B50" i="16"/>
  <c r="I50" i="16" s="1"/>
  <c r="J50" i="16" s="1"/>
  <c r="A50" i="16"/>
  <c r="K49" i="16"/>
  <c r="H49" i="16"/>
  <c r="G49" i="16"/>
  <c r="F49" i="16"/>
  <c r="E49" i="16"/>
  <c r="D49" i="16"/>
  <c r="C49" i="16"/>
  <c r="B49" i="16"/>
  <c r="I49" i="16" s="1"/>
  <c r="J49" i="16" s="1"/>
  <c r="A49" i="16"/>
  <c r="K48" i="16"/>
  <c r="H48" i="16"/>
  <c r="G48" i="16"/>
  <c r="F48" i="16"/>
  <c r="E48" i="16"/>
  <c r="D48" i="16"/>
  <c r="C48" i="16"/>
  <c r="B48" i="16"/>
  <c r="I48" i="16" s="1"/>
  <c r="J48" i="16" s="1"/>
  <c r="A48" i="16"/>
  <c r="K47" i="16"/>
  <c r="H47" i="16"/>
  <c r="G47" i="16"/>
  <c r="F47" i="16"/>
  <c r="E47" i="16"/>
  <c r="D47" i="16"/>
  <c r="I47" i="16" s="1"/>
  <c r="J47" i="16" s="1"/>
  <c r="C47" i="16"/>
  <c r="B47" i="16"/>
  <c r="A47" i="16"/>
  <c r="K46" i="16"/>
  <c r="H46" i="16"/>
  <c r="G46" i="16"/>
  <c r="F46" i="16"/>
  <c r="E46" i="16"/>
  <c r="D46" i="16"/>
  <c r="C46" i="16"/>
  <c r="B46" i="16"/>
  <c r="A46" i="16"/>
  <c r="K45" i="16"/>
  <c r="H45" i="16"/>
  <c r="G45" i="16"/>
  <c r="I45" i="16" s="1"/>
  <c r="J45" i="16" s="1"/>
  <c r="F45" i="16"/>
  <c r="E45" i="16"/>
  <c r="D45" i="16"/>
  <c r="C45" i="16"/>
  <c r="B45" i="16"/>
  <c r="A45" i="16"/>
  <c r="K44" i="16"/>
  <c r="J44" i="16"/>
  <c r="H44" i="16"/>
  <c r="G44" i="16"/>
  <c r="F44" i="16"/>
  <c r="E44" i="16"/>
  <c r="D44" i="16"/>
  <c r="C44" i="16"/>
  <c r="B44" i="16"/>
  <c r="I44" i="16" s="1"/>
  <c r="A44" i="16"/>
  <c r="K43" i="16"/>
  <c r="H43" i="16"/>
  <c r="G43" i="16"/>
  <c r="F43" i="16"/>
  <c r="E43" i="16"/>
  <c r="D43" i="16"/>
  <c r="C43" i="16"/>
  <c r="I43" i="16" s="1"/>
  <c r="J43" i="16" s="1"/>
  <c r="B43" i="16"/>
  <c r="A43" i="16"/>
  <c r="K42" i="16"/>
  <c r="H42" i="16"/>
  <c r="G42" i="16"/>
  <c r="F42" i="16"/>
  <c r="E42" i="16"/>
  <c r="D42" i="16"/>
  <c r="C42" i="16"/>
  <c r="B42" i="16"/>
  <c r="A42" i="16"/>
  <c r="K41" i="16"/>
  <c r="I41" i="16"/>
  <c r="J41" i="16" s="1"/>
  <c r="H41" i="16"/>
  <c r="G41" i="16"/>
  <c r="F41" i="16"/>
  <c r="E41" i="16"/>
  <c r="D41" i="16"/>
  <c r="C41" i="16"/>
  <c r="B41" i="16"/>
  <c r="A41" i="16"/>
  <c r="K40" i="16"/>
  <c r="H40" i="16"/>
  <c r="G40" i="16"/>
  <c r="F40" i="16"/>
  <c r="E40" i="16"/>
  <c r="D40" i="16"/>
  <c r="C40" i="16"/>
  <c r="B40" i="16"/>
  <c r="I40" i="16" s="1"/>
  <c r="J40" i="16" s="1"/>
  <c r="A40" i="16"/>
  <c r="K39" i="16"/>
  <c r="H39" i="16"/>
  <c r="G39" i="16"/>
  <c r="F39" i="16"/>
  <c r="E39" i="16"/>
  <c r="D39" i="16"/>
  <c r="C39" i="16"/>
  <c r="B39" i="16"/>
  <c r="A39" i="16"/>
  <c r="K38" i="16"/>
  <c r="H38" i="16"/>
  <c r="G38" i="16"/>
  <c r="F38" i="16"/>
  <c r="E38" i="16"/>
  <c r="D38" i="16"/>
  <c r="C38" i="16"/>
  <c r="B38" i="16"/>
  <c r="I38" i="16" s="1"/>
  <c r="A38" i="16"/>
  <c r="K37" i="16"/>
  <c r="H37" i="16"/>
  <c r="G37" i="16"/>
  <c r="F37" i="16"/>
  <c r="E37" i="16"/>
  <c r="D37" i="16"/>
  <c r="C37" i="16"/>
  <c r="B37" i="16"/>
  <c r="A37" i="16"/>
  <c r="K36" i="16"/>
  <c r="H36" i="16"/>
  <c r="G36" i="16"/>
  <c r="F36" i="16"/>
  <c r="E36" i="16"/>
  <c r="D36" i="16"/>
  <c r="C36" i="16"/>
  <c r="B36" i="16"/>
  <c r="A36" i="16"/>
  <c r="K35" i="16"/>
  <c r="I35" i="16"/>
  <c r="J35" i="16" s="1"/>
  <c r="H35" i="16"/>
  <c r="G35" i="16"/>
  <c r="F35" i="16"/>
  <c r="E35" i="16"/>
  <c r="D35" i="16"/>
  <c r="C35" i="16"/>
  <c r="B35" i="16"/>
  <c r="A35" i="16"/>
  <c r="K34" i="16"/>
  <c r="H34" i="16"/>
  <c r="G34" i="16"/>
  <c r="F34" i="16"/>
  <c r="E34" i="16"/>
  <c r="D34" i="16"/>
  <c r="C34" i="16"/>
  <c r="B34" i="16"/>
  <c r="I34" i="16" s="1"/>
  <c r="J34" i="16" s="1"/>
  <c r="A34" i="16"/>
  <c r="K33" i="16"/>
  <c r="H33" i="16"/>
  <c r="G33" i="16"/>
  <c r="F33" i="16"/>
  <c r="E33" i="16"/>
  <c r="D33" i="16"/>
  <c r="C33" i="16"/>
  <c r="B33" i="16"/>
  <c r="A33" i="16"/>
  <c r="K32" i="16"/>
  <c r="H32" i="16"/>
  <c r="G32" i="16"/>
  <c r="F32" i="16"/>
  <c r="E32" i="16"/>
  <c r="D32" i="16"/>
  <c r="C32" i="16"/>
  <c r="I32" i="16" s="1"/>
  <c r="B32" i="16"/>
  <c r="A32" i="16"/>
  <c r="K31" i="16"/>
  <c r="H31" i="16"/>
  <c r="G31" i="16"/>
  <c r="F31" i="16"/>
  <c r="E31" i="16"/>
  <c r="D31" i="16"/>
  <c r="C31" i="16"/>
  <c r="B31" i="16"/>
  <c r="A31" i="16"/>
  <c r="K30" i="16"/>
  <c r="H30" i="16"/>
  <c r="G30" i="16"/>
  <c r="F30" i="16"/>
  <c r="I30" i="16" s="1"/>
  <c r="J30" i="16" s="1"/>
  <c r="E30" i="16"/>
  <c r="D30" i="16"/>
  <c r="C30" i="16"/>
  <c r="B30" i="16"/>
  <c r="A30" i="16"/>
  <c r="K29" i="16"/>
  <c r="I29" i="16"/>
  <c r="J29" i="16" s="1"/>
  <c r="H29" i="16"/>
  <c r="G29" i="16"/>
  <c r="F29" i="16"/>
  <c r="E29" i="16"/>
  <c r="D29" i="16"/>
  <c r="C29" i="16"/>
  <c r="B29" i="16"/>
  <c r="A29" i="16"/>
  <c r="K28" i="16"/>
  <c r="H28" i="16"/>
  <c r="G28" i="16"/>
  <c r="F28" i="16"/>
  <c r="E28" i="16"/>
  <c r="D28" i="16"/>
  <c r="C28" i="16"/>
  <c r="B28" i="16"/>
  <c r="A28" i="16"/>
  <c r="K27" i="16"/>
  <c r="H27" i="16"/>
  <c r="G27" i="16"/>
  <c r="F27" i="16"/>
  <c r="E27" i="16"/>
  <c r="D27" i="16"/>
  <c r="C27" i="16"/>
  <c r="B27" i="16"/>
  <c r="I27" i="16" s="1"/>
  <c r="J27" i="16" s="1"/>
  <c r="A27" i="16"/>
  <c r="K26" i="16"/>
  <c r="H26" i="16"/>
  <c r="G26" i="16"/>
  <c r="F26" i="16"/>
  <c r="E26" i="16"/>
  <c r="D26" i="16"/>
  <c r="C26" i="16"/>
  <c r="B26" i="16"/>
  <c r="A26" i="16"/>
  <c r="K25" i="16"/>
  <c r="H25" i="16"/>
  <c r="G25" i="16"/>
  <c r="F25" i="16"/>
  <c r="E25" i="16"/>
  <c r="D25" i="16"/>
  <c r="C25" i="16"/>
  <c r="B25" i="16"/>
  <c r="A25" i="16"/>
  <c r="K24" i="16"/>
  <c r="H24" i="16"/>
  <c r="I24" i="16" s="1"/>
  <c r="J24" i="16" s="1"/>
  <c r="G24" i="16"/>
  <c r="F24" i="16"/>
  <c r="E24" i="16"/>
  <c r="D24" i="16"/>
  <c r="C24" i="16"/>
  <c r="B24" i="16"/>
  <c r="A24" i="16"/>
  <c r="K23" i="16"/>
  <c r="H23" i="16"/>
  <c r="G23" i="16"/>
  <c r="F23" i="16"/>
  <c r="E23" i="16"/>
  <c r="D23" i="16"/>
  <c r="C23" i="16"/>
  <c r="B23" i="16"/>
  <c r="I23" i="16" s="1"/>
  <c r="J23" i="16" s="1"/>
  <c r="A23" i="16"/>
  <c r="K22" i="16"/>
  <c r="H22" i="16"/>
  <c r="G22" i="16"/>
  <c r="F22" i="16"/>
  <c r="I22" i="16" s="1"/>
  <c r="J22" i="16" s="1"/>
  <c r="E22" i="16"/>
  <c r="D22" i="16"/>
  <c r="C22" i="16"/>
  <c r="B22" i="16"/>
  <c r="A22" i="16"/>
  <c r="K21" i="16"/>
  <c r="I21" i="16"/>
  <c r="J21" i="16" s="1"/>
  <c r="H21" i="16"/>
  <c r="G21" i="16"/>
  <c r="F21" i="16"/>
  <c r="E21" i="16"/>
  <c r="D21" i="16"/>
  <c r="C21" i="16"/>
  <c r="B21" i="16"/>
  <c r="A21" i="16"/>
  <c r="K20" i="16"/>
  <c r="H20" i="16"/>
  <c r="G20" i="16"/>
  <c r="F20" i="16"/>
  <c r="E20" i="16"/>
  <c r="D20" i="16"/>
  <c r="C20" i="16"/>
  <c r="B20" i="16"/>
  <c r="A20" i="16"/>
  <c r="K19" i="16"/>
  <c r="J19" i="16"/>
  <c r="H19" i="16"/>
  <c r="G19" i="16"/>
  <c r="F19" i="16"/>
  <c r="E19" i="16"/>
  <c r="D19" i="16"/>
  <c r="C19" i="16"/>
  <c r="B19" i="16"/>
  <c r="I19" i="16" s="1"/>
  <c r="A19" i="16"/>
  <c r="K18" i="16"/>
  <c r="H18" i="16"/>
  <c r="G18" i="16"/>
  <c r="F18" i="16"/>
  <c r="E18" i="16"/>
  <c r="D18" i="16"/>
  <c r="C18" i="16"/>
  <c r="B18" i="16"/>
  <c r="A18" i="16"/>
  <c r="K17" i="16"/>
  <c r="H17" i="16"/>
  <c r="G17" i="16"/>
  <c r="F17" i="16"/>
  <c r="E17" i="16"/>
  <c r="D17" i="16"/>
  <c r="C17" i="16"/>
  <c r="B17" i="16"/>
  <c r="A17" i="16"/>
  <c r="K16" i="16"/>
  <c r="I16" i="16"/>
  <c r="J16" i="16" s="1"/>
  <c r="H16" i="16"/>
  <c r="G16" i="16"/>
  <c r="F16" i="16"/>
  <c r="E16" i="16"/>
  <c r="D16" i="16"/>
  <c r="C16" i="16"/>
  <c r="B16" i="16"/>
  <c r="A16" i="16"/>
  <c r="K15" i="16"/>
  <c r="H15" i="16"/>
  <c r="G15" i="16"/>
  <c r="F15" i="16"/>
  <c r="E15" i="16"/>
  <c r="D15" i="16"/>
  <c r="C15" i="16"/>
  <c r="B15" i="16"/>
  <c r="A15" i="16"/>
  <c r="K14" i="16"/>
  <c r="I14" i="16"/>
  <c r="J14" i="16" s="1"/>
  <c r="H14" i="16"/>
  <c r="G14" i="16"/>
  <c r="F14" i="16"/>
  <c r="E14" i="16"/>
  <c r="D14" i="16"/>
  <c r="C14" i="16"/>
  <c r="B14" i="16"/>
  <c r="A14" i="16"/>
  <c r="K13" i="16"/>
  <c r="H13" i="16"/>
  <c r="G13" i="16"/>
  <c r="F13" i="16"/>
  <c r="E13" i="16"/>
  <c r="D13" i="16"/>
  <c r="C13" i="16"/>
  <c r="B13" i="16"/>
  <c r="I13" i="16" s="1"/>
  <c r="J13" i="16" s="1"/>
  <c r="A13" i="16"/>
  <c r="K12" i="16"/>
  <c r="H12" i="16"/>
  <c r="G12" i="16"/>
  <c r="F12" i="16"/>
  <c r="E12" i="16"/>
  <c r="D12" i="16"/>
  <c r="C12" i="16"/>
  <c r="B12" i="16"/>
  <c r="A12" i="16"/>
  <c r="K11" i="16"/>
  <c r="H11" i="16"/>
  <c r="G11" i="16"/>
  <c r="F11" i="16"/>
  <c r="E11" i="16"/>
  <c r="D11" i="16"/>
  <c r="C11" i="16"/>
  <c r="B11" i="16"/>
  <c r="A11" i="16"/>
  <c r="K10" i="16"/>
  <c r="H10" i="16"/>
  <c r="G10" i="16"/>
  <c r="F10" i="16"/>
  <c r="E10" i="16"/>
  <c r="D10" i="16"/>
  <c r="C10" i="16"/>
  <c r="B10" i="16"/>
  <c r="I10" i="16" s="1"/>
  <c r="J10" i="16" s="1"/>
  <c r="A10" i="16"/>
  <c r="K9" i="16"/>
  <c r="H9" i="16"/>
  <c r="G9" i="16"/>
  <c r="F9" i="16"/>
  <c r="E9" i="16"/>
  <c r="D9" i="16"/>
  <c r="C9" i="16"/>
  <c r="I9" i="16" s="1"/>
  <c r="J9" i="16" s="1"/>
  <c r="B9" i="16"/>
  <c r="A9" i="16"/>
  <c r="K8" i="16"/>
  <c r="H8" i="16"/>
  <c r="G8" i="16"/>
  <c r="F8" i="16"/>
  <c r="E8" i="16"/>
  <c r="D8" i="16"/>
  <c r="C8" i="16"/>
  <c r="I8" i="16" s="1"/>
  <c r="J8" i="16" s="1"/>
  <c r="B8" i="16"/>
  <c r="A8" i="16"/>
  <c r="K7" i="16"/>
  <c r="H7" i="16"/>
  <c r="G7" i="16"/>
  <c r="F7" i="16"/>
  <c r="E7" i="16"/>
  <c r="D7" i="16"/>
  <c r="C7" i="16"/>
  <c r="B7" i="16"/>
  <c r="A7" i="16"/>
  <c r="K6" i="16"/>
  <c r="H6" i="16"/>
  <c r="G6" i="16"/>
  <c r="I6" i="16" s="1"/>
  <c r="J6" i="16" s="1"/>
  <c r="F6" i="16"/>
  <c r="E6" i="16"/>
  <c r="D6" i="16"/>
  <c r="C6" i="16"/>
  <c r="B6" i="16"/>
  <c r="A6" i="16"/>
  <c r="K5" i="16"/>
  <c r="J5" i="16"/>
  <c r="H5" i="16"/>
  <c r="G5" i="16"/>
  <c r="F5" i="16"/>
  <c r="E5" i="16"/>
  <c r="D5" i="16"/>
  <c r="C5" i="16"/>
  <c r="B5" i="16"/>
  <c r="I5" i="16" s="1"/>
  <c r="A5" i="16"/>
  <c r="K4" i="16"/>
  <c r="H4" i="16"/>
  <c r="G4" i="16"/>
  <c r="F4" i="16"/>
  <c r="E4" i="16"/>
  <c r="D4" i="16"/>
  <c r="C4" i="16"/>
  <c r="B4" i="16"/>
  <c r="A4" i="16"/>
  <c r="K3" i="16"/>
  <c r="H3" i="16"/>
  <c r="G3" i="16"/>
  <c r="F3" i="16"/>
  <c r="E3" i="16"/>
  <c r="D3" i="16"/>
  <c r="C3" i="16"/>
  <c r="B3" i="16"/>
  <c r="A3" i="16"/>
  <c r="H70" i="15"/>
  <c r="G70" i="15"/>
  <c r="F70" i="15"/>
  <c r="E70" i="15"/>
  <c r="D70" i="15"/>
  <c r="C70" i="15"/>
  <c r="B70" i="15"/>
  <c r="K67" i="15"/>
  <c r="H67" i="15"/>
  <c r="G67" i="15"/>
  <c r="F67" i="15"/>
  <c r="E67" i="15"/>
  <c r="D67" i="15"/>
  <c r="C67" i="15"/>
  <c r="B67" i="15"/>
  <c r="A67" i="15"/>
  <c r="K66" i="15"/>
  <c r="H66" i="15"/>
  <c r="G66" i="15"/>
  <c r="F66" i="15"/>
  <c r="E66" i="15"/>
  <c r="D66" i="15"/>
  <c r="C66" i="15"/>
  <c r="B66" i="15"/>
  <c r="A66" i="15"/>
  <c r="K65" i="15"/>
  <c r="H65" i="15"/>
  <c r="I65" i="15" s="1"/>
  <c r="J65" i="15" s="1"/>
  <c r="G65" i="15"/>
  <c r="F65" i="15"/>
  <c r="E65" i="15"/>
  <c r="D65" i="15"/>
  <c r="C65" i="15"/>
  <c r="B65" i="15"/>
  <c r="A65" i="15"/>
  <c r="K64" i="15"/>
  <c r="H64" i="15"/>
  <c r="G64" i="15"/>
  <c r="F64" i="15"/>
  <c r="E64" i="15"/>
  <c r="D64" i="15"/>
  <c r="C64" i="15"/>
  <c r="B64" i="15"/>
  <c r="A64" i="15"/>
  <c r="K63" i="15"/>
  <c r="H63" i="15"/>
  <c r="G63" i="15"/>
  <c r="F63" i="15"/>
  <c r="I63" i="15" s="1"/>
  <c r="J63" i="15" s="1"/>
  <c r="E63" i="15"/>
  <c r="D63" i="15"/>
  <c r="C63" i="15"/>
  <c r="B63" i="15"/>
  <c r="A63" i="15"/>
  <c r="K62" i="15"/>
  <c r="I62" i="15"/>
  <c r="J62" i="15" s="1"/>
  <c r="H62" i="15"/>
  <c r="G62" i="15"/>
  <c r="F62" i="15"/>
  <c r="E62" i="15"/>
  <c r="D62" i="15"/>
  <c r="C62" i="15"/>
  <c r="B62" i="15"/>
  <c r="A62" i="15"/>
  <c r="K61" i="15"/>
  <c r="H61" i="15"/>
  <c r="G61" i="15"/>
  <c r="F61" i="15"/>
  <c r="E61" i="15"/>
  <c r="D61" i="15"/>
  <c r="C61" i="15"/>
  <c r="B61" i="15"/>
  <c r="A61" i="15"/>
  <c r="K60" i="15"/>
  <c r="H60" i="15"/>
  <c r="G60" i="15"/>
  <c r="F60" i="15"/>
  <c r="E60" i="15"/>
  <c r="D60" i="15"/>
  <c r="C60" i="15"/>
  <c r="B60" i="15"/>
  <c r="I60" i="15" s="1"/>
  <c r="J60" i="15" s="1"/>
  <c r="A60" i="15"/>
  <c r="K59" i="15"/>
  <c r="H59" i="15"/>
  <c r="G59" i="15"/>
  <c r="F59" i="15"/>
  <c r="E59" i="15"/>
  <c r="D59" i="15"/>
  <c r="C59" i="15"/>
  <c r="B59" i="15"/>
  <c r="A59" i="15"/>
  <c r="K58" i="15"/>
  <c r="H58" i="15"/>
  <c r="G58" i="15"/>
  <c r="F58" i="15"/>
  <c r="E58" i="15"/>
  <c r="D58" i="15"/>
  <c r="C58" i="15"/>
  <c r="B58" i="15"/>
  <c r="A58" i="15"/>
  <c r="K57" i="15"/>
  <c r="I57" i="15"/>
  <c r="J57" i="15" s="1"/>
  <c r="H57" i="15"/>
  <c r="G57" i="15"/>
  <c r="F57" i="15"/>
  <c r="E57" i="15"/>
  <c r="D57" i="15"/>
  <c r="C57" i="15"/>
  <c r="B57" i="15"/>
  <c r="A57" i="15"/>
  <c r="K56" i="15"/>
  <c r="H56" i="15"/>
  <c r="G56" i="15"/>
  <c r="F56" i="15"/>
  <c r="E56" i="15"/>
  <c r="D56" i="15"/>
  <c r="C56" i="15"/>
  <c r="B56" i="15"/>
  <c r="A56" i="15"/>
  <c r="K55" i="15"/>
  <c r="I55" i="15"/>
  <c r="J55" i="15" s="1"/>
  <c r="H55" i="15"/>
  <c r="G55" i="15"/>
  <c r="F55" i="15"/>
  <c r="E55" i="15"/>
  <c r="D55" i="15"/>
  <c r="C55" i="15"/>
  <c r="B55" i="15"/>
  <c r="A55" i="15"/>
  <c r="K54" i="15"/>
  <c r="H54" i="15"/>
  <c r="G54" i="15"/>
  <c r="F54" i="15"/>
  <c r="E54" i="15"/>
  <c r="D54" i="15"/>
  <c r="C54" i="15"/>
  <c r="B54" i="15"/>
  <c r="I54" i="15" s="1"/>
  <c r="J54" i="15" s="1"/>
  <c r="A54" i="15"/>
  <c r="K53" i="15"/>
  <c r="H53" i="15"/>
  <c r="G53" i="15"/>
  <c r="F53" i="15"/>
  <c r="E53" i="15"/>
  <c r="D53" i="15"/>
  <c r="C53" i="15"/>
  <c r="B53" i="15"/>
  <c r="A53" i="15"/>
  <c r="K52" i="15"/>
  <c r="H52" i="15"/>
  <c r="G52" i="15"/>
  <c r="F52" i="15"/>
  <c r="E52" i="15"/>
  <c r="D52" i="15"/>
  <c r="C52" i="15"/>
  <c r="B52" i="15"/>
  <c r="A52" i="15"/>
  <c r="K51" i="15"/>
  <c r="H51" i="15"/>
  <c r="G51" i="15"/>
  <c r="F51" i="15"/>
  <c r="E51" i="15"/>
  <c r="D51" i="15"/>
  <c r="C51" i="15"/>
  <c r="B51" i="15"/>
  <c r="I51" i="15" s="1"/>
  <c r="J51" i="15" s="1"/>
  <c r="A51" i="15"/>
  <c r="K50" i="15"/>
  <c r="H50" i="15"/>
  <c r="G50" i="15"/>
  <c r="F50" i="15"/>
  <c r="E50" i="15"/>
  <c r="D50" i="15"/>
  <c r="C50" i="15"/>
  <c r="B50" i="15"/>
  <c r="I50" i="15" s="1"/>
  <c r="J50" i="15" s="1"/>
  <c r="A50" i="15"/>
  <c r="K49" i="15"/>
  <c r="H49" i="15"/>
  <c r="G49" i="15"/>
  <c r="F49" i="15"/>
  <c r="E49" i="15"/>
  <c r="D49" i="15"/>
  <c r="C49" i="15"/>
  <c r="I49" i="15" s="1"/>
  <c r="J49" i="15" s="1"/>
  <c r="B49" i="15"/>
  <c r="A49" i="15"/>
  <c r="K48" i="15"/>
  <c r="H48" i="15"/>
  <c r="G48" i="15"/>
  <c r="F48" i="15"/>
  <c r="E48" i="15"/>
  <c r="D48" i="15"/>
  <c r="C48" i="15"/>
  <c r="B48" i="15"/>
  <c r="A48" i="15"/>
  <c r="K47" i="15"/>
  <c r="H47" i="15"/>
  <c r="G47" i="15"/>
  <c r="I47" i="15" s="1"/>
  <c r="J47" i="15" s="1"/>
  <c r="F47" i="15"/>
  <c r="E47" i="15"/>
  <c r="D47" i="15"/>
  <c r="C47" i="15"/>
  <c r="B47" i="15"/>
  <c r="A47" i="15"/>
  <c r="K46" i="15"/>
  <c r="H46" i="15"/>
  <c r="G46" i="15"/>
  <c r="F46" i="15"/>
  <c r="E46" i="15"/>
  <c r="D46" i="15"/>
  <c r="C46" i="15"/>
  <c r="B46" i="15"/>
  <c r="I46" i="15" s="1"/>
  <c r="J46" i="15" s="1"/>
  <c r="A46" i="15"/>
  <c r="K45" i="15"/>
  <c r="H45" i="15"/>
  <c r="G45" i="15"/>
  <c r="F45" i="15"/>
  <c r="E45" i="15"/>
  <c r="D45" i="15"/>
  <c r="C45" i="15"/>
  <c r="B45" i="15"/>
  <c r="A45" i="15"/>
  <c r="K44" i="15"/>
  <c r="H44" i="15"/>
  <c r="G44" i="15"/>
  <c r="F44" i="15"/>
  <c r="E44" i="15"/>
  <c r="D44" i="15"/>
  <c r="C44" i="15"/>
  <c r="B44" i="15"/>
  <c r="A44" i="15"/>
  <c r="K43" i="15"/>
  <c r="H43" i="15"/>
  <c r="G43" i="15"/>
  <c r="F43" i="15"/>
  <c r="E43" i="15"/>
  <c r="D43" i="15"/>
  <c r="C43" i="15"/>
  <c r="B43" i="15"/>
  <c r="I43" i="15" s="1"/>
  <c r="J43" i="15" s="1"/>
  <c r="A43" i="15"/>
  <c r="K42" i="15"/>
  <c r="H42" i="15"/>
  <c r="G42" i="15"/>
  <c r="F42" i="15"/>
  <c r="E42" i="15"/>
  <c r="D42" i="15"/>
  <c r="C42" i="15"/>
  <c r="B42" i="15"/>
  <c r="A42" i="15"/>
  <c r="K41" i="15"/>
  <c r="H41" i="15"/>
  <c r="G41" i="15"/>
  <c r="F41" i="15"/>
  <c r="E41" i="15"/>
  <c r="D41" i="15"/>
  <c r="C41" i="15"/>
  <c r="I41" i="15" s="1"/>
  <c r="B41" i="15"/>
  <c r="A41" i="15"/>
  <c r="K40" i="15"/>
  <c r="H40" i="15"/>
  <c r="G40" i="15"/>
  <c r="F40" i="15"/>
  <c r="E40" i="15"/>
  <c r="D40" i="15"/>
  <c r="C40" i="15"/>
  <c r="I40" i="15" s="1"/>
  <c r="J40" i="15" s="1"/>
  <c r="B40" i="15"/>
  <c r="A40" i="15"/>
  <c r="K39" i="15"/>
  <c r="H39" i="15"/>
  <c r="G39" i="15"/>
  <c r="F39" i="15"/>
  <c r="I39" i="15" s="1"/>
  <c r="J39" i="15" s="1"/>
  <c r="E39" i="15"/>
  <c r="D39" i="15"/>
  <c r="C39" i="15"/>
  <c r="B39" i="15"/>
  <c r="A39" i="15"/>
  <c r="K38" i="15"/>
  <c r="I38" i="15"/>
  <c r="J38" i="15" s="1"/>
  <c r="H38" i="15"/>
  <c r="G38" i="15"/>
  <c r="F38" i="15"/>
  <c r="E38" i="15"/>
  <c r="D38" i="15"/>
  <c r="C38" i="15"/>
  <c r="B38" i="15"/>
  <c r="A38" i="15"/>
  <c r="K37" i="15"/>
  <c r="H37" i="15"/>
  <c r="G37" i="15"/>
  <c r="F37" i="15"/>
  <c r="E37" i="15"/>
  <c r="D37" i="15"/>
  <c r="C37" i="15"/>
  <c r="B37" i="15"/>
  <c r="I37" i="15" s="1"/>
  <c r="J37" i="15" s="1"/>
  <c r="A37" i="15"/>
  <c r="K36" i="15"/>
  <c r="H36" i="15"/>
  <c r="G36" i="15"/>
  <c r="F36" i="15"/>
  <c r="E36" i="15"/>
  <c r="D36" i="15"/>
  <c r="C36" i="15"/>
  <c r="B36" i="15"/>
  <c r="I36" i="15" s="1"/>
  <c r="J36" i="15" s="1"/>
  <c r="A36" i="15"/>
  <c r="K35" i="15"/>
  <c r="H35" i="15"/>
  <c r="G35" i="15"/>
  <c r="F35" i="15"/>
  <c r="E35" i="15"/>
  <c r="D35" i="15"/>
  <c r="C35" i="15"/>
  <c r="B35" i="15"/>
  <c r="A35" i="15"/>
  <c r="K34" i="15"/>
  <c r="H34" i="15"/>
  <c r="G34" i="15"/>
  <c r="F34" i="15"/>
  <c r="E34" i="15"/>
  <c r="D34" i="15"/>
  <c r="C34" i="15"/>
  <c r="B34" i="15"/>
  <c r="A34" i="15"/>
  <c r="K33" i="15"/>
  <c r="I33" i="15"/>
  <c r="J33" i="15" s="1"/>
  <c r="H33" i="15"/>
  <c r="G33" i="15"/>
  <c r="F33" i="15"/>
  <c r="E33" i="15"/>
  <c r="D33" i="15"/>
  <c r="C33" i="15"/>
  <c r="B33" i="15"/>
  <c r="A33" i="15"/>
  <c r="K32" i="15"/>
  <c r="H32" i="15"/>
  <c r="G32" i="15"/>
  <c r="F32" i="15"/>
  <c r="E32" i="15"/>
  <c r="D32" i="15"/>
  <c r="C32" i="15"/>
  <c r="B32" i="15"/>
  <c r="A32" i="15"/>
  <c r="K31" i="15"/>
  <c r="H31" i="15"/>
  <c r="G31" i="15"/>
  <c r="F31" i="15"/>
  <c r="I31" i="15" s="1"/>
  <c r="J31" i="15" s="1"/>
  <c r="E31" i="15"/>
  <c r="D31" i="15"/>
  <c r="C31" i="15"/>
  <c r="B31" i="15"/>
  <c r="A31" i="15"/>
  <c r="K30" i="15"/>
  <c r="I30" i="15"/>
  <c r="J30" i="15" s="1"/>
  <c r="H30" i="15"/>
  <c r="G30" i="15"/>
  <c r="F30" i="15"/>
  <c r="E30" i="15"/>
  <c r="D30" i="15"/>
  <c r="C30" i="15"/>
  <c r="B30" i="15"/>
  <c r="A30" i="15"/>
  <c r="K29" i="15"/>
  <c r="H29" i="15"/>
  <c r="G29" i="15"/>
  <c r="F29" i="15"/>
  <c r="E29" i="15"/>
  <c r="D29" i="15"/>
  <c r="C29" i="15"/>
  <c r="B29" i="15"/>
  <c r="A29" i="15"/>
  <c r="K28" i="15"/>
  <c r="H28" i="15"/>
  <c r="G28" i="15"/>
  <c r="F28" i="15"/>
  <c r="E28" i="15"/>
  <c r="D28" i="15"/>
  <c r="C28" i="15"/>
  <c r="B28" i="15"/>
  <c r="I28" i="15" s="1"/>
  <c r="J28" i="15" s="1"/>
  <c r="A28" i="15"/>
  <c r="K27" i="15"/>
  <c r="H27" i="15"/>
  <c r="G27" i="15"/>
  <c r="F27" i="15"/>
  <c r="E27" i="15"/>
  <c r="D27" i="15"/>
  <c r="C27" i="15"/>
  <c r="B27" i="15"/>
  <c r="A27" i="15"/>
  <c r="K26" i="15"/>
  <c r="H26" i="15"/>
  <c r="G26" i="15"/>
  <c r="F26" i="15"/>
  <c r="E26" i="15"/>
  <c r="D26" i="15"/>
  <c r="C26" i="15"/>
  <c r="B26" i="15"/>
  <c r="A26" i="15"/>
  <c r="K25" i="15"/>
  <c r="I25" i="15"/>
  <c r="J25" i="15" s="1"/>
  <c r="H25" i="15"/>
  <c r="G25" i="15"/>
  <c r="F25" i="15"/>
  <c r="E25" i="15"/>
  <c r="D25" i="15"/>
  <c r="C25" i="15"/>
  <c r="B25" i="15"/>
  <c r="A25" i="15"/>
  <c r="K24" i="15"/>
  <c r="H24" i="15"/>
  <c r="G24" i="15"/>
  <c r="F24" i="15"/>
  <c r="E24" i="15"/>
  <c r="D24" i="15"/>
  <c r="C24" i="15"/>
  <c r="B24" i="15"/>
  <c r="A24" i="15"/>
  <c r="K23" i="15"/>
  <c r="I23" i="15"/>
  <c r="J23" i="15" s="1"/>
  <c r="H23" i="15"/>
  <c r="G23" i="15"/>
  <c r="F23" i="15"/>
  <c r="E23" i="15"/>
  <c r="D23" i="15"/>
  <c r="C23" i="15"/>
  <c r="B23" i="15"/>
  <c r="A23" i="15"/>
  <c r="K22" i="15"/>
  <c r="H22" i="15"/>
  <c r="G22" i="15"/>
  <c r="F22" i="15"/>
  <c r="E22" i="15"/>
  <c r="D22" i="15"/>
  <c r="C22" i="15"/>
  <c r="B22" i="15"/>
  <c r="I22" i="15" s="1"/>
  <c r="J22" i="15" s="1"/>
  <c r="A22" i="15"/>
  <c r="K21" i="15"/>
  <c r="H21" i="15"/>
  <c r="G21" i="15"/>
  <c r="F21" i="15"/>
  <c r="E21" i="15"/>
  <c r="D21" i="15"/>
  <c r="C21" i="15"/>
  <c r="B21" i="15"/>
  <c r="A21" i="15"/>
  <c r="K20" i="15"/>
  <c r="H20" i="15"/>
  <c r="G20" i="15"/>
  <c r="F20" i="15"/>
  <c r="E20" i="15"/>
  <c r="D20" i="15"/>
  <c r="C20" i="15"/>
  <c r="B20" i="15"/>
  <c r="A20" i="15"/>
  <c r="K19" i="15"/>
  <c r="H19" i="15"/>
  <c r="G19" i="15"/>
  <c r="F19" i="15"/>
  <c r="E19" i="15"/>
  <c r="D19" i="15"/>
  <c r="C19" i="15"/>
  <c r="B19" i="15"/>
  <c r="I19" i="15" s="1"/>
  <c r="J19" i="15" s="1"/>
  <c r="A19" i="15"/>
  <c r="K18" i="15"/>
  <c r="H18" i="15"/>
  <c r="G18" i="15"/>
  <c r="F18" i="15"/>
  <c r="E18" i="15"/>
  <c r="D18" i="15"/>
  <c r="C18" i="15"/>
  <c r="B18" i="15"/>
  <c r="A18" i="15"/>
  <c r="K17" i="15"/>
  <c r="H17" i="15"/>
  <c r="G17" i="15"/>
  <c r="F17" i="15"/>
  <c r="E17" i="15"/>
  <c r="D17" i="15"/>
  <c r="C17" i="15"/>
  <c r="I17" i="15" s="1"/>
  <c r="J17" i="15" s="1"/>
  <c r="B17" i="15"/>
  <c r="A17" i="15"/>
  <c r="K16" i="15"/>
  <c r="H16" i="15"/>
  <c r="G16" i="15"/>
  <c r="F16" i="15"/>
  <c r="E16" i="15"/>
  <c r="D16" i="15"/>
  <c r="C16" i="15"/>
  <c r="B16" i="15"/>
  <c r="A16" i="15"/>
  <c r="K15" i="15"/>
  <c r="H15" i="15"/>
  <c r="G15" i="15"/>
  <c r="I15" i="15" s="1"/>
  <c r="J15" i="15" s="1"/>
  <c r="F15" i="15"/>
  <c r="E15" i="15"/>
  <c r="D15" i="15"/>
  <c r="C15" i="15"/>
  <c r="B15" i="15"/>
  <c r="A15" i="15"/>
  <c r="K14" i="15"/>
  <c r="J14" i="15"/>
  <c r="H14" i="15"/>
  <c r="G14" i="15"/>
  <c r="F14" i="15"/>
  <c r="E14" i="15"/>
  <c r="D14" i="15"/>
  <c r="C14" i="15"/>
  <c r="B14" i="15"/>
  <c r="I14" i="15" s="1"/>
  <c r="A14" i="15"/>
  <c r="K13" i="15"/>
  <c r="H13" i="15"/>
  <c r="G13" i="15"/>
  <c r="F13" i="15"/>
  <c r="E13" i="15"/>
  <c r="D13" i="15"/>
  <c r="C13" i="15"/>
  <c r="B13" i="15"/>
  <c r="A13" i="15"/>
  <c r="K12" i="15"/>
  <c r="H12" i="15"/>
  <c r="G12" i="15"/>
  <c r="F12" i="15"/>
  <c r="E12" i="15"/>
  <c r="D12" i="15"/>
  <c r="C12" i="15"/>
  <c r="B12" i="15"/>
  <c r="A12" i="15"/>
  <c r="K11" i="15"/>
  <c r="H11" i="15"/>
  <c r="G11" i="15"/>
  <c r="F11" i="15"/>
  <c r="E11" i="15"/>
  <c r="D11" i="15"/>
  <c r="C11" i="15"/>
  <c r="B11" i="15"/>
  <c r="A11" i="15"/>
  <c r="K10" i="15"/>
  <c r="H10" i="15"/>
  <c r="G10" i="15"/>
  <c r="F10" i="15"/>
  <c r="E10" i="15"/>
  <c r="D10" i="15"/>
  <c r="C10" i="15"/>
  <c r="B10" i="15"/>
  <c r="I10" i="15" s="1"/>
  <c r="J10" i="15" s="1"/>
  <c r="A10" i="15"/>
  <c r="K9" i="15"/>
  <c r="H9" i="15"/>
  <c r="G9" i="15"/>
  <c r="F9" i="15"/>
  <c r="E9" i="15"/>
  <c r="D9" i="15"/>
  <c r="C9" i="15"/>
  <c r="I9" i="15" s="1"/>
  <c r="J9" i="15" s="1"/>
  <c r="B9" i="15"/>
  <c r="A9" i="15"/>
  <c r="K8" i="15"/>
  <c r="H8" i="15"/>
  <c r="G8" i="15"/>
  <c r="F8" i="15"/>
  <c r="E8" i="15"/>
  <c r="D8" i="15"/>
  <c r="I8" i="15" s="1"/>
  <c r="J8" i="15" s="1"/>
  <c r="C8" i="15"/>
  <c r="B8" i="15"/>
  <c r="A8" i="15"/>
  <c r="K7" i="15"/>
  <c r="H7" i="15"/>
  <c r="G7" i="15"/>
  <c r="I7" i="15" s="1"/>
  <c r="J7" i="15" s="1"/>
  <c r="F7" i="15"/>
  <c r="E7" i="15"/>
  <c r="D7" i="15"/>
  <c r="C7" i="15"/>
  <c r="B7" i="15"/>
  <c r="A7" i="15"/>
  <c r="K6" i="15"/>
  <c r="J6" i="15"/>
  <c r="H6" i="15"/>
  <c r="G6" i="15"/>
  <c r="F6" i="15"/>
  <c r="E6" i="15"/>
  <c r="D6" i="15"/>
  <c r="C6" i="15"/>
  <c r="B6" i="15"/>
  <c r="I6" i="15" s="1"/>
  <c r="A6" i="15"/>
  <c r="K5" i="15"/>
  <c r="H5" i="15"/>
  <c r="G5" i="15"/>
  <c r="F5" i="15"/>
  <c r="E5" i="15"/>
  <c r="D5" i="15"/>
  <c r="C5" i="15"/>
  <c r="B5" i="15"/>
  <c r="A5" i="15"/>
  <c r="K4" i="15"/>
  <c r="H4" i="15"/>
  <c r="G4" i="15"/>
  <c r="F4" i="15"/>
  <c r="E4" i="15"/>
  <c r="D4" i="15"/>
  <c r="C4" i="15"/>
  <c r="B4" i="15"/>
  <c r="A4" i="15"/>
  <c r="K3" i="15"/>
  <c r="H3" i="15"/>
  <c r="G3" i="15"/>
  <c r="F3" i="15"/>
  <c r="E3" i="15"/>
  <c r="D3" i="15"/>
  <c r="C3" i="15"/>
  <c r="B3" i="15"/>
  <c r="A3" i="15"/>
  <c r="H70" i="14"/>
  <c r="G70" i="14"/>
  <c r="F70" i="14"/>
  <c r="E70" i="14"/>
  <c r="D70" i="14"/>
  <c r="C70" i="14"/>
  <c r="B70" i="14"/>
  <c r="K67" i="14"/>
  <c r="H67" i="14"/>
  <c r="G67" i="14"/>
  <c r="F67" i="14"/>
  <c r="E67" i="14"/>
  <c r="D67" i="14"/>
  <c r="C67" i="14"/>
  <c r="B67" i="14"/>
  <c r="I67" i="14" s="1"/>
  <c r="A67" i="14"/>
  <c r="K66" i="14"/>
  <c r="H66" i="14"/>
  <c r="G66" i="14"/>
  <c r="F66" i="14"/>
  <c r="E66" i="14"/>
  <c r="D66" i="14"/>
  <c r="C66" i="14"/>
  <c r="B66" i="14"/>
  <c r="A66" i="14"/>
  <c r="K65" i="14"/>
  <c r="H65" i="14"/>
  <c r="G65" i="14"/>
  <c r="F65" i="14"/>
  <c r="E65" i="14"/>
  <c r="D65" i="14"/>
  <c r="I65" i="14" s="1"/>
  <c r="J65" i="14" s="1"/>
  <c r="C65" i="14"/>
  <c r="B65" i="14"/>
  <c r="A65" i="14"/>
  <c r="K64" i="14"/>
  <c r="H64" i="14"/>
  <c r="G64" i="14"/>
  <c r="I64" i="14" s="1"/>
  <c r="J64" i="14" s="1"/>
  <c r="F64" i="14"/>
  <c r="E64" i="14"/>
  <c r="D64" i="14"/>
  <c r="C64" i="14"/>
  <c r="B64" i="14"/>
  <c r="A64" i="14"/>
  <c r="K63" i="14"/>
  <c r="H63" i="14"/>
  <c r="G63" i="14"/>
  <c r="F63" i="14"/>
  <c r="E63" i="14"/>
  <c r="D63" i="14"/>
  <c r="C63" i="14"/>
  <c r="B63" i="14"/>
  <c r="I63" i="14" s="1"/>
  <c r="J63" i="14" s="1"/>
  <c r="A63" i="14"/>
  <c r="K62" i="14"/>
  <c r="H62" i="14"/>
  <c r="G62" i="14"/>
  <c r="F62" i="14"/>
  <c r="E62" i="14"/>
  <c r="D62" i="14"/>
  <c r="C62" i="14"/>
  <c r="B62" i="14"/>
  <c r="A62" i="14"/>
  <c r="K61" i="14"/>
  <c r="H61" i="14"/>
  <c r="G61" i="14"/>
  <c r="F61" i="14"/>
  <c r="E61" i="14"/>
  <c r="D61" i="14"/>
  <c r="C61" i="14"/>
  <c r="B61" i="14"/>
  <c r="A61" i="14"/>
  <c r="K60" i="14"/>
  <c r="H60" i="14"/>
  <c r="G60" i="14"/>
  <c r="F60" i="14"/>
  <c r="E60" i="14"/>
  <c r="D60" i="14"/>
  <c r="C60" i="14"/>
  <c r="B60" i="14"/>
  <c r="A60" i="14"/>
  <c r="K59" i="14"/>
  <c r="H59" i="14"/>
  <c r="G59" i="14"/>
  <c r="F59" i="14"/>
  <c r="E59" i="14"/>
  <c r="D59" i="14"/>
  <c r="C59" i="14"/>
  <c r="B59" i="14"/>
  <c r="I59" i="14" s="1"/>
  <c r="A59" i="14"/>
  <c r="K58" i="14"/>
  <c r="H58" i="14"/>
  <c r="G58" i="14"/>
  <c r="F58" i="14"/>
  <c r="E58" i="14"/>
  <c r="D58" i="14"/>
  <c r="C58" i="14"/>
  <c r="B58" i="14"/>
  <c r="A58" i="14"/>
  <c r="K57" i="14"/>
  <c r="H57" i="14"/>
  <c r="G57" i="14"/>
  <c r="F57" i="14"/>
  <c r="E57" i="14"/>
  <c r="D57" i="14"/>
  <c r="C57" i="14"/>
  <c r="B57" i="14"/>
  <c r="A57" i="14"/>
  <c r="K56" i="14"/>
  <c r="H56" i="14"/>
  <c r="G56" i="14"/>
  <c r="I56" i="14" s="1"/>
  <c r="J56" i="14" s="1"/>
  <c r="F56" i="14"/>
  <c r="E56" i="14"/>
  <c r="D56" i="14"/>
  <c r="C56" i="14"/>
  <c r="B56" i="14"/>
  <c r="A56" i="14"/>
  <c r="K55" i="14"/>
  <c r="J55" i="14"/>
  <c r="H55" i="14"/>
  <c r="G55" i="14"/>
  <c r="F55" i="14"/>
  <c r="E55" i="14"/>
  <c r="D55" i="14"/>
  <c r="C55" i="14"/>
  <c r="B55" i="14"/>
  <c r="I55" i="14" s="1"/>
  <c r="A55" i="14"/>
  <c r="K54" i="14"/>
  <c r="H54" i="14"/>
  <c r="G54" i="14"/>
  <c r="F54" i="14"/>
  <c r="E54" i="14"/>
  <c r="D54" i="14"/>
  <c r="C54" i="14"/>
  <c r="B54" i="14"/>
  <c r="A54" i="14"/>
  <c r="K53" i="14"/>
  <c r="H53" i="14"/>
  <c r="G53" i="14"/>
  <c r="F53" i="14"/>
  <c r="E53" i="14"/>
  <c r="D53" i="14"/>
  <c r="C53" i="14"/>
  <c r="B53" i="14"/>
  <c r="A53" i="14"/>
  <c r="K52" i="14"/>
  <c r="H52" i="14"/>
  <c r="G52" i="14"/>
  <c r="F52" i="14"/>
  <c r="E52" i="14"/>
  <c r="D52" i="14"/>
  <c r="C52" i="14"/>
  <c r="B52" i="14"/>
  <c r="A52" i="14"/>
  <c r="K51" i="14"/>
  <c r="H51" i="14"/>
  <c r="G51" i="14"/>
  <c r="F51" i="14"/>
  <c r="E51" i="14"/>
  <c r="D51" i="14"/>
  <c r="C51" i="14"/>
  <c r="B51" i="14"/>
  <c r="I51" i="14" s="1"/>
  <c r="J51" i="14" s="1"/>
  <c r="A51" i="14"/>
  <c r="K50" i="14"/>
  <c r="H50" i="14"/>
  <c r="G50" i="14"/>
  <c r="F50" i="14"/>
  <c r="E50" i="14"/>
  <c r="D50" i="14"/>
  <c r="C50" i="14"/>
  <c r="I50" i="14" s="1"/>
  <c r="J50" i="14" s="1"/>
  <c r="B50" i="14"/>
  <c r="A50" i="14"/>
  <c r="K49" i="14"/>
  <c r="H49" i="14"/>
  <c r="G49" i="14"/>
  <c r="F49" i="14"/>
  <c r="E49" i="14"/>
  <c r="D49" i="14"/>
  <c r="C49" i="14"/>
  <c r="B49" i="14"/>
  <c r="A49" i="14"/>
  <c r="K48" i="14"/>
  <c r="H48" i="14"/>
  <c r="G48" i="14"/>
  <c r="I48" i="14" s="1"/>
  <c r="J48" i="14" s="1"/>
  <c r="F48" i="14"/>
  <c r="E48" i="14"/>
  <c r="D48" i="14"/>
  <c r="C48" i="14"/>
  <c r="B48" i="14"/>
  <c r="A48" i="14"/>
  <c r="K47" i="14"/>
  <c r="J47" i="14"/>
  <c r="H47" i="14"/>
  <c r="G47" i="14"/>
  <c r="F47" i="14"/>
  <c r="E47" i="14"/>
  <c r="D47" i="14"/>
  <c r="C47" i="14"/>
  <c r="B47" i="14"/>
  <c r="I47" i="14" s="1"/>
  <c r="A47" i="14"/>
  <c r="K46" i="14"/>
  <c r="H46" i="14"/>
  <c r="G46" i="14"/>
  <c r="F46" i="14"/>
  <c r="E46" i="14"/>
  <c r="D46" i="14"/>
  <c r="C46" i="14"/>
  <c r="B46" i="14"/>
  <c r="A46" i="14"/>
  <c r="K45" i="14"/>
  <c r="H45" i="14"/>
  <c r="G45" i="14"/>
  <c r="F45" i="14"/>
  <c r="E45" i="14"/>
  <c r="D45" i="14"/>
  <c r="C45" i="14"/>
  <c r="B45" i="14"/>
  <c r="A45" i="14"/>
  <c r="K44" i="14"/>
  <c r="H44" i="14"/>
  <c r="G44" i="14"/>
  <c r="F44" i="14"/>
  <c r="E44" i="14"/>
  <c r="D44" i="14"/>
  <c r="C44" i="14"/>
  <c r="B44" i="14"/>
  <c r="A44" i="14"/>
  <c r="K43" i="14"/>
  <c r="H43" i="14"/>
  <c r="G43" i="14"/>
  <c r="F43" i="14"/>
  <c r="E43" i="14"/>
  <c r="D43" i="14"/>
  <c r="C43" i="14"/>
  <c r="B43" i="14"/>
  <c r="I43" i="14" s="1"/>
  <c r="J43" i="14" s="1"/>
  <c r="A43" i="14"/>
  <c r="K42" i="14"/>
  <c r="H42" i="14"/>
  <c r="G42" i="14"/>
  <c r="F42" i="14"/>
  <c r="E42" i="14"/>
  <c r="D42" i="14"/>
  <c r="C42" i="14"/>
  <c r="I42" i="14" s="1"/>
  <c r="J42" i="14" s="1"/>
  <c r="B42" i="14"/>
  <c r="A42" i="14"/>
  <c r="K41" i="14"/>
  <c r="H41" i="14"/>
  <c r="G41" i="14"/>
  <c r="F41" i="14"/>
  <c r="E41" i="14"/>
  <c r="D41" i="14"/>
  <c r="I41" i="14" s="1"/>
  <c r="J41" i="14" s="1"/>
  <c r="C41" i="14"/>
  <c r="B41" i="14"/>
  <c r="A41" i="14"/>
  <c r="K40" i="14"/>
  <c r="H40" i="14"/>
  <c r="G40" i="14"/>
  <c r="I40" i="14" s="1"/>
  <c r="J40" i="14" s="1"/>
  <c r="F40" i="14"/>
  <c r="E40" i="14"/>
  <c r="D40" i="14"/>
  <c r="C40" i="14"/>
  <c r="B40" i="14"/>
  <c r="A40" i="14"/>
  <c r="K39" i="14"/>
  <c r="H39" i="14"/>
  <c r="G39" i="14"/>
  <c r="F39" i="14"/>
  <c r="E39" i="14"/>
  <c r="D39" i="14"/>
  <c r="C39" i="14"/>
  <c r="B39" i="14"/>
  <c r="I39" i="14" s="1"/>
  <c r="J39" i="14" s="1"/>
  <c r="A39" i="14"/>
  <c r="K38" i="14"/>
  <c r="H38" i="14"/>
  <c r="G38" i="14"/>
  <c r="F38" i="14"/>
  <c r="E38" i="14"/>
  <c r="D38" i="14"/>
  <c r="C38" i="14"/>
  <c r="B38" i="14"/>
  <c r="A38" i="14"/>
  <c r="K37" i="14"/>
  <c r="H37" i="14"/>
  <c r="G37" i="14"/>
  <c r="F37" i="14"/>
  <c r="E37" i="14"/>
  <c r="D37" i="14"/>
  <c r="C37" i="14"/>
  <c r="B37" i="14"/>
  <c r="A37" i="14"/>
  <c r="K36" i="14"/>
  <c r="H36" i="14"/>
  <c r="G36" i="14"/>
  <c r="F36" i="14"/>
  <c r="E36" i="14"/>
  <c r="D36" i="14"/>
  <c r="C36" i="14"/>
  <c r="B36" i="14"/>
  <c r="A36" i="14"/>
  <c r="K35" i="14"/>
  <c r="H35" i="14"/>
  <c r="G35" i="14"/>
  <c r="F35" i="14"/>
  <c r="E35" i="14"/>
  <c r="D35" i="14"/>
  <c r="C35" i="14"/>
  <c r="I35" i="14" s="1"/>
  <c r="B35" i="14"/>
  <c r="A35" i="14"/>
  <c r="K34" i="14"/>
  <c r="H34" i="14"/>
  <c r="G34" i="14"/>
  <c r="F34" i="14"/>
  <c r="E34" i="14"/>
  <c r="D34" i="14"/>
  <c r="C34" i="14"/>
  <c r="I34" i="14" s="1"/>
  <c r="J34" i="14" s="1"/>
  <c r="B34" i="14"/>
  <c r="A34" i="14"/>
  <c r="K33" i="14"/>
  <c r="H33" i="14"/>
  <c r="G33" i="14"/>
  <c r="F33" i="14"/>
  <c r="E33" i="14"/>
  <c r="D33" i="14"/>
  <c r="I33" i="14" s="1"/>
  <c r="J33" i="14" s="1"/>
  <c r="C33" i="14"/>
  <c r="B33" i="14"/>
  <c r="A33" i="14"/>
  <c r="K32" i="14"/>
  <c r="H32" i="14"/>
  <c r="G32" i="14"/>
  <c r="I32" i="14" s="1"/>
  <c r="J32" i="14" s="1"/>
  <c r="F32" i="14"/>
  <c r="E32" i="14"/>
  <c r="D32" i="14"/>
  <c r="C32" i="14"/>
  <c r="B32" i="14"/>
  <c r="A32" i="14"/>
  <c r="K31" i="14"/>
  <c r="H31" i="14"/>
  <c r="G31" i="14"/>
  <c r="F31" i="14"/>
  <c r="E31" i="14"/>
  <c r="D31" i="14"/>
  <c r="C31" i="14"/>
  <c r="B31" i="14"/>
  <c r="I31" i="14" s="1"/>
  <c r="J31" i="14" s="1"/>
  <c r="A31" i="14"/>
  <c r="K30" i="14"/>
  <c r="H30" i="14"/>
  <c r="G30" i="14"/>
  <c r="F30" i="14"/>
  <c r="E30" i="14"/>
  <c r="D30" i="14"/>
  <c r="C30" i="14"/>
  <c r="B30" i="14"/>
  <c r="A30" i="14"/>
  <c r="K29" i="14"/>
  <c r="H29" i="14"/>
  <c r="G29" i="14"/>
  <c r="F29" i="14"/>
  <c r="E29" i="14"/>
  <c r="D29" i="14"/>
  <c r="C29" i="14"/>
  <c r="B29" i="14"/>
  <c r="A29" i="14"/>
  <c r="K28" i="14"/>
  <c r="H28" i="14"/>
  <c r="G28" i="14"/>
  <c r="F28" i="14"/>
  <c r="E28" i="14"/>
  <c r="D28" i="14"/>
  <c r="C28" i="14"/>
  <c r="B28" i="14"/>
  <c r="A28" i="14"/>
  <c r="K27" i="14"/>
  <c r="H27" i="14"/>
  <c r="G27" i="14"/>
  <c r="F27" i="14"/>
  <c r="E27" i="14"/>
  <c r="D27" i="14"/>
  <c r="C27" i="14"/>
  <c r="I27" i="14" s="1"/>
  <c r="B27" i="14"/>
  <c r="A27" i="14"/>
  <c r="K26" i="14"/>
  <c r="H26" i="14"/>
  <c r="G26" i="14"/>
  <c r="F26" i="14"/>
  <c r="E26" i="14"/>
  <c r="D26" i="14"/>
  <c r="C26" i="14"/>
  <c r="B26" i="14"/>
  <c r="A26" i="14"/>
  <c r="K25" i="14"/>
  <c r="H25" i="14"/>
  <c r="G25" i="14"/>
  <c r="F25" i="14"/>
  <c r="E25" i="14"/>
  <c r="D25" i="14"/>
  <c r="C25" i="14"/>
  <c r="B25" i="14"/>
  <c r="A25" i="14"/>
  <c r="K24" i="14"/>
  <c r="H24" i="14"/>
  <c r="G24" i="14"/>
  <c r="I24" i="14" s="1"/>
  <c r="J24" i="14" s="1"/>
  <c r="F24" i="14"/>
  <c r="E24" i="14"/>
  <c r="D24" i="14"/>
  <c r="C24" i="14"/>
  <c r="B24" i="14"/>
  <c r="A24" i="14"/>
  <c r="K23" i="14"/>
  <c r="H23" i="14"/>
  <c r="G23" i="14"/>
  <c r="F23" i="14"/>
  <c r="E23" i="14"/>
  <c r="D23" i="14"/>
  <c r="C23" i="14"/>
  <c r="B23" i="14"/>
  <c r="I23" i="14" s="1"/>
  <c r="J23" i="14" s="1"/>
  <c r="A23" i="14"/>
  <c r="K22" i="14"/>
  <c r="H22" i="14"/>
  <c r="G22" i="14"/>
  <c r="F22" i="14"/>
  <c r="E22" i="14"/>
  <c r="D22" i="14"/>
  <c r="C22" i="14"/>
  <c r="B22" i="14"/>
  <c r="A22" i="14"/>
  <c r="K21" i="14"/>
  <c r="H21" i="14"/>
  <c r="G21" i="14"/>
  <c r="F21" i="14"/>
  <c r="E21" i="14"/>
  <c r="D21" i="14"/>
  <c r="C21" i="14"/>
  <c r="B21" i="14"/>
  <c r="A21" i="14"/>
  <c r="K20" i="14"/>
  <c r="H20" i="14"/>
  <c r="G20" i="14"/>
  <c r="F20" i="14"/>
  <c r="E20" i="14"/>
  <c r="D20" i="14"/>
  <c r="C20" i="14"/>
  <c r="B20" i="14"/>
  <c r="A20" i="14"/>
  <c r="K19" i="14"/>
  <c r="H19" i="14"/>
  <c r="G19" i="14"/>
  <c r="F19" i="14"/>
  <c r="E19" i="14"/>
  <c r="D19" i="14"/>
  <c r="C19" i="14"/>
  <c r="I19" i="14" s="1"/>
  <c r="B19" i="14"/>
  <c r="A19" i="14"/>
  <c r="K18" i="14"/>
  <c r="H18" i="14"/>
  <c r="G18" i="14"/>
  <c r="F18" i="14"/>
  <c r="E18" i="14"/>
  <c r="D18" i="14"/>
  <c r="C18" i="14"/>
  <c r="I18" i="14" s="1"/>
  <c r="J18" i="14" s="1"/>
  <c r="B18" i="14"/>
  <c r="A18" i="14"/>
  <c r="K17" i="14"/>
  <c r="H17" i="14"/>
  <c r="G17" i="14"/>
  <c r="F17" i="14"/>
  <c r="E17" i="14"/>
  <c r="D17" i="14"/>
  <c r="I17" i="14" s="1"/>
  <c r="J17" i="14" s="1"/>
  <c r="C17" i="14"/>
  <c r="B17" i="14"/>
  <c r="A17" i="14"/>
  <c r="K16" i="14"/>
  <c r="H16" i="14"/>
  <c r="G16" i="14"/>
  <c r="I16" i="14" s="1"/>
  <c r="J16" i="14" s="1"/>
  <c r="F16" i="14"/>
  <c r="E16" i="14"/>
  <c r="D16" i="14"/>
  <c r="C16" i="14"/>
  <c r="B16" i="14"/>
  <c r="A16" i="14"/>
  <c r="K15" i="14"/>
  <c r="J15" i="14"/>
  <c r="H15" i="14"/>
  <c r="G15" i="14"/>
  <c r="F15" i="14"/>
  <c r="E15" i="14"/>
  <c r="D15" i="14"/>
  <c r="C15" i="14"/>
  <c r="B15" i="14"/>
  <c r="I15" i="14" s="1"/>
  <c r="A15" i="14"/>
  <c r="K14" i="14"/>
  <c r="H14" i="14"/>
  <c r="G14" i="14"/>
  <c r="F14" i="14"/>
  <c r="E14" i="14"/>
  <c r="D14" i="14"/>
  <c r="C14" i="14"/>
  <c r="B14" i="14"/>
  <c r="A14" i="14"/>
  <c r="K13" i="14"/>
  <c r="H13" i="14"/>
  <c r="G13" i="14"/>
  <c r="F13" i="14"/>
  <c r="E13" i="14"/>
  <c r="D13" i="14"/>
  <c r="C13" i="14"/>
  <c r="B13" i="14"/>
  <c r="A13" i="14"/>
  <c r="K12" i="14"/>
  <c r="H12" i="14"/>
  <c r="G12" i="14"/>
  <c r="F12" i="14"/>
  <c r="E12" i="14"/>
  <c r="D12" i="14"/>
  <c r="C12" i="14"/>
  <c r="B12" i="14"/>
  <c r="A12" i="14"/>
  <c r="K11" i="14"/>
  <c r="H11" i="14"/>
  <c r="G11" i="14"/>
  <c r="F11" i="14"/>
  <c r="E11" i="14"/>
  <c r="D11" i="14"/>
  <c r="C11" i="14"/>
  <c r="I11" i="14" s="1"/>
  <c r="B11" i="14"/>
  <c r="A11" i="14"/>
  <c r="K10" i="14"/>
  <c r="H10" i="14"/>
  <c r="G10" i="14"/>
  <c r="F10" i="14"/>
  <c r="E10" i="14"/>
  <c r="D10" i="14"/>
  <c r="C10" i="14"/>
  <c r="I10" i="14" s="1"/>
  <c r="J10" i="14" s="1"/>
  <c r="B10" i="14"/>
  <c r="A10" i="14"/>
  <c r="K9" i="14"/>
  <c r="H9" i="14"/>
  <c r="G9" i="14"/>
  <c r="F9" i="14"/>
  <c r="I9" i="14" s="1"/>
  <c r="J9" i="14" s="1"/>
  <c r="E9" i="14"/>
  <c r="D9" i="14"/>
  <c r="C9" i="14"/>
  <c r="B9" i="14"/>
  <c r="A9" i="14"/>
  <c r="K8" i="14"/>
  <c r="I8" i="14"/>
  <c r="J8" i="14" s="1"/>
  <c r="H8" i="14"/>
  <c r="G8" i="14"/>
  <c r="F8" i="14"/>
  <c r="E8" i="14"/>
  <c r="D8" i="14"/>
  <c r="C8" i="14"/>
  <c r="B8" i="14"/>
  <c r="A8" i="14"/>
  <c r="K7" i="14"/>
  <c r="H7" i="14"/>
  <c r="G7" i="14"/>
  <c r="F7" i="14"/>
  <c r="E7" i="14"/>
  <c r="D7" i="14"/>
  <c r="C7" i="14"/>
  <c r="B7" i="14"/>
  <c r="A7" i="14"/>
  <c r="K6" i="14"/>
  <c r="H6" i="14"/>
  <c r="G6" i="14"/>
  <c r="F6" i="14"/>
  <c r="E6" i="14"/>
  <c r="D6" i="14"/>
  <c r="C6" i="14"/>
  <c r="B6" i="14"/>
  <c r="A6" i="14"/>
  <c r="K5" i="14"/>
  <c r="H5" i="14"/>
  <c r="G5" i="14"/>
  <c r="F5" i="14"/>
  <c r="E5" i="14"/>
  <c r="D5" i="14"/>
  <c r="C5" i="14"/>
  <c r="B5" i="14"/>
  <c r="I5" i="14" s="1"/>
  <c r="J5" i="14" s="1"/>
  <c r="A5" i="14"/>
  <c r="K4" i="14"/>
  <c r="H4" i="14"/>
  <c r="G4" i="14"/>
  <c r="F4" i="14"/>
  <c r="E4" i="14"/>
  <c r="D4" i="14"/>
  <c r="C4" i="14"/>
  <c r="B4" i="14"/>
  <c r="A4" i="14"/>
  <c r="K3" i="14"/>
  <c r="H3" i="14"/>
  <c r="G3" i="14"/>
  <c r="F3" i="14"/>
  <c r="E3" i="14"/>
  <c r="D3" i="14"/>
  <c r="C3" i="14"/>
  <c r="B3" i="14"/>
  <c r="A3" i="14"/>
  <c r="H70" i="13"/>
  <c r="G70" i="13"/>
  <c r="F70" i="13"/>
  <c r="E70" i="13"/>
  <c r="D70" i="13"/>
  <c r="C70" i="13"/>
  <c r="B70" i="13"/>
  <c r="K67" i="13"/>
  <c r="H67" i="13"/>
  <c r="G67" i="13"/>
  <c r="F67" i="13"/>
  <c r="E67" i="13"/>
  <c r="D67" i="13"/>
  <c r="I67" i="13" s="1"/>
  <c r="J67" i="13" s="1"/>
  <c r="C67" i="13"/>
  <c r="B67" i="13"/>
  <c r="A67" i="13"/>
  <c r="K66" i="13"/>
  <c r="I66" i="13"/>
  <c r="J66" i="13" s="1"/>
  <c r="H66" i="13"/>
  <c r="G66" i="13"/>
  <c r="F66" i="13"/>
  <c r="E66" i="13"/>
  <c r="D66" i="13"/>
  <c r="C66" i="13"/>
  <c r="B66" i="13"/>
  <c r="A66" i="13"/>
  <c r="K65" i="13"/>
  <c r="H65" i="13"/>
  <c r="G65" i="13"/>
  <c r="F65" i="13"/>
  <c r="E65" i="13"/>
  <c r="D65" i="13"/>
  <c r="C65" i="13"/>
  <c r="B65" i="13"/>
  <c r="A65" i="13"/>
  <c r="K64" i="13"/>
  <c r="I64" i="13"/>
  <c r="J64" i="13" s="1"/>
  <c r="H64" i="13"/>
  <c r="G64" i="13"/>
  <c r="F64" i="13"/>
  <c r="E64" i="13"/>
  <c r="D64" i="13"/>
  <c r="C64" i="13"/>
  <c r="B64" i="13"/>
  <c r="A64" i="13"/>
  <c r="K63" i="13"/>
  <c r="H63" i="13"/>
  <c r="G63" i="13"/>
  <c r="F63" i="13"/>
  <c r="E63" i="13"/>
  <c r="D63" i="13"/>
  <c r="C63" i="13"/>
  <c r="B63" i="13"/>
  <c r="I63" i="13" s="1"/>
  <c r="J63" i="13" s="1"/>
  <c r="A63" i="13"/>
  <c r="K62" i="13"/>
  <c r="H62" i="13"/>
  <c r="G62" i="13"/>
  <c r="F62" i="13"/>
  <c r="E62" i="13"/>
  <c r="D62" i="13"/>
  <c r="C62" i="13"/>
  <c r="B62" i="13"/>
  <c r="A62" i="13"/>
  <c r="K61" i="13"/>
  <c r="H61" i="13"/>
  <c r="G61" i="13"/>
  <c r="F61" i="13"/>
  <c r="E61" i="13"/>
  <c r="D61" i="13"/>
  <c r="C61" i="13"/>
  <c r="B61" i="13"/>
  <c r="A61" i="13"/>
  <c r="K60" i="13"/>
  <c r="H60" i="13"/>
  <c r="G60" i="13"/>
  <c r="F60" i="13"/>
  <c r="E60" i="13"/>
  <c r="D60" i="13"/>
  <c r="C60" i="13"/>
  <c r="B60" i="13"/>
  <c r="A60" i="13"/>
  <c r="K59" i="13"/>
  <c r="H59" i="13"/>
  <c r="G59" i="13"/>
  <c r="F59" i="13"/>
  <c r="E59" i="13"/>
  <c r="D59" i="13"/>
  <c r="C59" i="13"/>
  <c r="B59" i="13"/>
  <c r="A59" i="13"/>
  <c r="K58" i="13"/>
  <c r="H58" i="13"/>
  <c r="G58" i="13"/>
  <c r="F58" i="13"/>
  <c r="E58" i="13"/>
  <c r="D58" i="13"/>
  <c r="C58" i="13"/>
  <c r="I58" i="13" s="1"/>
  <c r="J58" i="13" s="1"/>
  <c r="B58" i="13"/>
  <c r="A58" i="13"/>
  <c r="K57" i="13"/>
  <c r="H57" i="13"/>
  <c r="G57" i="13"/>
  <c r="F57" i="13"/>
  <c r="E57" i="13"/>
  <c r="D57" i="13"/>
  <c r="C57" i="13"/>
  <c r="B57" i="13"/>
  <c r="A57" i="13"/>
  <c r="K56" i="13"/>
  <c r="H56" i="13"/>
  <c r="G56" i="13"/>
  <c r="F56" i="13"/>
  <c r="E56" i="13"/>
  <c r="D56" i="13"/>
  <c r="C56" i="13"/>
  <c r="B56" i="13"/>
  <c r="A56" i="13"/>
  <c r="K55" i="13"/>
  <c r="H55" i="13"/>
  <c r="G55" i="13"/>
  <c r="F55" i="13"/>
  <c r="E55" i="13"/>
  <c r="D55" i="13"/>
  <c r="C55" i="13"/>
  <c r="B55" i="13"/>
  <c r="I55" i="13" s="1"/>
  <c r="J55" i="13" s="1"/>
  <c r="A55" i="13"/>
  <c r="K54" i="13"/>
  <c r="H54" i="13"/>
  <c r="G54" i="13"/>
  <c r="F54" i="13"/>
  <c r="E54" i="13"/>
  <c r="D54" i="13"/>
  <c r="C54" i="13"/>
  <c r="B54" i="13"/>
  <c r="I54" i="13" s="1"/>
  <c r="J54" i="13" s="1"/>
  <c r="A54" i="13"/>
  <c r="K53" i="13"/>
  <c r="H53" i="13"/>
  <c r="G53" i="13"/>
  <c r="F53" i="13"/>
  <c r="E53" i="13"/>
  <c r="D53" i="13"/>
  <c r="C53" i="13"/>
  <c r="B53" i="13"/>
  <c r="A53" i="13"/>
  <c r="K52" i="13"/>
  <c r="H52" i="13"/>
  <c r="G52" i="13"/>
  <c r="F52" i="13"/>
  <c r="E52" i="13"/>
  <c r="D52" i="13"/>
  <c r="C52" i="13"/>
  <c r="B52" i="13"/>
  <c r="I52" i="13" s="1"/>
  <c r="J52" i="13" s="1"/>
  <c r="A52" i="13"/>
  <c r="K51" i="13"/>
  <c r="H51" i="13"/>
  <c r="G51" i="13"/>
  <c r="F51" i="13"/>
  <c r="E51" i="13"/>
  <c r="D51" i="13"/>
  <c r="C51" i="13"/>
  <c r="B51" i="13"/>
  <c r="A51" i="13"/>
  <c r="K50" i="13"/>
  <c r="I50" i="13"/>
  <c r="H50" i="13"/>
  <c r="G50" i="13"/>
  <c r="F50" i="13"/>
  <c r="E50" i="13"/>
  <c r="D50" i="13"/>
  <c r="C50" i="13"/>
  <c r="B50" i="13"/>
  <c r="A50" i="13"/>
  <c r="K49" i="13"/>
  <c r="H49" i="13"/>
  <c r="G49" i="13"/>
  <c r="F49" i="13"/>
  <c r="E49" i="13"/>
  <c r="D49" i="13"/>
  <c r="C49" i="13"/>
  <c r="B49" i="13"/>
  <c r="A49" i="13"/>
  <c r="K48" i="13"/>
  <c r="H48" i="13"/>
  <c r="G48" i="13"/>
  <c r="I48" i="13" s="1"/>
  <c r="J48" i="13" s="1"/>
  <c r="F48" i="13"/>
  <c r="E48" i="13"/>
  <c r="D48" i="13"/>
  <c r="C48" i="13"/>
  <c r="B48" i="13"/>
  <c r="A48" i="13"/>
  <c r="K47" i="13"/>
  <c r="H47" i="13"/>
  <c r="G47" i="13"/>
  <c r="F47" i="13"/>
  <c r="E47" i="13"/>
  <c r="D47" i="13"/>
  <c r="C47" i="13"/>
  <c r="B47" i="13"/>
  <c r="I47" i="13" s="1"/>
  <c r="J47" i="13" s="1"/>
  <c r="A47" i="13"/>
  <c r="K46" i="13"/>
  <c r="H46" i="13"/>
  <c r="G46" i="13"/>
  <c r="F46" i="13"/>
  <c r="E46" i="13"/>
  <c r="D46" i="13"/>
  <c r="C46" i="13"/>
  <c r="B46" i="13"/>
  <c r="A46" i="13"/>
  <c r="K45" i="13"/>
  <c r="H45" i="13"/>
  <c r="G45" i="13"/>
  <c r="F45" i="13"/>
  <c r="E45" i="13"/>
  <c r="D45" i="13"/>
  <c r="C45" i="13"/>
  <c r="B45" i="13"/>
  <c r="I45" i="13" s="1"/>
  <c r="J45" i="13" s="1"/>
  <c r="A45" i="13"/>
  <c r="K44" i="13"/>
  <c r="H44" i="13"/>
  <c r="G44" i="13"/>
  <c r="F44" i="13"/>
  <c r="E44" i="13"/>
  <c r="D44" i="13"/>
  <c r="C44" i="13"/>
  <c r="B44" i="13"/>
  <c r="A44" i="13"/>
  <c r="K43" i="13"/>
  <c r="H43" i="13"/>
  <c r="G43" i="13"/>
  <c r="F43" i="13"/>
  <c r="E43" i="13"/>
  <c r="D43" i="13"/>
  <c r="C43" i="13"/>
  <c r="B43" i="13"/>
  <c r="A43" i="13"/>
  <c r="K42" i="13"/>
  <c r="H42" i="13"/>
  <c r="G42" i="13"/>
  <c r="F42" i="13"/>
  <c r="E42" i="13"/>
  <c r="D42" i="13"/>
  <c r="C42" i="13"/>
  <c r="B42" i="13"/>
  <c r="A42" i="13"/>
  <c r="K41" i="13"/>
  <c r="H41" i="13"/>
  <c r="G41" i="13"/>
  <c r="F41" i="13"/>
  <c r="E41" i="13"/>
  <c r="D41" i="13"/>
  <c r="C41" i="13"/>
  <c r="B41" i="13"/>
  <c r="A41" i="13"/>
  <c r="K40" i="13"/>
  <c r="H40" i="13"/>
  <c r="G40" i="13"/>
  <c r="F40" i="13"/>
  <c r="I40" i="13" s="1"/>
  <c r="J40" i="13" s="1"/>
  <c r="E40" i="13"/>
  <c r="D40" i="13"/>
  <c r="C40" i="13"/>
  <c r="B40" i="13"/>
  <c r="A40" i="13"/>
  <c r="K39" i="13"/>
  <c r="I39" i="13"/>
  <c r="J39" i="13" s="1"/>
  <c r="H39" i="13"/>
  <c r="G39" i="13"/>
  <c r="F39" i="13"/>
  <c r="E39" i="13"/>
  <c r="D39" i="13"/>
  <c r="C39" i="13"/>
  <c r="B39" i="13"/>
  <c r="A39" i="13"/>
  <c r="K38" i="13"/>
  <c r="H38" i="13"/>
  <c r="G38" i="13"/>
  <c r="F38" i="13"/>
  <c r="E38" i="13"/>
  <c r="D38" i="13"/>
  <c r="C38" i="13"/>
  <c r="B38" i="13"/>
  <c r="A38" i="13"/>
  <c r="K37" i="13"/>
  <c r="H37" i="13"/>
  <c r="G37" i="13"/>
  <c r="F37" i="13"/>
  <c r="E37" i="13"/>
  <c r="D37" i="13"/>
  <c r="C37" i="13"/>
  <c r="B37" i="13"/>
  <c r="A37" i="13"/>
  <c r="K36" i="13"/>
  <c r="H36" i="13"/>
  <c r="G36" i="13"/>
  <c r="F36" i="13"/>
  <c r="E36" i="13"/>
  <c r="D36" i="13"/>
  <c r="C36" i="13"/>
  <c r="B36" i="13"/>
  <c r="A36" i="13"/>
  <c r="K35" i="13"/>
  <c r="H35" i="13"/>
  <c r="G35" i="13"/>
  <c r="F35" i="13"/>
  <c r="E35" i="13"/>
  <c r="D35" i="13"/>
  <c r="I35" i="13" s="1"/>
  <c r="J35" i="13" s="1"/>
  <c r="C35" i="13"/>
  <c r="B35" i="13"/>
  <c r="A35" i="13"/>
  <c r="K34" i="13"/>
  <c r="I34" i="13"/>
  <c r="J34" i="13" s="1"/>
  <c r="H34" i="13"/>
  <c r="G34" i="13"/>
  <c r="F34" i="13"/>
  <c r="E34" i="13"/>
  <c r="D34" i="13"/>
  <c r="C34" i="13"/>
  <c r="B34" i="13"/>
  <c r="A34" i="13"/>
  <c r="K33" i="13"/>
  <c r="H33" i="13"/>
  <c r="G33" i="13"/>
  <c r="F33" i="13"/>
  <c r="E33" i="13"/>
  <c r="D33" i="13"/>
  <c r="C33" i="13"/>
  <c r="B33" i="13"/>
  <c r="A33" i="13"/>
  <c r="K32" i="13"/>
  <c r="I32" i="13"/>
  <c r="J32" i="13" s="1"/>
  <c r="H32" i="13"/>
  <c r="G32" i="13"/>
  <c r="F32" i="13"/>
  <c r="E32" i="13"/>
  <c r="D32" i="13"/>
  <c r="C32" i="13"/>
  <c r="B32" i="13"/>
  <c r="A32" i="13"/>
  <c r="K31" i="13"/>
  <c r="H31" i="13"/>
  <c r="G31" i="13"/>
  <c r="F31" i="13"/>
  <c r="E31" i="13"/>
  <c r="D31" i="13"/>
  <c r="I31" i="13" s="1"/>
  <c r="J31" i="13" s="1"/>
  <c r="C31" i="13"/>
  <c r="B31" i="13"/>
  <c r="A31" i="13"/>
  <c r="K30" i="13"/>
  <c r="H30" i="13"/>
  <c r="G30" i="13"/>
  <c r="F30" i="13"/>
  <c r="E30" i="13"/>
  <c r="D30" i="13"/>
  <c r="C30" i="13"/>
  <c r="B30" i="13"/>
  <c r="A30" i="13"/>
  <c r="K29" i="13"/>
  <c r="H29" i="13"/>
  <c r="G29" i="13"/>
  <c r="F29" i="13"/>
  <c r="E29" i="13"/>
  <c r="D29" i="13"/>
  <c r="C29" i="13"/>
  <c r="B29" i="13"/>
  <c r="A29" i="13"/>
  <c r="K28" i="13"/>
  <c r="H28" i="13"/>
  <c r="G28" i="13"/>
  <c r="F28" i="13"/>
  <c r="E28" i="13"/>
  <c r="D28" i="13"/>
  <c r="C28" i="13"/>
  <c r="B28" i="13"/>
  <c r="A28" i="13"/>
  <c r="K27" i="13"/>
  <c r="H27" i="13"/>
  <c r="G27" i="13"/>
  <c r="F27" i="13"/>
  <c r="E27" i="13"/>
  <c r="D27" i="13"/>
  <c r="C27" i="13"/>
  <c r="B27" i="13"/>
  <c r="A27" i="13"/>
  <c r="K26" i="13"/>
  <c r="H26" i="13"/>
  <c r="G26" i="13"/>
  <c r="F26" i="13"/>
  <c r="E26" i="13"/>
  <c r="D26" i="13"/>
  <c r="C26" i="13"/>
  <c r="I26" i="13" s="1"/>
  <c r="J26" i="13" s="1"/>
  <c r="B26" i="13"/>
  <c r="A26" i="13"/>
  <c r="K25" i="13"/>
  <c r="H25" i="13"/>
  <c r="G25" i="13"/>
  <c r="F25" i="13"/>
  <c r="E25" i="13"/>
  <c r="D25" i="13"/>
  <c r="D68" i="13" s="1"/>
  <c r="D69" i="13" s="1"/>
  <c r="C25" i="13"/>
  <c r="B25" i="13"/>
  <c r="A25" i="13"/>
  <c r="K24" i="13"/>
  <c r="H24" i="13"/>
  <c r="G24" i="13"/>
  <c r="F24" i="13"/>
  <c r="I24" i="13" s="1"/>
  <c r="J24" i="13" s="1"/>
  <c r="E24" i="13"/>
  <c r="D24" i="13"/>
  <c r="C24" i="13"/>
  <c r="B24" i="13"/>
  <c r="A24" i="13"/>
  <c r="K23" i="13"/>
  <c r="I23" i="13"/>
  <c r="J23" i="13" s="1"/>
  <c r="H23" i="13"/>
  <c r="G23" i="13"/>
  <c r="F23" i="13"/>
  <c r="E23" i="13"/>
  <c r="D23" i="13"/>
  <c r="C23" i="13"/>
  <c r="B23" i="13"/>
  <c r="A23" i="13"/>
  <c r="K22" i="13"/>
  <c r="H22" i="13"/>
  <c r="G22" i="13"/>
  <c r="F22" i="13"/>
  <c r="E22" i="13"/>
  <c r="D22" i="13"/>
  <c r="C22" i="13"/>
  <c r="B22" i="13"/>
  <c r="I22" i="13" s="1"/>
  <c r="J22" i="13" s="1"/>
  <c r="A22" i="13"/>
  <c r="K21" i="13"/>
  <c r="H21" i="13"/>
  <c r="G21" i="13"/>
  <c r="F21" i="13"/>
  <c r="E21" i="13"/>
  <c r="D21" i="13"/>
  <c r="C21" i="13"/>
  <c r="B21" i="13"/>
  <c r="A21" i="13"/>
  <c r="K20" i="13"/>
  <c r="H20" i="13"/>
  <c r="G20" i="13"/>
  <c r="F20" i="13"/>
  <c r="E20" i="13"/>
  <c r="D20" i="13"/>
  <c r="C20" i="13"/>
  <c r="B20" i="13"/>
  <c r="I20" i="13" s="1"/>
  <c r="J20" i="13" s="1"/>
  <c r="A20" i="13"/>
  <c r="K19" i="13"/>
  <c r="H19" i="13"/>
  <c r="G19" i="13"/>
  <c r="F19" i="13"/>
  <c r="E19" i="13"/>
  <c r="D19" i="13"/>
  <c r="C19" i="13"/>
  <c r="B19" i="13"/>
  <c r="A19" i="13"/>
  <c r="K18" i="13"/>
  <c r="I18" i="13"/>
  <c r="H18" i="13"/>
  <c r="G18" i="13"/>
  <c r="F18" i="13"/>
  <c r="E18" i="13"/>
  <c r="D18" i="13"/>
  <c r="C18" i="13"/>
  <c r="B18" i="13"/>
  <c r="A18" i="13"/>
  <c r="K17" i="13"/>
  <c r="H17" i="13"/>
  <c r="G17" i="13"/>
  <c r="F17" i="13"/>
  <c r="E17" i="13"/>
  <c r="D17" i="13"/>
  <c r="C17" i="13"/>
  <c r="B17" i="13"/>
  <c r="A17" i="13"/>
  <c r="K16" i="13"/>
  <c r="H16" i="13"/>
  <c r="G16" i="13"/>
  <c r="I16" i="13" s="1"/>
  <c r="J16" i="13" s="1"/>
  <c r="F16" i="13"/>
  <c r="E16" i="13"/>
  <c r="D16" i="13"/>
  <c r="C16" i="13"/>
  <c r="B16" i="13"/>
  <c r="A16" i="13"/>
  <c r="K15" i="13"/>
  <c r="H15" i="13"/>
  <c r="G15" i="13"/>
  <c r="F15" i="13"/>
  <c r="E15" i="13"/>
  <c r="D15" i="13"/>
  <c r="C15" i="13"/>
  <c r="B15" i="13"/>
  <c r="I15" i="13" s="1"/>
  <c r="J15" i="13" s="1"/>
  <c r="A15" i="13"/>
  <c r="K14" i="13"/>
  <c r="H14" i="13"/>
  <c r="G14" i="13"/>
  <c r="F14" i="13"/>
  <c r="E14" i="13"/>
  <c r="D14" i="13"/>
  <c r="C14" i="13"/>
  <c r="B14" i="13"/>
  <c r="A14" i="13"/>
  <c r="K13" i="13"/>
  <c r="H13" i="13"/>
  <c r="G13" i="13"/>
  <c r="F13" i="13"/>
  <c r="E13" i="13"/>
  <c r="D13" i="13"/>
  <c r="C13" i="13"/>
  <c r="B13" i="13"/>
  <c r="I13" i="13" s="1"/>
  <c r="J13" i="13" s="1"/>
  <c r="A13" i="13"/>
  <c r="K12" i="13"/>
  <c r="H12" i="13"/>
  <c r="G12" i="13"/>
  <c r="F12" i="13"/>
  <c r="E12" i="13"/>
  <c r="D12" i="13"/>
  <c r="C12" i="13"/>
  <c r="B12" i="13"/>
  <c r="A12" i="13"/>
  <c r="K11" i="13"/>
  <c r="H11" i="13"/>
  <c r="G11" i="13"/>
  <c r="F11" i="13"/>
  <c r="F68" i="13" s="1"/>
  <c r="F69" i="13" s="1"/>
  <c r="E11" i="13"/>
  <c r="D11" i="13"/>
  <c r="C11" i="13"/>
  <c r="B11" i="13"/>
  <c r="A11" i="13"/>
  <c r="K10" i="13"/>
  <c r="H10" i="13"/>
  <c r="G10" i="13"/>
  <c r="F10" i="13"/>
  <c r="E10" i="13"/>
  <c r="D10" i="13"/>
  <c r="C10" i="13"/>
  <c r="B10" i="13"/>
  <c r="A10" i="13"/>
  <c r="K9" i="13"/>
  <c r="H9" i="13"/>
  <c r="G9" i="13"/>
  <c r="F9" i="13"/>
  <c r="E9" i="13"/>
  <c r="D9" i="13"/>
  <c r="C9" i="13"/>
  <c r="B9" i="13"/>
  <c r="A9" i="13"/>
  <c r="K8" i="13"/>
  <c r="H8" i="13"/>
  <c r="G8" i="13"/>
  <c r="F8" i="13"/>
  <c r="I8" i="13" s="1"/>
  <c r="J8" i="13" s="1"/>
  <c r="E8" i="13"/>
  <c r="D8" i="13"/>
  <c r="C8" i="13"/>
  <c r="B8" i="13"/>
  <c r="A8" i="13"/>
  <c r="K7" i="13"/>
  <c r="I7" i="13"/>
  <c r="J7" i="13" s="1"/>
  <c r="H7" i="13"/>
  <c r="G7" i="13"/>
  <c r="F7" i="13"/>
  <c r="E7" i="13"/>
  <c r="D7" i="13"/>
  <c r="C7" i="13"/>
  <c r="B7" i="13"/>
  <c r="A7" i="13"/>
  <c r="K6" i="13"/>
  <c r="H6" i="13"/>
  <c r="G6" i="13"/>
  <c r="F6" i="13"/>
  <c r="E6" i="13"/>
  <c r="D6" i="13"/>
  <c r="C6" i="13"/>
  <c r="B6" i="13"/>
  <c r="A6" i="13"/>
  <c r="K5" i="13"/>
  <c r="H5" i="13"/>
  <c r="G5" i="13"/>
  <c r="F5" i="13"/>
  <c r="E5" i="13"/>
  <c r="D5" i="13"/>
  <c r="C5" i="13"/>
  <c r="B5" i="13"/>
  <c r="A5" i="13"/>
  <c r="K4" i="13"/>
  <c r="H4" i="13"/>
  <c r="G4" i="13"/>
  <c r="F4" i="13"/>
  <c r="E4" i="13"/>
  <c r="D4" i="13"/>
  <c r="C4" i="13"/>
  <c r="C68" i="13" s="1"/>
  <c r="C69" i="13" s="1"/>
  <c r="B4" i="13"/>
  <c r="A4" i="13"/>
  <c r="K3" i="13"/>
  <c r="H3" i="13"/>
  <c r="G3" i="13"/>
  <c r="F3" i="13"/>
  <c r="E3" i="13"/>
  <c r="D3" i="13"/>
  <c r="I3" i="13" s="1"/>
  <c r="C3" i="13"/>
  <c r="B3" i="13"/>
  <c r="A3" i="13"/>
  <c r="H70" i="12"/>
  <c r="G70" i="12"/>
  <c r="F70" i="12"/>
  <c r="E70" i="12"/>
  <c r="D70" i="12"/>
  <c r="C70" i="12"/>
  <c r="B70" i="12"/>
  <c r="K67" i="12"/>
  <c r="H67" i="12"/>
  <c r="G67" i="12"/>
  <c r="F67" i="12"/>
  <c r="E67" i="12"/>
  <c r="D67" i="12"/>
  <c r="C67" i="12"/>
  <c r="I67" i="12" s="1"/>
  <c r="J67" i="12" s="1"/>
  <c r="B67" i="12"/>
  <c r="A67" i="12"/>
  <c r="K66" i="12"/>
  <c r="H66" i="12"/>
  <c r="G66" i="12"/>
  <c r="F66" i="12"/>
  <c r="E66" i="12"/>
  <c r="D66" i="12"/>
  <c r="C66" i="12"/>
  <c r="B66" i="12"/>
  <c r="A66" i="12"/>
  <c r="K65" i="12"/>
  <c r="H65" i="12"/>
  <c r="G65" i="12"/>
  <c r="F65" i="12"/>
  <c r="E65" i="12"/>
  <c r="D65" i="12"/>
  <c r="C65" i="12"/>
  <c r="B65" i="12"/>
  <c r="A65" i="12"/>
  <c r="K64" i="12"/>
  <c r="H64" i="12"/>
  <c r="G64" i="12"/>
  <c r="F64" i="12"/>
  <c r="E64" i="12"/>
  <c r="D64" i="12"/>
  <c r="C64" i="12"/>
  <c r="B64" i="12"/>
  <c r="I64" i="12" s="1"/>
  <c r="J64" i="12" s="1"/>
  <c r="A64" i="12"/>
  <c r="K63" i="12"/>
  <c r="H63" i="12"/>
  <c r="G63" i="12"/>
  <c r="F63" i="12"/>
  <c r="E63" i="12"/>
  <c r="D63" i="12"/>
  <c r="C63" i="12"/>
  <c r="B63" i="12"/>
  <c r="I63" i="12" s="1"/>
  <c r="J63" i="12" s="1"/>
  <c r="A63" i="12"/>
  <c r="K62" i="12"/>
  <c r="H62" i="12"/>
  <c r="G62" i="12"/>
  <c r="F62" i="12"/>
  <c r="E62" i="12"/>
  <c r="D62" i="12"/>
  <c r="C62" i="12"/>
  <c r="B62" i="12"/>
  <c r="A62" i="12"/>
  <c r="K61" i="12"/>
  <c r="H61" i="12"/>
  <c r="G61" i="12"/>
  <c r="F61" i="12"/>
  <c r="E61" i="12"/>
  <c r="D61" i="12"/>
  <c r="C61" i="12"/>
  <c r="B61" i="12"/>
  <c r="I61" i="12" s="1"/>
  <c r="J61" i="12" s="1"/>
  <c r="A61" i="12"/>
  <c r="K60" i="12"/>
  <c r="H60" i="12"/>
  <c r="G60" i="12"/>
  <c r="F60" i="12"/>
  <c r="E60" i="12"/>
  <c r="D60" i="12"/>
  <c r="C60" i="12"/>
  <c r="B60" i="12"/>
  <c r="A60" i="12"/>
  <c r="K59" i="12"/>
  <c r="I59" i="12"/>
  <c r="J59" i="12" s="1"/>
  <c r="H59" i="12"/>
  <c r="G59" i="12"/>
  <c r="F59" i="12"/>
  <c r="E59" i="12"/>
  <c r="D59" i="12"/>
  <c r="C59" i="12"/>
  <c r="B59" i="12"/>
  <c r="A59" i="12"/>
  <c r="K58" i="12"/>
  <c r="H58" i="12"/>
  <c r="G58" i="12"/>
  <c r="F58" i="12"/>
  <c r="E58" i="12"/>
  <c r="D58" i="12"/>
  <c r="C58" i="12"/>
  <c r="B58" i="12"/>
  <c r="I58" i="12" s="1"/>
  <c r="J58" i="12" s="1"/>
  <c r="A58" i="12"/>
  <c r="K57" i="12"/>
  <c r="H57" i="12"/>
  <c r="G57" i="12"/>
  <c r="I57" i="12" s="1"/>
  <c r="J57" i="12" s="1"/>
  <c r="F57" i="12"/>
  <c r="E57" i="12"/>
  <c r="D57" i="12"/>
  <c r="C57" i="12"/>
  <c r="B57" i="12"/>
  <c r="A57" i="12"/>
  <c r="K56" i="12"/>
  <c r="H56" i="12"/>
  <c r="G56" i="12"/>
  <c r="F56" i="12"/>
  <c r="E56" i="12"/>
  <c r="D56" i="12"/>
  <c r="C56" i="12"/>
  <c r="B56" i="12"/>
  <c r="I56" i="12" s="1"/>
  <c r="J56" i="12" s="1"/>
  <c r="A56" i="12"/>
  <c r="K55" i="12"/>
  <c r="H55" i="12"/>
  <c r="G55" i="12"/>
  <c r="F55" i="12"/>
  <c r="E55" i="12"/>
  <c r="D55" i="12"/>
  <c r="C55" i="12"/>
  <c r="B55" i="12"/>
  <c r="A55" i="12"/>
  <c r="K54" i="12"/>
  <c r="H54" i="12"/>
  <c r="G54" i="12"/>
  <c r="F54" i="12"/>
  <c r="E54" i="12"/>
  <c r="D54" i="12"/>
  <c r="C54" i="12"/>
  <c r="B54" i="12"/>
  <c r="I54" i="12" s="1"/>
  <c r="J54" i="12" s="1"/>
  <c r="A54" i="12"/>
  <c r="K53" i="12"/>
  <c r="H53" i="12"/>
  <c r="G53" i="12"/>
  <c r="F53" i="12"/>
  <c r="E53" i="12"/>
  <c r="D53" i="12"/>
  <c r="C53" i="12"/>
  <c r="B53" i="12"/>
  <c r="A53" i="12"/>
  <c r="K52" i="12"/>
  <c r="H52" i="12"/>
  <c r="G52" i="12"/>
  <c r="F52" i="12"/>
  <c r="E52" i="12"/>
  <c r="D52" i="12"/>
  <c r="C52" i="12"/>
  <c r="B52" i="12"/>
  <c r="A52" i="12"/>
  <c r="K51" i="12"/>
  <c r="H51" i="12"/>
  <c r="G51" i="12"/>
  <c r="F51" i="12"/>
  <c r="E51" i="12"/>
  <c r="D51" i="12"/>
  <c r="C51" i="12"/>
  <c r="B51" i="12"/>
  <c r="A51" i="12"/>
  <c r="K50" i="12"/>
  <c r="H50" i="12"/>
  <c r="G50" i="12"/>
  <c r="F50" i="12"/>
  <c r="E50" i="12"/>
  <c r="D50" i="12"/>
  <c r="C50" i="12"/>
  <c r="B50" i="12"/>
  <c r="A50" i="12"/>
  <c r="K49" i="12"/>
  <c r="H49" i="12"/>
  <c r="G49" i="12"/>
  <c r="F49" i="12"/>
  <c r="I49" i="12" s="1"/>
  <c r="J49" i="12" s="1"/>
  <c r="E49" i="12"/>
  <c r="D49" i="12"/>
  <c r="C49" i="12"/>
  <c r="B49" i="12"/>
  <c r="A49" i="12"/>
  <c r="K48" i="12"/>
  <c r="I48" i="12"/>
  <c r="J48" i="12" s="1"/>
  <c r="H48" i="12"/>
  <c r="G48" i="12"/>
  <c r="F48" i="12"/>
  <c r="E48" i="12"/>
  <c r="D48" i="12"/>
  <c r="C48" i="12"/>
  <c r="B48" i="12"/>
  <c r="A48" i="12"/>
  <c r="K47" i="12"/>
  <c r="H47" i="12"/>
  <c r="G47" i="12"/>
  <c r="F47" i="12"/>
  <c r="E47" i="12"/>
  <c r="D47" i="12"/>
  <c r="C47" i="12"/>
  <c r="B47" i="12"/>
  <c r="A47" i="12"/>
  <c r="K46" i="12"/>
  <c r="H46" i="12"/>
  <c r="G46" i="12"/>
  <c r="F46" i="12"/>
  <c r="E46" i="12"/>
  <c r="D46" i="12"/>
  <c r="C46" i="12"/>
  <c r="B46" i="12"/>
  <c r="A46" i="12"/>
  <c r="K45" i="12"/>
  <c r="H45" i="12"/>
  <c r="G45" i="12"/>
  <c r="F45" i="12"/>
  <c r="E45" i="12"/>
  <c r="D45" i="12"/>
  <c r="C45" i="12"/>
  <c r="B45" i="12"/>
  <c r="I45" i="12" s="1"/>
  <c r="A45" i="12"/>
  <c r="K44" i="12"/>
  <c r="H44" i="12"/>
  <c r="G44" i="12"/>
  <c r="F44" i="12"/>
  <c r="E44" i="12"/>
  <c r="D44" i="12"/>
  <c r="I44" i="12" s="1"/>
  <c r="J44" i="12" s="1"/>
  <c r="C44" i="12"/>
  <c r="B44" i="12"/>
  <c r="A44" i="12"/>
  <c r="K43" i="12"/>
  <c r="I43" i="12"/>
  <c r="J43" i="12" s="1"/>
  <c r="H43" i="12"/>
  <c r="G43" i="12"/>
  <c r="F43" i="12"/>
  <c r="E43" i="12"/>
  <c r="D43" i="12"/>
  <c r="C43" i="12"/>
  <c r="B43" i="12"/>
  <c r="A43" i="12"/>
  <c r="K42" i="12"/>
  <c r="H42" i="12"/>
  <c r="G42" i="12"/>
  <c r="F42" i="12"/>
  <c r="E42" i="12"/>
  <c r="D42" i="12"/>
  <c r="C42" i="12"/>
  <c r="B42" i="12"/>
  <c r="A42" i="12"/>
  <c r="K41" i="12"/>
  <c r="I41" i="12"/>
  <c r="J41" i="12" s="1"/>
  <c r="H41" i="12"/>
  <c r="G41" i="12"/>
  <c r="F41" i="12"/>
  <c r="E41" i="12"/>
  <c r="D41" i="12"/>
  <c r="C41" i="12"/>
  <c r="B41" i="12"/>
  <c r="A41" i="12"/>
  <c r="K40" i="12"/>
  <c r="H40" i="12"/>
  <c r="G40" i="12"/>
  <c r="F40" i="12"/>
  <c r="E40" i="12"/>
  <c r="D40" i="12"/>
  <c r="I40" i="12" s="1"/>
  <c r="J40" i="12" s="1"/>
  <c r="C40" i="12"/>
  <c r="B40" i="12"/>
  <c r="A40" i="12"/>
  <c r="K39" i="12"/>
  <c r="H39" i="12"/>
  <c r="G39" i="12"/>
  <c r="F39" i="12"/>
  <c r="E39" i="12"/>
  <c r="D39" i="12"/>
  <c r="C39" i="12"/>
  <c r="B39" i="12"/>
  <c r="A39" i="12"/>
  <c r="K38" i="12"/>
  <c r="H38" i="12"/>
  <c r="G38" i="12"/>
  <c r="G38" i="1" s="1"/>
  <c r="F38" i="12"/>
  <c r="E38" i="12"/>
  <c r="D38" i="12"/>
  <c r="C38" i="12"/>
  <c r="B38" i="12"/>
  <c r="A38" i="12"/>
  <c r="K37" i="12"/>
  <c r="H37" i="12"/>
  <c r="G37" i="12"/>
  <c r="F37" i="12"/>
  <c r="E37" i="12"/>
  <c r="D37" i="12"/>
  <c r="C37" i="12"/>
  <c r="B37" i="12"/>
  <c r="A37" i="12"/>
  <c r="K36" i="12"/>
  <c r="H36" i="12"/>
  <c r="G36" i="12"/>
  <c r="F36" i="12"/>
  <c r="E36" i="12"/>
  <c r="D36" i="12"/>
  <c r="C36" i="12"/>
  <c r="B36" i="12"/>
  <c r="A36" i="12"/>
  <c r="K35" i="12"/>
  <c r="H35" i="12"/>
  <c r="I35" i="12" s="1"/>
  <c r="J35" i="12" s="1"/>
  <c r="G35" i="12"/>
  <c r="F35" i="12"/>
  <c r="E35" i="12"/>
  <c r="D35" i="12"/>
  <c r="C35" i="12"/>
  <c r="B35" i="12"/>
  <c r="A35" i="12"/>
  <c r="K34" i="12"/>
  <c r="H34" i="12"/>
  <c r="G34" i="12"/>
  <c r="F34" i="12"/>
  <c r="E34" i="12"/>
  <c r="D34" i="12"/>
  <c r="C34" i="12"/>
  <c r="B34" i="12"/>
  <c r="A34" i="12"/>
  <c r="K33" i="12"/>
  <c r="H33" i="12"/>
  <c r="G33" i="12"/>
  <c r="F33" i="12"/>
  <c r="E33" i="12"/>
  <c r="D33" i="12"/>
  <c r="C33" i="12"/>
  <c r="B33" i="12"/>
  <c r="A33" i="12"/>
  <c r="K32" i="12"/>
  <c r="H32" i="12"/>
  <c r="G32" i="12"/>
  <c r="F32" i="12"/>
  <c r="E32" i="12"/>
  <c r="D32" i="12"/>
  <c r="C32" i="12"/>
  <c r="B32" i="12"/>
  <c r="I32" i="12" s="1"/>
  <c r="J32" i="12" s="1"/>
  <c r="A32" i="12"/>
  <c r="K31" i="12"/>
  <c r="H31" i="12"/>
  <c r="G31" i="12"/>
  <c r="F31" i="12"/>
  <c r="E31" i="12"/>
  <c r="D31" i="12"/>
  <c r="C31" i="12"/>
  <c r="B31" i="12"/>
  <c r="A31" i="12"/>
  <c r="K30" i="12"/>
  <c r="H30" i="12"/>
  <c r="G30" i="12"/>
  <c r="F30" i="12"/>
  <c r="E30" i="12"/>
  <c r="D30" i="12"/>
  <c r="C30" i="12"/>
  <c r="B30" i="12"/>
  <c r="I30" i="12" s="1"/>
  <c r="J30" i="12" s="1"/>
  <c r="A30" i="12"/>
  <c r="K29" i="12"/>
  <c r="H29" i="12"/>
  <c r="G29" i="12"/>
  <c r="F29" i="12"/>
  <c r="E29" i="12"/>
  <c r="D29" i="12"/>
  <c r="C29" i="12"/>
  <c r="B29" i="12"/>
  <c r="A29" i="12"/>
  <c r="K28" i="12"/>
  <c r="H28" i="12"/>
  <c r="G28" i="12"/>
  <c r="F28" i="12"/>
  <c r="E28" i="12"/>
  <c r="D28" i="12"/>
  <c r="C28" i="12"/>
  <c r="B28" i="12"/>
  <c r="A28" i="12"/>
  <c r="K27" i="12"/>
  <c r="H27" i="12"/>
  <c r="I27" i="12" s="1"/>
  <c r="J27" i="12" s="1"/>
  <c r="G27" i="12"/>
  <c r="F27" i="12"/>
  <c r="E27" i="12"/>
  <c r="D27" i="12"/>
  <c r="C27" i="12"/>
  <c r="B27" i="12"/>
  <c r="A27" i="12"/>
  <c r="K26" i="12"/>
  <c r="H26" i="12"/>
  <c r="G26" i="12"/>
  <c r="F26" i="12"/>
  <c r="F68" i="12" s="1"/>
  <c r="F69" i="12" s="1"/>
  <c r="E26" i="12"/>
  <c r="D26" i="12"/>
  <c r="C26" i="12"/>
  <c r="B26" i="12"/>
  <c r="A26" i="12"/>
  <c r="K25" i="12"/>
  <c r="H25" i="12"/>
  <c r="G25" i="12"/>
  <c r="I25" i="12" s="1"/>
  <c r="J25" i="12" s="1"/>
  <c r="F25" i="12"/>
  <c r="E25" i="12"/>
  <c r="D25" i="12"/>
  <c r="C25" i="12"/>
  <c r="B25" i="12"/>
  <c r="A25" i="12"/>
  <c r="K24" i="12"/>
  <c r="H24" i="12"/>
  <c r="G24" i="12"/>
  <c r="F24" i="12"/>
  <c r="E24" i="12"/>
  <c r="D24" i="12"/>
  <c r="C24" i="12"/>
  <c r="B24" i="12"/>
  <c r="A24" i="12"/>
  <c r="K23" i="12"/>
  <c r="H23" i="12"/>
  <c r="G23" i="12"/>
  <c r="F23" i="12"/>
  <c r="E23" i="12"/>
  <c r="D23" i="12"/>
  <c r="C23" i="12"/>
  <c r="B23" i="12"/>
  <c r="A23" i="12"/>
  <c r="K22" i="12"/>
  <c r="H22" i="12"/>
  <c r="G22" i="12"/>
  <c r="F22" i="12"/>
  <c r="E22" i="12"/>
  <c r="D22" i="12"/>
  <c r="C22" i="12"/>
  <c r="B22" i="12"/>
  <c r="I22" i="12" s="1"/>
  <c r="J22" i="12" s="1"/>
  <c r="A22" i="12"/>
  <c r="K21" i="12"/>
  <c r="H21" i="12"/>
  <c r="G21" i="12"/>
  <c r="F21" i="12"/>
  <c r="E21" i="12"/>
  <c r="D21" i="12"/>
  <c r="C21" i="12"/>
  <c r="B21" i="12"/>
  <c r="A21" i="12"/>
  <c r="K20" i="12"/>
  <c r="H20" i="12"/>
  <c r="G20" i="12"/>
  <c r="F20" i="12"/>
  <c r="E20" i="12"/>
  <c r="D20" i="12"/>
  <c r="C20" i="12"/>
  <c r="B20" i="12"/>
  <c r="A20" i="12"/>
  <c r="K19" i="12"/>
  <c r="H19" i="12"/>
  <c r="I19" i="12" s="1"/>
  <c r="J19" i="12" s="1"/>
  <c r="G19" i="12"/>
  <c r="F19" i="12"/>
  <c r="E19" i="12"/>
  <c r="D19" i="12"/>
  <c r="C19" i="12"/>
  <c r="B19" i="12"/>
  <c r="A19" i="12"/>
  <c r="K18" i="12"/>
  <c r="H18" i="12"/>
  <c r="G18" i="12"/>
  <c r="F18" i="12"/>
  <c r="E18" i="12"/>
  <c r="D18" i="12"/>
  <c r="C18" i="12"/>
  <c r="B18" i="12"/>
  <c r="A18" i="12"/>
  <c r="K17" i="12"/>
  <c r="H17" i="12"/>
  <c r="G17" i="12"/>
  <c r="F17" i="12"/>
  <c r="E17" i="12"/>
  <c r="D17" i="12"/>
  <c r="C17" i="12"/>
  <c r="B17" i="12"/>
  <c r="A17" i="12"/>
  <c r="K16" i="12"/>
  <c r="H16" i="12"/>
  <c r="G16" i="12"/>
  <c r="F16" i="12"/>
  <c r="E16" i="12"/>
  <c r="D16" i="12"/>
  <c r="C16" i="12"/>
  <c r="B16" i="12"/>
  <c r="I16" i="12" s="1"/>
  <c r="J16" i="12" s="1"/>
  <c r="A16" i="12"/>
  <c r="K15" i="12"/>
  <c r="H15" i="12"/>
  <c r="G15" i="12"/>
  <c r="F15" i="12"/>
  <c r="E15" i="12"/>
  <c r="D15" i="12"/>
  <c r="C15" i="12"/>
  <c r="B15" i="12"/>
  <c r="A15" i="12"/>
  <c r="K14" i="12"/>
  <c r="H14" i="12"/>
  <c r="G14" i="12"/>
  <c r="F14" i="12"/>
  <c r="E14" i="12"/>
  <c r="D14" i="12"/>
  <c r="C14" i="12"/>
  <c r="B14" i="12"/>
  <c r="I14" i="12" s="1"/>
  <c r="J14" i="12" s="1"/>
  <c r="A14" i="12"/>
  <c r="K13" i="12"/>
  <c r="H13" i="12"/>
  <c r="G13" i="12"/>
  <c r="F13" i="12"/>
  <c r="E13" i="12"/>
  <c r="D13" i="12"/>
  <c r="C13" i="12"/>
  <c r="B13" i="12"/>
  <c r="A13" i="12"/>
  <c r="K12" i="12"/>
  <c r="H12" i="12"/>
  <c r="G12" i="12"/>
  <c r="F12" i="12"/>
  <c r="E12" i="12"/>
  <c r="D12" i="12"/>
  <c r="C12" i="12"/>
  <c r="B12" i="12"/>
  <c r="A12" i="12"/>
  <c r="K11" i="12"/>
  <c r="H11" i="12"/>
  <c r="I11" i="12" s="1"/>
  <c r="J11" i="12" s="1"/>
  <c r="G11" i="12"/>
  <c r="F11" i="12"/>
  <c r="E11" i="12"/>
  <c r="D11" i="12"/>
  <c r="C11" i="12"/>
  <c r="B11" i="12"/>
  <c r="A11" i="12"/>
  <c r="K10" i="12"/>
  <c r="H10" i="12"/>
  <c r="G10" i="12"/>
  <c r="F10" i="12"/>
  <c r="E10" i="12"/>
  <c r="D10" i="12"/>
  <c r="C10" i="12"/>
  <c r="B10" i="12"/>
  <c r="A10" i="12"/>
  <c r="K9" i="12"/>
  <c r="H9" i="12"/>
  <c r="G9" i="12"/>
  <c r="I9" i="12" s="1"/>
  <c r="J9" i="12" s="1"/>
  <c r="F9" i="12"/>
  <c r="E9" i="12"/>
  <c r="D9" i="12"/>
  <c r="C9" i="12"/>
  <c r="B9" i="12"/>
  <c r="A9" i="12"/>
  <c r="K8" i="12"/>
  <c r="J8" i="12"/>
  <c r="H8" i="12"/>
  <c r="G8" i="12"/>
  <c r="F8" i="12"/>
  <c r="E8" i="12"/>
  <c r="D8" i="12"/>
  <c r="C8" i="12"/>
  <c r="B8" i="12"/>
  <c r="I8" i="12" s="1"/>
  <c r="A8" i="12"/>
  <c r="K7" i="12"/>
  <c r="H7" i="12"/>
  <c r="G7" i="12"/>
  <c r="F7" i="12"/>
  <c r="E7" i="12"/>
  <c r="D7" i="12"/>
  <c r="C7" i="12"/>
  <c r="B7" i="12"/>
  <c r="A7" i="12"/>
  <c r="K6" i="12"/>
  <c r="H6" i="12"/>
  <c r="G6" i="12"/>
  <c r="F6" i="12"/>
  <c r="E6" i="12"/>
  <c r="D6" i="12"/>
  <c r="C6" i="12"/>
  <c r="B6" i="12"/>
  <c r="A6" i="12"/>
  <c r="K5" i="12"/>
  <c r="H5" i="12"/>
  <c r="G5" i="12"/>
  <c r="F5" i="12"/>
  <c r="E5" i="12"/>
  <c r="D5" i="12"/>
  <c r="C5" i="12"/>
  <c r="B5" i="12"/>
  <c r="A5" i="12"/>
  <c r="K4" i="12"/>
  <c r="H4" i="12"/>
  <c r="G4" i="12"/>
  <c r="F4" i="12"/>
  <c r="E4" i="12"/>
  <c r="D4" i="12"/>
  <c r="C4" i="12"/>
  <c r="B4" i="12"/>
  <c r="A4" i="12"/>
  <c r="K3" i="12"/>
  <c r="H3" i="12"/>
  <c r="G3" i="12"/>
  <c r="F3" i="12"/>
  <c r="E3" i="12"/>
  <c r="D3" i="12"/>
  <c r="C3" i="12"/>
  <c r="B3" i="12"/>
  <c r="A3" i="12"/>
  <c r="H70" i="11"/>
  <c r="G70" i="11"/>
  <c r="F70" i="11"/>
  <c r="E70" i="11"/>
  <c r="D70" i="11"/>
  <c r="C70" i="11"/>
  <c r="B70" i="11"/>
  <c r="K67" i="11"/>
  <c r="H67" i="11"/>
  <c r="G67" i="11"/>
  <c r="F67" i="11"/>
  <c r="E67" i="11"/>
  <c r="E67" i="1" s="1"/>
  <c r="D67" i="11"/>
  <c r="C67" i="11"/>
  <c r="B67" i="11"/>
  <c r="A67" i="11"/>
  <c r="K66" i="11"/>
  <c r="H66" i="11"/>
  <c r="G66" i="11"/>
  <c r="F66" i="11"/>
  <c r="I66" i="11" s="1"/>
  <c r="J66" i="11" s="1"/>
  <c r="E66" i="11"/>
  <c r="D66" i="11"/>
  <c r="C66" i="11"/>
  <c r="B66" i="11"/>
  <c r="A66" i="11"/>
  <c r="K65" i="11"/>
  <c r="H65" i="11"/>
  <c r="G65" i="11"/>
  <c r="F65" i="11"/>
  <c r="E65" i="11"/>
  <c r="D65" i="11"/>
  <c r="C65" i="11"/>
  <c r="B65" i="11"/>
  <c r="A65" i="11"/>
  <c r="K64" i="11"/>
  <c r="H64" i="11"/>
  <c r="G64" i="11"/>
  <c r="F64" i="11"/>
  <c r="E64" i="11"/>
  <c r="D64" i="11"/>
  <c r="C64" i="11"/>
  <c r="B64" i="11"/>
  <c r="A64" i="11"/>
  <c r="K63" i="11"/>
  <c r="H63" i="11"/>
  <c r="G63" i="11"/>
  <c r="F63" i="11"/>
  <c r="E63" i="11"/>
  <c r="D63" i="11"/>
  <c r="C63" i="11"/>
  <c r="B63" i="11"/>
  <c r="I63" i="11" s="1"/>
  <c r="J63" i="11" s="1"/>
  <c r="A63" i="11"/>
  <c r="K62" i="11"/>
  <c r="H62" i="11"/>
  <c r="G62" i="11"/>
  <c r="F62" i="11"/>
  <c r="E62" i="11"/>
  <c r="D62" i="11"/>
  <c r="C62" i="11"/>
  <c r="B62" i="11"/>
  <c r="A62" i="11"/>
  <c r="K61" i="11"/>
  <c r="H61" i="11"/>
  <c r="G61" i="11"/>
  <c r="F61" i="11"/>
  <c r="E61" i="11"/>
  <c r="D61" i="11"/>
  <c r="C61" i="11"/>
  <c r="B61" i="11"/>
  <c r="A61" i="11"/>
  <c r="K60" i="11"/>
  <c r="H60" i="11"/>
  <c r="I60" i="11" s="1"/>
  <c r="J60" i="11" s="1"/>
  <c r="G60" i="11"/>
  <c r="F60" i="11"/>
  <c r="E60" i="11"/>
  <c r="D60" i="11"/>
  <c r="C60" i="11"/>
  <c r="B60" i="11"/>
  <c r="A60" i="11"/>
  <c r="K59" i="11"/>
  <c r="H59" i="11"/>
  <c r="G59" i="11"/>
  <c r="F59" i="11"/>
  <c r="E59" i="11"/>
  <c r="D59" i="11"/>
  <c r="C59" i="11"/>
  <c r="B59" i="11"/>
  <c r="A59" i="11"/>
  <c r="K58" i="11"/>
  <c r="H58" i="11"/>
  <c r="I58" i="11" s="1"/>
  <c r="J58" i="11" s="1"/>
  <c r="G58" i="11"/>
  <c r="F58" i="11"/>
  <c r="E58" i="11"/>
  <c r="D58" i="11"/>
  <c r="C58" i="11"/>
  <c r="B58" i="11"/>
  <c r="A58" i="11"/>
  <c r="K57" i="11"/>
  <c r="H57" i="11"/>
  <c r="G57" i="11"/>
  <c r="F57" i="11"/>
  <c r="E57" i="11"/>
  <c r="D57" i="11"/>
  <c r="C57" i="11"/>
  <c r="B57" i="11"/>
  <c r="A57" i="11"/>
  <c r="K56" i="11"/>
  <c r="H56" i="11"/>
  <c r="G56" i="11"/>
  <c r="F56" i="11"/>
  <c r="E56" i="11"/>
  <c r="D56" i="11"/>
  <c r="C56" i="11"/>
  <c r="B56" i="11"/>
  <c r="A56" i="11"/>
  <c r="K55" i="11"/>
  <c r="H55" i="11"/>
  <c r="G55" i="11"/>
  <c r="F55" i="11"/>
  <c r="E55" i="11"/>
  <c r="D55" i="11"/>
  <c r="C55" i="11"/>
  <c r="B55" i="11"/>
  <c r="A55" i="11"/>
  <c r="K54" i="11"/>
  <c r="J54" i="11"/>
  <c r="H54" i="11"/>
  <c r="G54" i="11"/>
  <c r="F54" i="11"/>
  <c r="E54" i="11"/>
  <c r="D54" i="11"/>
  <c r="C54" i="11"/>
  <c r="B54" i="11"/>
  <c r="I54" i="11" s="1"/>
  <c r="A54" i="11"/>
  <c r="K53" i="11"/>
  <c r="H53" i="11"/>
  <c r="G53" i="11"/>
  <c r="F53" i="11"/>
  <c r="E53" i="11"/>
  <c r="D53" i="11"/>
  <c r="I53" i="11" s="1"/>
  <c r="J53" i="11" s="1"/>
  <c r="C53" i="11"/>
  <c r="B53" i="11"/>
  <c r="A53" i="11"/>
  <c r="K52" i="11"/>
  <c r="H52" i="11"/>
  <c r="G52" i="11"/>
  <c r="F52" i="11"/>
  <c r="E52" i="11"/>
  <c r="D52" i="11"/>
  <c r="C52" i="11"/>
  <c r="B52" i="11"/>
  <c r="A52" i="11"/>
  <c r="K51" i="11"/>
  <c r="J51" i="11"/>
  <c r="H51" i="11"/>
  <c r="G51" i="11"/>
  <c r="F51" i="11"/>
  <c r="E51" i="11"/>
  <c r="D51" i="11"/>
  <c r="C51" i="11"/>
  <c r="B51" i="11"/>
  <c r="I51" i="11" s="1"/>
  <c r="A51" i="11"/>
  <c r="K50" i="11"/>
  <c r="H50" i="11"/>
  <c r="G50" i="11"/>
  <c r="F50" i="11"/>
  <c r="E50" i="11"/>
  <c r="I50" i="11" s="1"/>
  <c r="J50" i="11" s="1"/>
  <c r="D50" i="11"/>
  <c r="C50" i="11"/>
  <c r="B50" i="11"/>
  <c r="A50" i="11"/>
  <c r="K49" i="11"/>
  <c r="H49" i="11"/>
  <c r="G49" i="11"/>
  <c r="F49" i="11"/>
  <c r="E49" i="11"/>
  <c r="D49" i="11"/>
  <c r="C49" i="11"/>
  <c r="B49" i="11"/>
  <c r="A49" i="11"/>
  <c r="K48" i="11"/>
  <c r="H48" i="11"/>
  <c r="G48" i="11"/>
  <c r="F48" i="11"/>
  <c r="E48" i="11"/>
  <c r="D48" i="11"/>
  <c r="C48" i="11"/>
  <c r="B48" i="11"/>
  <c r="A48" i="11"/>
  <c r="K47" i="11"/>
  <c r="H47" i="11"/>
  <c r="G47" i="11"/>
  <c r="F47" i="11"/>
  <c r="E47" i="11"/>
  <c r="D47" i="11"/>
  <c r="C47" i="11"/>
  <c r="I47" i="11" s="1"/>
  <c r="B47" i="11"/>
  <c r="A47" i="11"/>
  <c r="K46" i="11"/>
  <c r="H46" i="11"/>
  <c r="G46" i="11"/>
  <c r="F46" i="11"/>
  <c r="E46" i="11"/>
  <c r="D46" i="11"/>
  <c r="C46" i="11"/>
  <c r="B46" i="11"/>
  <c r="A46" i="11"/>
  <c r="K45" i="11"/>
  <c r="H45" i="11"/>
  <c r="I45" i="11" s="1"/>
  <c r="J45" i="11" s="1"/>
  <c r="G45" i="11"/>
  <c r="F45" i="11"/>
  <c r="E45" i="11"/>
  <c r="D45" i="11"/>
  <c r="C45" i="11"/>
  <c r="B45" i="11"/>
  <c r="A45" i="11"/>
  <c r="K44" i="11"/>
  <c r="H44" i="11"/>
  <c r="G44" i="11"/>
  <c r="F44" i="11"/>
  <c r="E44" i="11"/>
  <c r="D44" i="11"/>
  <c r="C44" i="11"/>
  <c r="B44" i="11"/>
  <c r="A44" i="11"/>
  <c r="K43" i="11"/>
  <c r="H43" i="11"/>
  <c r="G43" i="11"/>
  <c r="F43" i="11"/>
  <c r="E43" i="11"/>
  <c r="D43" i="11"/>
  <c r="C43" i="11"/>
  <c r="B43" i="11"/>
  <c r="A43" i="11"/>
  <c r="K42" i="11"/>
  <c r="H42" i="11"/>
  <c r="I42" i="11" s="1"/>
  <c r="J42" i="11" s="1"/>
  <c r="G42" i="11"/>
  <c r="F42" i="11"/>
  <c r="E42" i="11"/>
  <c r="D42" i="11"/>
  <c r="C42" i="11"/>
  <c r="B42" i="11"/>
  <c r="A42" i="11"/>
  <c r="K41" i="11"/>
  <c r="H41" i="11"/>
  <c r="G41" i="11"/>
  <c r="F41" i="11"/>
  <c r="E41" i="11"/>
  <c r="D41" i="11"/>
  <c r="C41" i="11"/>
  <c r="I41" i="11" s="1"/>
  <c r="B41" i="11"/>
  <c r="A41" i="11"/>
  <c r="K40" i="11"/>
  <c r="H40" i="11"/>
  <c r="G40" i="11"/>
  <c r="F40" i="11"/>
  <c r="E40" i="11"/>
  <c r="D40" i="11"/>
  <c r="C40" i="11"/>
  <c r="B40" i="11"/>
  <c r="A40" i="11"/>
  <c r="K39" i="11"/>
  <c r="H39" i="11"/>
  <c r="G39" i="11"/>
  <c r="F39" i="11"/>
  <c r="E39" i="11"/>
  <c r="D39" i="11"/>
  <c r="C39" i="11"/>
  <c r="B39" i="11"/>
  <c r="A39" i="11"/>
  <c r="K38" i="11"/>
  <c r="H38" i="11"/>
  <c r="G38" i="11"/>
  <c r="F38" i="11"/>
  <c r="E38" i="11"/>
  <c r="D38" i="11"/>
  <c r="C38" i="11"/>
  <c r="B38" i="11"/>
  <c r="I38" i="11" s="1"/>
  <c r="J38" i="11" s="1"/>
  <c r="A38" i="11"/>
  <c r="K37" i="11"/>
  <c r="H37" i="11"/>
  <c r="G37" i="11"/>
  <c r="F37" i="11"/>
  <c r="E37" i="11"/>
  <c r="D37" i="11"/>
  <c r="C37" i="11"/>
  <c r="B37" i="11"/>
  <c r="A37" i="11"/>
  <c r="K36" i="11"/>
  <c r="H36" i="11"/>
  <c r="G36" i="11"/>
  <c r="F36" i="11"/>
  <c r="E36" i="11"/>
  <c r="D36" i="11"/>
  <c r="C36" i="11"/>
  <c r="B36" i="11"/>
  <c r="A36" i="11"/>
  <c r="K35" i="11"/>
  <c r="J35" i="11"/>
  <c r="H35" i="11"/>
  <c r="G35" i="11"/>
  <c r="F35" i="11"/>
  <c r="E35" i="11"/>
  <c r="D35" i="11"/>
  <c r="C35" i="11"/>
  <c r="B35" i="11"/>
  <c r="I35" i="11" s="1"/>
  <c r="A35" i="11"/>
  <c r="K34" i="11"/>
  <c r="H34" i="11"/>
  <c r="G34" i="11"/>
  <c r="F34" i="11"/>
  <c r="E34" i="11"/>
  <c r="I34" i="11" s="1"/>
  <c r="J34" i="11" s="1"/>
  <c r="D34" i="11"/>
  <c r="C34" i="11"/>
  <c r="B34" i="11"/>
  <c r="A34" i="11"/>
  <c r="K33" i="11"/>
  <c r="H33" i="11"/>
  <c r="G33" i="11"/>
  <c r="F33" i="11"/>
  <c r="E33" i="11"/>
  <c r="D33" i="11"/>
  <c r="C33" i="11"/>
  <c r="B33" i="11"/>
  <c r="A33" i="11"/>
  <c r="K32" i="11"/>
  <c r="H32" i="11"/>
  <c r="G32" i="11"/>
  <c r="F32" i="11"/>
  <c r="E32" i="11"/>
  <c r="D32" i="11"/>
  <c r="C32" i="11"/>
  <c r="B32" i="11"/>
  <c r="A32" i="11"/>
  <c r="K31" i="11"/>
  <c r="H31" i="11"/>
  <c r="G31" i="11"/>
  <c r="F31" i="11"/>
  <c r="E31" i="11"/>
  <c r="D31" i="11"/>
  <c r="C31" i="11"/>
  <c r="I31" i="11" s="1"/>
  <c r="B31" i="11"/>
  <c r="A31" i="11"/>
  <c r="K30" i="11"/>
  <c r="H30" i="11"/>
  <c r="G30" i="11"/>
  <c r="F30" i="11"/>
  <c r="E30" i="11"/>
  <c r="D30" i="11"/>
  <c r="C30" i="11"/>
  <c r="B30" i="11"/>
  <c r="I30" i="11" s="1"/>
  <c r="J30" i="11" s="1"/>
  <c r="A30" i="11"/>
  <c r="K29" i="11"/>
  <c r="H29" i="11"/>
  <c r="I29" i="11" s="1"/>
  <c r="J29" i="11" s="1"/>
  <c r="G29" i="11"/>
  <c r="F29" i="11"/>
  <c r="E29" i="11"/>
  <c r="D29" i="11"/>
  <c r="C29" i="11"/>
  <c r="B29" i="11"/>
  <c r="A29" i="11"/>
  <c r="K28" i="11"/>
  <c r="H28" i="11"/>
  <c r="G28" i="11"/>
  <c r="F28" i="11"/>
  <c r="E28" i="11"/>
  <c r="D28" i="11"/>
  <c r="C28" i="11"/>
  <c r="I28" i="11" s="1"/>
  <c r="B28" i="11"/>
  <c r="A28" i="11"/>
  <c r="K27" i="11"/>
  <c r="H27" i="11"/>
  <c r="G27" i="11"/>
  <c r="F27" i="11"/>
  <c r="E27" i="11"/>
  <c r="D27" i="11"/>
  <c r="C27" i="11"/>
  <c r="B27" i="11"/>
  <c r="A27" i="11"/>
  <c r="K26" i="11"/>
  <c r="I26" i="11"/>
  <c r="J26" i="11" s="1"/>
  <c r="H26" i="11"/>
  <c r="G26" i="11"/>
  <c r="F26" i="11"/>
  <c r="E26" i="11"/>
  <c r="D26" i="11"/>
  <c r="C26" i="11"/>
  <c r="B26" i="11"/>
  <c r="A26" i="11"/>
  <c r="K25" i="11"/>
  <c r="H25" i="11"/>
  <c r="G25" i="11"/>
  <c r="F25" i="11"/>
  <c r="E25" i="11"/>
  <c r="D25" i="11"/>
  <c r="C25" i="11"/>
  <c r="B25" i="11"/>
  <c r="A25" i="11"/>
  <c r="K24" i="11"/>
  <c r="H24" i="11"/>
  <c r="G24" i="11"/>
  <c r="F24" i="11"/>
  <c r="E24" i="11"/>
  <c r="D24" i="11"/>
  <c r="C24" i="11"/>
  <c r="B24" i="11"/>
  <c r="A24" i="11"/>
  <c r="K23" i="11"/>
  <c r="H23" i="11"/>
  <c r="G23" i="11"/>
  <c r="F23" i="11"/>
  <c r="E23" i="11"/>
  <c r="D23" i="11"/>
  <c r="C23" i="11"/>
  <c r="B23" i="11"/>
  <c r="A23" i="11"/>
  <c r="K22" i="11"/>
  <c r="J22" i="11"/>
  <c r="H22" i="11"/>
  <c r="G22" i="11"/>
  <c r="F22" i="11"/>
  <c r="E22" i="11"/>
  <c r="D22" i="11"/>
  <c r="C22" i="11"/>
  <c r="B22" i="11"/>
  <c r="I22" i="11" s="1"/>
  <c r="A22" i="11"/>
  <c r="K21" i="11"/>
  <c r="H21" i="11"/>
  <c r="G21" i="11"/>
  <c r="F21" i="11"/>
  <c r="E21" i="11"/>
  <c r="D21" i="11"/>
  <c r="I21" i="11" s="1"/>
  <c r="J21" i="11" s="1"/>
  <c r="C21" i="11"/>
  <c r="B21" i="11"/>
  <c r="A21" i="11"/>
  <c r="K20" i="11"/>
  <c r="H20" i="11"/>
  <c r="G20" i="11"/>
  <c r="F20" i="11"/>
  <c r="E20" i="11"/>
  <c r="D20" i="11"/>
  <c r="C20" i="11"/>
  <c r="B20" i="11"/>
  <c r="A20" i="11"/>
  <c r="K19" i="11"/>
  <c r="H19" i="11"/>
  <c r="G19" i="11"/>
  <c r="F19" i="11"/>
  <c r="E19" i="11"/>
  <c r="D19" i="11"/>
  <c r="C19" i="11"/>
  <c r="B19" i="11"/>
  <c r="I19" i="11" s="1"/>
  <c r="J19" i="11" s="1"/>
  <c r="A19" i="11"/>
  <c r="K18" i="11"/>
  <c r="H18" i="11"/>
  <c r="G18" i="11"/>
  <c r="F18" i="11"/>
  <c r="E18" i="11"/>
  <c r="I18" i="11" s="1"/>
  <c r="J18" i="11" s="1"/>
  <c r="D18" i="11"/>
  <c r="C18" i="11"/>
  <c r="B18" i="11"/>
  <c r="A18" i="11"/>
  <c r="K17" i="11"/>
  <c r="H17" i="11"/>
  <c r="G17" i="11"/>
  <c r="F17" i="11"/>
  <c r="E17" i="11"/>
  <c r="D17" i="11"/>
  <c r="C17" i="11"/>
  <c r="B17" i="11"/>
  <c r="A17" i="11"/>
  <c r="K16" i="11"/>
  <c r="H16" i="11"/>
  <c r="G16" i="11"/>
  <c r="F16" i="11"/>
  <c r="E16" i="11"/>
  <c r="D16" i="11"/>
  <c r="C16" i="11"/>
  <c r="B16" i="11"/>
  <c r="A16" i="11"/>
  <c r="K15" i="11"/>
  <c r="H15" i="11"/>
  <c r="G15" i="11"/>
  <c r="F15" i="11"/>
  <c r="E15" i="11"/>
  <c r="D15" i="11"/>
  <c r="C15" i="11"/>
  <c r="I15" i="11" s="1"/>
  <c r="B15" i="11"/>
  <c r="A15" i="11"/>
  <c r="K14" i="11"/>
  <c r="H14" i="11"/>
  <c r="G14" i="11"/>
  <c r="F14" i="11"/>
  <c r="E14" i="11"/>
  <c r="D14" i="11"/>
  <c r="C14" i="11"/>
  <c r="B14" i="11"/>
  <c r="A14" i="11"/>
  <c r="K13" i="11"/>
  <c r="I13" i="11"/>
  <c r="J13" i="11" s="1"/>
  <c r="H13" i="11"/>
  <c r="G13" i="11"/>
  <c r="F13" i="11"/>
  <c r="E13" i="11"/>
  <c r="D13" i="11"/>
  <c r="C13" i="11"/>
  <c r="B13" i="11"/>
  <c r="A13" i="11"/>
  <c r="K12" i="11"/>
  <c r="H12" i="11"/>
  <c r="G12" i="11"/>
  <c r="F12" i="11"/>
  <c r="E12" i="11"/>
  <c r="D12" i="11"/>
  <c r="C12" i="11"/>
  <c r="B12" i="11"/>
  <c r="A12" i="11"/>
  <c r="K11" i="11"/>
  <c r="H11" i="11"/>
  <c r="G11" i="11"/>
  <c r="F11" i="11"/>
  <c r="E11" i="11"/>
  <c r="D11" i="11"/>
  <c r="C11" i="11"/>
  <c r="B11" i="11"/>
  <c r="A11" i="11"/>
  <c r="K10" i="11"/>
  <c r="H10" i="11"/>
  <c r="I10" i="11" s="1"/>
  <c r="J10" i="11" s="1"/>
  <c r="G10" i="11"/>
  <c r="F10" i="11"/>
  <c r="E10" i="11"/>
  <c r="D10" i="11"/>
  <c r="C10" i="11"/>
  <c r="B10" i="11"/>
  <c r="A10" i="11"/>
  <c r="K9" i="11"/>
  <c r="H9" i="11"/>
  <c r="G9" i="11"/>
  <c r="F9" i="11"/>
  <c r="E9" i="11"/>
  <c r="D9" i="11"/>
  <c r="C9" i="11"/>
  <c r="I9" i="11" s="1"/>
  <c r="B9" i="11"/>
  <c r="A9" i="11"/>
  <c r="K8" i="11"/>
  <c r="H8" i="11"/>
  <c r="G8" i="11"/>
  <c r="F8" i="11"/>
  <c r="E8" i="11"/>
  <c r="D8" i="11"/>
  <c r="C8" i="11"/>
  <c r="B8" i="11"/>
  <c r="A8" i="11"/>
  <c r="K7" i="11"/>
  <c r="H7" i="11"/>
  <c r="G7" i="11"/>
  <c r="F7" i="11"/>
  <c r="E7" i="11"/>
  <c r="D7" i="11"/>
  <c r="C7" i="11"/>
  <c r="B7" i="11"/>
  <c r="A7" i="11"/>
  <c r="K6" i="11"/>
  <c r="J6" i="11"/>
  <c r="H6" i="11"/>
  <c r="G6" i="11"/>
  <c r="F6" i="11"/>
  <c r="E6" i="11"/>
  <c r="D6" i="11"/>
  <c r="C6" i="11"/>
  <c r="B6" i="11"/>
  <c r="I6" i="11" s="1"/>
  <c r="A6" i="11"/>
  <c r="K5" i="11"/>
  <c r="H5" i="11"/>
  <c r="G5" i="11"/>
  <c r="F5" i="11"/>
  <c r="E5" i="11"/>
  <c r="D5" i="11"/>
  <c r="C5" i="11"/>
  <c r="B5" i="11"/>
  <c r="A5" i="11"/>
  <c r="K4" i="11"/>
  <c r="H4" i="11"/>
  <c r="G4" i="11"/>
  <c r="F4" i="11"/>
  <c r="E4" i="11"/>
  <c r="D4" i="11"/>
  <c r="C4" i="11"/>
  <c r="B4" i="11"/>
  <c r="A4" i="11"/>
  <c r="K3" i="11"/>
  <c r="H3" i="11"/>
  <c r="G3" i="11"/>
  <c r="F3" i="11"/>
  <c r="E3" i="11"/>
  <c r="D3" i="11"/>
  <c r="C3" i="11"/>
  <c r="C68" i="11" s="1"/>
  <c r="C69" i="11" s="1"/>
  <c r="B3" i="11"/>
  <c r="A3" i="11"/>
  <c r="H70" i="10"/>
  <c r="G70" i="10"/>
  <c r="F70" i="10"/>
  <c r="E70" i="10"/>
  <c r="D70" i="10"/>
  <c r="C70" i="10"/>
  <c r="B70" i="10"/>
  <c r="K67" i="10"/>
  <c r="H67" i="10"/>
  <c r="G67" i="10"/>
  <c r="F67" i="10"/>
  <c r="E67" i="10"/>
  <c r="D67" i="10"/>
  <c r="C67" i="10"/>
  <c r="B67" i="10"/>
  <c r="A67" i="10"/>
  <c r="K66" i="10"/>
  <c r="H66" i="10"/>
  <c r="G66" i="10"/>
  <c r="F66" i="10"/>
  <c r="E66" i="10"/>
  <c r="D66" i="10"/>
  <c r="C66" i="10"/>
  <c r="B66" i="10"/>
  <c r="I66" i="10" s="1"/>
  <c r="A66" i="10"/>
  <c r="K65" i="10"/>
  <c r="H65" i="10"/>
  <c r="G65" i="10"/>
  <c r="F65" i="10"/>
  <c r="E65" i="10"/>
  <c r="D65" i="10"/>
  <c r="C65" i="10"/>
  <c r="B65" i="10"/>
  <c r="A65" i="10"/>
  <c r="K64" i="10"/>
  <c r="I64" i="10"/>
  <c r="J64" i="10" s="1"/>
  <c r="H64" i="10"/>
  <c r="G64" i="10"/>
  <c r="F64" i="10"/>
  <c r="E64" i="10"/>
  <c r="D64" i="10"/>
  <c r="C64" i="10"/>
  <c r="B64" i="10"/>
  <c r="A64" i="10"/>
  <c r="K63" i="10"/>
  <c r="H63" i="10"/>
  <c r="G63" i="10"/>
  <c r="F63" i="10"/>
  <c r="E63" i="10"/>
  <c r="D63" i="10"/>
  <c r="C63" i="10"/>
  <c r="I63" i="10" s="1"/>
  <c r="J63" i="10" s="1"/>
  <c r="B63" i="10"/>
  <c r="A63" i="10"/>
  <c r="K62" i="10"/>
  <c r="H62" i="10"/>
  <c r="G62" i="10"/>
  <c r="F62" i="10"/>
  <c r="E62" i="10"/>
  <c r="D62" i="10"/>
  <c r="C62" i="10"/>
  <c r="B62" i="10"/>
  <c r="A62" i="10"/>
  <c r="K61" i="10"/>
  <c r="J61" i="10"/>
  <c r="H61" i="10"/>
  <c r="G61" i="10"/>
  <c r="F61" i="10"/>
  <c r="E61" i="10"/>
  <c r="D61" i="10"/>
  <c r="C61" i="10"/>
  <c r="B61" i="10"/>
  <c r="I61" i="10" s="1"/>
  <c r="A61" i="10"/>
  <c r="K60" i="10"/>
  <c r="H60" i="10"/>
  <c r="G60" i="10"/>
  <c r="F60" i="10"/>
  <c r="E60" i="10"/>
  <c r="D60" i="10"/>
  <c r="I60" i="10" s="1"/>
  <c r="J60" i="10" s="1"/>
  <c r="C60" i="10"/>
  <c r="B60" i="10"/>
  <c r="A60" i="10"/>
  <c r="K59" i="10"/>
  <c r="H59" i="10"/>
  <c r="G59" i="10"/>
  <c r="F59" i="10"/>
  <c r="E59" i="10"/>
  <c r="D59" i="10"/>
  <c r="C59" i="10"/>
  <c r="B59" i="10"/>
  <c r="A59" i="10"/>
  <c r="K58" i="10"/>
  <c r="H58" i="10"/>
  <c r="G58" i="10"/>
  <c r="F58" i="10"/>
  <c r="E58" i="10"/>
  <c r="D58" i="10"/>
  <c r="C58" i="10"/>
  <c r="B58" i="10"/>
  <c r="I58" i="10" s="1"/>
  <c r="J58" i="10" s="1"/>
  <c r="A58" i="10"/>
  <c r="K57" i="10"/>
  <c r="H57" i="10"/>
  <c r="G57" i="10"/>
  <c r="F57" i="10"/>
  <c r="E57" i="10"/>
  <c r="I57" i="10" s="1"/>
  <c r="J57" i="10" s="1"/>
  <c r="D57" i="10"/>
  <c r="C57" i="10"/>
  <c r="B57" i="10"/>
  <c r="A57" i="10"/>
  <c r="K56" i="10"/>
  <c r="I56" i="10"/>
  <c r="J56" i="10" s="1"/>
  <c r="H56" i="10"/>
  <c r="G56" i="10"/>
  <c r="F56" i="10"/>
  <c r="E56" i="10"/>
  <c r="D56" i="10"/>
  <c r="C56" i="10"/>
  <c r="B56" i="10"/>
  <c r="A56" i="10"/>
  <c r="K55" i="10"/>
  <c r="H55" i="10"/>
  <c r="G55" i="10"/>
  <c r="F55" i="10"/>
  <c r="E55" i="10"/>
  <c r="D55" i="10"/>
  <c r="C55" i="10"/>
  <c r="I55" i="10" s="1"/>
  <c r="J55" i="10" s="1"/>
  <c r="B55" i="10"/>
  <c r="A55" i="10"/>
  <c r="K54" i="10"/>
  <c r="H54" i="10"/>
  <c r="G54" i="10"/>
  <c r="F54" i="10"/>
  <c r="E54" i="10"/>
  <c r="D54" i="10"/>
  <c r="C54" i="10"/>
  <c r="B54" i="10"/>
  <c r="A54" i="10"/>
  <c r="K53" i="10"/>
  <c r="H53" i="10"/>
  <c r="G53" i="10"/>
  <c r="F53" i="10"/>
  <c r="E53" i="10"/>
  <c r="D53" i="10"/>
  <c r="C53" i="10"/>
  <c r="B53" i="10"/>
  <c r="I53" i="10" s="1"/>
  <c r="J53" i="10" s="1"/>
  <c r="A53" i="10"/>
  <c r="K52" i="10"/>
  <c r="H52" i="10"/>
  <c r="G52" i="10"/>
  <c r="F52" i="10"/>
  <c r="E52" i="10"/>
  <c r="D52" i="10"/>
  <c r="I52" i="10" s="1"/>
  <c r="J52" i="10" s="1"/>
  <c r="C52" i="10"/>
  <c r="B52" i="10"/>
  <c r="A52" i="10"/>
  <c r="K51" i="10"/>
  <c r="H51" i="10"/>
  <c r="G51" i="10"/>
  <c r="F51" i="10"/>
  <c r="E51" i="10"/>
  <c r="D51" i="10"/>
  <c r="C51" i="10"/>
  <c r="B51" i="10"/>
  <c r="A51" i="10"/>
  <c r="K50" i="10"/>
  <c r="H50" i="10"/>
  <c r="G50" i="10"/>
  <c r="F50" i="10"/>
  <c r="E50" i="10"/>
  <c r="D50" i="10"/>
  <c r="C50" i="10"/>
  <c r="B50" i="10"/>
  <c r="I50" i="10" s="1"/>
  <c r="J50" i="10" s="1"/>
  <c r="A50" i="10"/>
  <c r="K49" i="10"/>
  <c r="H49" i="10"/>
  <c r="G49" i="10"/>
  <c r="F49" i="10"/>
  <c r="E49" i="10"/>
  <c r="I49" i="10" s="1"/>
  <c r="J49" i="10" s="1"/>
  <c r="D49" i="10"/>
  <c r="C49" i="10"/>
  <c r="B49" i="10"/>
  <c r="A49" i="10"/>
  <c r="K48" i="10"/>
  <c r="I48" i="10"/>
  <c r="J48" i="10" s="1"/>
  <c r="H48" i="10"/>
  <c r="G48" i="10"/>
  <c r="F48" i="10"/>
  <c r="E48" i="10"/>
  <c r="D48" i="10"/>
  <c r="C48" i="10"/>
  <c r="B48" i="10"/>
  <c r="A48" i="10"/>
  <c r="K47" i="10"/>
  <c r="H47" i="10"/>
  <c r="G47" i="10"/>
  <c r="F47" i="10"/>
  <c r="E47" i="10"/>
  <c r="D47" i="10"/>
  <c r="C47" i="10"/>
  <c r="B47" i="10"/>
  <c r="A47" i="10"/>
  <c r="K46" i="10"/>
  <c r="H46" i="10"/>
  <c r="G46" i="10"/>
  <c r="F46" i="10"/>
  <c r="E46" i="10"/>
  <c r="D46" i="10"/>
  <c r="C46" i="10"/>
  <c r="B46" i="10"/>
  <c r="I46" i="10" s="1"/>
  <c r="J46" i="10" s="1"/>
  <c r="A46" i="10"/>
  <c r="K45" i="10"/>
  <c r="H45" i="10"/>
  <c r="G45" i="10"/>
  <c r="F45" i="10"/>
  <c r="E45" i="10"/>
  <c r="I45" i="10" s="1"/>
  <c r="J45" i="10" s="1"/>
  <c r="D45" i="10"/>
  <c r="C45" i="10"/>
  <c r="B45" i="10"/>
  <c r="A45" i="10"/>
  <c r="K44" i="10"/>
  <c r="H44" i="10"/>
  <c r="G44" i="10"/>
  <c r="F44" i="10"/>
  <c r="E44" i="10"/>
  <c r="D44" i="10"/>
  <c r="C44" i="10"/>
  <c r="B44" i="10"/>
  <c r="A44" i="10"/>
  <c r="K43" i="10"/>
  <c r="H43" i="10"/>
  <c r="G43" i="10"/>
  <c r="F43" i="10"/>
  <c r="E43" i="10"/>
  <c r="D43" i="10"/>
  <c r="C43" i="10"/>
  <c r="B43" i="10"/>
  <c r="A43" i="10"/>
  <c r="K42" i="10"/>
  <c r="H42" i="10"/>
  <c r="G42" i="10"/>
  <c r="F42" i="10"/>
  <c r="E42" i="10"/>
  <c r="D42" i="10"/>
  <c r="C42" i="10"/>
  <c r="B42" i="10"/>
  <c r="A42" i="10"/>
  <c r="K41" i="10"/>
  <c r="H41" i="10"/>
  <c r="G41" i="10"/>
  <c r="F41" i="10"/>
  <c r="E41" i="10"/>
  <c r="I41" i="10" s="1"/>
  <c r="J41" i="10" s="1"/>
  <c r="D41" i="10"/>
  <c r="C41" i="10"/>
  <c r="B41" i="10"/>
  <c r="A41" i="10"/>
  <c r="K40" i="10"/>
  <c r="H40" i="10"/>
  <c r="G40" i="10"/>
  <c r="F40" i="10"/>
  <c r="E40" i="10"/>
  <c r="D40" i="10"/>
  <c r="I40" i="10" s="1"/>
  <c r="J40" i="10" s="1"/>
  <c r="C40" i="10"/>
  <c r="B40" i="10"/>
  <c r="A40" i="10"/>
  <c r="K39" i="10"/>
  <c r="H39" i="10"/>
  <c r="G39" i="10"/>
  <c r="F39" i="10"/>
  <c r="E39" i="10"/>
  <c r="D39" i="10"/>
  <c r="C39" i="10"/>
  <c r="I39" i="10" s="1"/>
  <c r="B39" i="10"/>
  <c r="A39" i="10"/>
  <c r="K38" i="10"/>
  <c r="H38" i="10"/>
  <c r="G38" i="10"/>
  <c r="F38" i="10"/>
  <c r="E38" i="10"/>
  <c r="D38" i="10"/>
  <c r="C38" i="10"/>
  <c r="B38" i="10"/>
  <c r="A38" i="10"/>
  <c r="K37" i="10"/>
  <c r="J37" i="10"/>
  <c r="H37" i="10"/>
  <c r="G37" i="10"/>
  <c r="F37" i="10"/>
  <c r="E37" i="10"/>
  <c r="D37" i="10"/>
  <c r="C37" i="10"/>
  <c r="B37" i="10"/>
  <c r="I37" i="10" s="1"/>
  <c r="A37" i="10"/>
  <c r="K36" i="10"/>
  <c r="H36" i="10"/>
  <c r="G36" i="10"/>
  <c r="F36" i="10"/>
  <c r="E36" i="10"/>
  <c r="D36" i="10"/>
  <c r="I36" i="10" s="1"/>
  <c r="J36" i="10" s="1"/>
  <c r="C36" i="10"/>
  <c r="B36" i="10"/>
  <c r="A36" i="10"/>
  <c r="K35" i="10"/>
  <c r="H35" i="10"/>
  <c r="G35" i="10"/>
  <c r="F35" i="10"/>
  <c r="E35" i="10"/>
  <c r="D35" i="10"/>
  <c r="C35" i="10"/>
  <c r="B35" i="10"/>
  <c r="A35" i="10"/>
  <c r="K34" i="10"/>
  <c r="H34" i="10"/>
  <c r="G34" i="10"/>
  <c r="F34" i="10"/>
  <c r="E34" i="10"/>
  <c r="D34" i="10"/>
  <c r="C34" i="10"/>
  <c r="B34" i="10"/>
  <c r="A34" i="10"/>
  <c r="K33" i="10"/>
  <c r="I33" i="10"/>
  <c r="J33" i="10" s="1"/>
  <c r="H33" i="10"/>
  <c r="G33" i="10"/>
  <c r="F33" i="10"/>
  <c r="E33" i="10"/>
  <c r="D33" i="10"/>
  <c r="C33" i="10"/>
  <c r="B33" i="10"/>
  <c r="A33" i="10"/>
  <c r="K32" i="10"/>
  <c r="H32" i="10"/>
  <c r="I32" i="10" s="1"/>
  <c r="J32" i="10" s="1"/>
  <c r="G32" i="10"/>
  <c r="F32" i="10"/>
  <c r="E32" i="10"/>
  <c r="D32" i="10"/>
  <c r="C32" i="10"/>
  <c r="B32" i="10"/>
  <c r="A32" i="10"/>
  <c r="K31" i="10"/>
  <c r="H31" i="10"/>
  <c r="G31" i="10"/>
  <c r="F31" i="10"/>
  <c r="E31" i="10"/>
  <c r="D31" i="10"/>
  <c r="C31" i="10"/>
  <c r="B31" i="10"/>
  <c r="A31" i="10"/>
  <c r="K30" i="10"/>
  <c r="H30" i="10"/>
  <c r="G30" i="10"/>
  <c r="F30" i="10"/>
  <c r="F30" i="1" s="1"/>
  <c r="E30" i="10"/>
  <c r="D30" i="10"/>
  <c r="C30" i="10"/>
  <c r="B30" i="10"/>
  <c r="A30" i="10"/>
  <c r="K29" i="10"/>
  <c r="I29" i="10"/>
  <c r="J29" i="10" s="1"/>
  <c r="H29" i="10"/>
  <c r="G29" i="10"/>
  <c r="F29" i="10"/>
  <c r="E29" i="10"/>
  <c r="D29" i="10"/>
  <c r="C29" i="10"/>
  <c r="B29" i="10"/>
  <c r="A29" i="10"/>
  <c r="K28" i="10"/>
  <c r="H28" i="10"/>
  <c r="G28" i="10"/>
  <c r="F28" i="10"/>
  <c r="E28" i="10"/>
  <c r="I28" i="10" s="1"/>
  <c r="J28" i="10" s="1"/>
  <c r="D28" i="10"/>
  <c r="C28" i="10"/>
  <c r="B28" i="10"/>
  <c r="A28" i="10"/>
  <c r="K27" i="10"/>
  <c r="H27" i="10"/>
  <c r="G27" i="10"/>
  <c r="F27" i="10"/>
  <c r="E27" i="10"/>
  <c r="D27" i="10"/>
  <c r="C27" i="10"/>
  <c r="B27" i="10"/>
  <c r="A27" i="10"/>
  <c r="K26" i="10"/>
  <c r="H26" i="10"/>
  <c r="G26" i="10"/>
  <c r="F26" i="10"/>
  <c r="E26" i="10"/>
  <c r="D26" i="10"/>
  <c r="C26" i="10"/>
  <c r="B26" i="10"/>
  <c r="A26" i="10"/>
  <c r="K25" i="10"/>
  <c r="I25" i="10"/>
  <c r="J25" i="10" s="1"/>
  <c r="H25" i="10"/>
  <c r="G25" i="10"/>
  <c r="F25" i="10"/>
  <c r="E25" i="10"/>
  <c r="D25" i="10"/>
  <c r="C25" i="10"/>
  <c r="B25" i="10"/>
  <c r="A25" i="10"/>
  <c r="K24" i="10"/>
  <c r="H24" i="10"/>
  <c r="G24" i="10"/>
  <c r="F24" i="10"/>
  <c r="E24" i="10"/>
  <c r="I24" i="10" s="1"/>
  <c r="J24" i="10" s="1"/>
  <c r="D24" i="10"/>
  <c r="C24" i="10"/>
  <c r="B24" i="10"/>
  <c r="A24" i="10"/>
  <c r="K23" i="10"/>
  <c r="H23" i="10"/>
  <c r="G23" i="10"/>
  <c r="F23" i="10"/>
  <c r="E23" i="10"/>
  <c r="D23" i="10"/>
  <c r="C23" i="10"/>
  <c r="B23" i="10"/>
  <c r="A23" i="10"/>
  <c r="K22" i="10"/>
  <c r="H22" i="10"/>
  <c r="G22" i="10"/>
  <c r="F22" i="10"/>
  <c r="E22" i="10"/>
  <c r="D22" i="10"/>
  <c r="C22" i="10"/>
  <c r="B22" i="10"/>
  <c r="A22" i="10"/>
  <c r="K21" i="10"/>
  <c r="I21" i="10"/>
  <c r="J21" i="10" s="1"/>
  <c r="H21" i="10"/>
  <c r="G21" i="10"/>
  <c r="F21" i="10"/>
  <c r="E21" i="10"/>
  <c r="D21" i="10"/>
  <c r="C21" i="10"/>
  <c r="B21" i="10"/>
  <c r="A21" i="10"/>
  <c r="K20" i="10"/>
  <c r="H20" i="10"/>
  <c r="G20" i="10"/>
  <c r="F20" i="10"/>
  <c r="E20" i="10"/>
  <c r="I20" i="10" s="1"/>
  <c r="J20" i="10" s="1"/>
  <c r="D20" i="10"/>
  <c r="C20" i="10"/>
  <c r="B20" i="10"/>
  <c r="A20" i="10"/>
  <c r="K19" i="10"/>
  <c r="H19" i="10"/>
  <c r="G19" i="10"/>
  <c r="F19" i="10"/>
  <c r="E19" i="10"/>
  <c r="D19" i="10"/>
  <c r="D19" i="1" s="1"/>
  <c r="C19" i="10"/>
  <c r="B19" i="10"/>
  <c r="A19" i="10"/>
  <c r="K18" i="10"/>
  <c r="H18" i="10"/>
  <c r="G18" i="10"/>
  <c r="F18" i="10"/>
  <c r="E18" i="10"/>
  <c r="D18" i="10"/>
  <c r="C18" i="10"/>
  <c r="B18" i="10"/>
  <c r="A18" i="10"/>
  <c r="K17" i="10"/>
  <c r="I17" i="10"/>
  <c r="J17" i="10" s="1"/>
  <c r="H17" i="10"/>
  <c r="G17" i="10"/>
  <c r="F17" i="10"/>
  <c r="E17" i="10"/>
  <c r="D17" i="10"/>
  <c r="C17" i="10"/>
  <c r="B17" i="10"/>
  <c r="A17" i="10"/>
  <c r="K16" i="10"/>
  <c r="H16" i="10"/>
  <c r="G16" i="10"/>
  <c r="F16" i="10"/>
  <c r="E16" i="10"/>
  <c r="I16" i="10" s="1"/>
  <c r="J16" i="10" s="1"/>
  <c r="D16" i="10"/>
  <c r="C16" i="10"/>
  <c r="B16" i="10"/>
  <c r="A16" i="10"/>
  <c r="K15" i="10"/>
  <c r="H15" i="10"/>
  <c r="G15" i="10"/>
  <c r="F15" i="10"/>
  <c r="E15" i="10"/>
  <c r="D15" i="10"/>
  <c r="C15" i="10"/>
  <c r="B15" i="10"/>
  <c r="A15" i="10"/>
  <c r="K14" i="10"/>
  <c r="H14" i="10"/>
  <c r="G14" i="10"/>
  <c r="F14" i="10"/>
  <c r="E14" i="10"/>
  <c r="D14" i="10"/>
  <c r="C14" i="10"/>
  <c r="B14" i="10"/>
  <c r="A14" i="10"/>
  <c r="K13" i="10"/>
  <c r="I13" i="10"/>
  <c r="J13" i="10" s="1"/>
  <c r="H13" i="10"/>
  <c r="G13" i="10"/>
  <c r="F13" i="10"/>
  <c r="E13" i="10"/>
  <c r="D13" i="10"/>
  <c r="C13" i="10"/>
  <c r="B13" i="10"/>
  <c r="A13" i="10"/>
  <c r="K12" i="10"/>
  <c r="H12" i="10"/>
  <c r="G12" i="10"/>
  <c r="F12" i="10"/>
  <c r="E12" i="10"/>
  <c r="I12" i="10" s="1"/>
  <c r="J12" i="10" s="1"/>
  <c r="D12" i="10"/>
  <c r="C12" i="10"/>
  <c r="B12" i="10"/>
  <c r="A12" i="10"/>
  <c r="K11" i="10"/>
  <c r="H11" i="10"/>
  <c r="G11" i="10"/>
  <c r="F11" i="10"/>
  <c r="E11" i="10"/>
  <c r="D11" i="10"/>
  <c r="C11" i="10"/>
  <c r="B11" i="10"/>
  <c r="A11" i="10"/>
  <c r="K10" i="10"/>
  <c r="H10" i="10"/>
  <c r="G10" i="10"/>
  <c r="F10" i="10"/>
  <c r="E10" i="10"/>
  <c r="D10" i="10"/>
  <c r="C10" i="10"/>
  <c r="B10" i="10"/>
  <c r="A10" i="10"/>
  <c r="K9" i="10"/>
  <c r="I9" i="10"/>
  <c r="J9" i="10" s="1"/>
  <c r="H9" i="10"/>
  <c r="G9" i="10"/>
  <c r="F9" i="10"/>
  <c r="E9" i="10"/>
  <c r="D9" i="10"/>
  <c r="C9" i="10"/>
  <c r="B9" i="10"/>
  <c r="A9" i="10"/>
  <c r="K8" i="10"/>
  <c r="H8" i="10"/>
  <c r="G8" i="10"/>
  <c r="F8" i="10"/>
  <c r="E8" i="10"/>
  <c r="I8" i="10" s="1"/>
  <c r="J8" i="10" s="1"/>
  <c r="D8" i="10"/>
  <c r="C8" i="10"/>
  <c r="B8" i="10"/>
  <c r="A8" i="10"/>
  <c r="K7" i="10"/>
  <c r="H7" i="10"/>
  <c r="G7" i="10"/>
  <c r="F7" i="10"/>
  <c r="E7" i="10"/>
  <c r="D7" i="10"/>
  <c r="C7" i="10"/>
  <c r="I7" i="10" s="1"/>
  <c r="J7" i="10" s="1"/>
  <c r="B7" i="10"/>
  <c r="A7" i="10"/>
  <c r="K6" i="10"/>
  <c r="H6" i="10"/>
  <c r="G6" i="10"/>
  <c r="F6" i="10"/>
  <c r="E6" i="10"/>
  <c r="D6" i="10"/>
  <c r="C6" i="10"/>
  <c r="B6" i="10"/>
  <c r="A6" i="10"/>
  <c r="K5" i="10"/>
  <c r="I5" i="10"/>
  <c r="J5" i="10" s="1"/>
  <c r="H5" i="10"/>
  <c r="G5" i="10"/>
  <c r="F5" i="10"/>
  <c r="F68" i="10" s="1"/>
  <c r="F69" i="10" s="1"/>
  <c r="E5" i="10"/>
  <c r="D5" i="10"/>
  <c r="C5" i="10"/>
  <c r="B5" i="10"/>
  <c r="A5" i="10"/>
  <c r="K4" i="10"/>
  <c r="H4" i="10"/>
  <c r="G4" i="10"/>
  <c r="F4" i="10"/>
  <c r="E4" i="10"/>
  <c r="I4" i="10" s="1"/>
  <c r="J4" i="10" s="1"/>
  <c r="D4" i="10"/>
  <c r="C4" i="10"/>
  <c r="B4" i="10"/>
  <c r="A4" i="10"/>
  <c r="K3" i="10"/>
  <c r="H3" i="10"/>
  <c r="G3" i="10"/>
  <c r="G68" i="10" s="1"/>
  <c r="G69" i="10" s="1"/>
  <c r="F3" i="10"/>
  <c r="E3" i="10"/>
  <c r="D3" i="10"/>
  <c r="C3" i="10"/>
  <c r="B3" i="10"/>
  <c r="A3" i="10"/>
  <c r="H70" i="9"/>
  <c r="G70" i="9"/>
  <c r="F70" i="9"/>
  <c r="E70" i="9"/>
  <c r="D70" i="9"/>
  <c r="C70" i="9"/>
  <c r="B70" i="9"/>
  <c r="H68" i="9"/>
  <c r="H69" i="9" s="1"/>
  <c r="K67" i="9"/>
  <c r="H67" i="9"/>
  <c r="G67" i="9"/>
  <c r="F67" i="9"/>
  <c r="E67" i="9"/>
  <c r="D67" i="9"/>
  <c r="C67" i="9"/>
  <c r="B67" i="9"/>
  <c r="A67" i="9"/>
  <c r="K66" i="9"/>
  <c r="I66" i="9"/>
  <c r="J66" i="9" s="1"/>
  <c r="H66" i="9"/>
  <c r="G66" i="9"/>
  <c r="F66" i="9"/>
  <c r="E66" i="9"/>
  <c r="D66" i="9"/>
  <c r="C66" i="9"/>
  <c r="B66" i="9"/>
  <c r="A66" i="9"/>
  <c r="K65" i="9"/>
  <c r="H65" i="9"/>
  <c r="G65" i="9"/>
  <c r="F65" i="9"/>
  <c r="E65" i="9"/>
  <c r="I65" i="9" s="1"/>
  <c r="J65" i="9" s="1"/>
  <c r="D65" i="9"/>
  <c r="C65" i="9"/>
  <c r="B65" i="9"/>
  <c r="A65" i="9"/>
  <c r="K64" i="9"/>
  <c r="H64" i="9"/>
  <c r="G64" i="9"/>
  <c r="F64" i="9"/>
  <c r="E64" i="9"/>
  <c r="D64" i="9"/>
  <c r="C64" i="9"/>
  <c r="I64" i="9" s="1"/>
  <c r="J64" i="9" s="1"/>
  <c r="B64" i="9"/>
  <c r="A64" i="9"/>
  <c r="K63" i="9"/>
  <c r="H63" i="9"/>
  <c r="G63" i="9"/>
  <c r="F63" i="9"/>
  <c r="F63" i="1" s="1"/>
  <c r="E63" i="9"/>
  <c r="D63" i="9"/>
  <c r="C63" i="9"/>
  <c r="B63" i="9"/>
  <c r="A63" i="9"/>
  <c r="K62" i="9"/>
  <c r="I62" i="9"/>
  <c r="J62" i="9" s="1"/>
  <c r="H62" i="9"/>
  <c r="G62" i="9"/>
  <c r="F62" i="9"/>
  <c r="E62" i="9"/>
  <c r="D62" i="9"/>
  <c r="C62" i="9"/>
  <c r="B62" i="9"/>
  <c r="A62" i="9"/>
  <c r="K61" i="9"/>
  <c r="H61" i="9"/>
  <c r="G61" i="9"/>
  <c r="F61" i="9"/>
  <c r="E61" i="9"/>
  <c r="I61" i="9" s="1"/>
  <c r="J61" i="9" s="1"/>
  <c r="D61" i="9"/>
  <c r="C61" i="9"/>
  <c r="B61" i="9"/>
  <c r="A61" i="9"/>
  <c r="K60" i="9"/>
  <c r="H60" i="9"/>
  <c r="G60" i="9"/>
  <c r="F60" i="9"/>
  <c r="E60" i="9"/>
  <c r="D60" i="9"/>
  <c r="C60" i="9"/>
  <c r="B60" i="9"/>
  <c r="A60" i="9"/>
  <c r="K59" i="9"/>
  <c r="H59" i="9"/>
  <c r="G59" i="9"/>
  <c r="F59" i="9"/>
  <c r="E59" i="9"/>
  <c r="D59" i="9"/>
  <c r="C59" i="9"/>
  <c r="B59" i="9"/>
  <c r="A59" i="9"/>
  <c r="K58" i="9"/>
  <c r="I58" i="9"/>
  <c r="J58" i="9" s="1"/>
  <c r="H58" i="9"/>
  <c r="G58" i="9"/>
  <c r="F58" i="9"/>
  <c r="E58" i="9"/>
  <c r="D58" i="9"/>
  <c r="C58" i="9"/>
  <c r="B58" i="9"/>
  <c r="A58" i="9"/>
  <c r="K57" i="9"/>
  <c r="H57" i="9"/>
  <c r="G57" i="9"/>
  <c r="F57" i="9"/>
  <c r="E57" i="9"/>
  <c r="D57" i="9"/>
  <c r="C57" i="9"/>
  <c r="I57" i="9" s="1"/>
  <c r="J57" i="9" s="1"/>
  <c r="B57" i="9"/>
  <c r="A57" i="9"/>
  <c r="K56" i="9"/>
  <c r="H56" i="9"/>
  <c r="G56" i="9"/>
  <c r="F56" i="9"/>
  <c r="E56" i="9"/>
  <c r="D56" i="9"/>
  <c r="I56" i="9" s="1"/>
  <c r="J56" i="9" s="1"/>
  <c r="C56" i="9"/>
  <c r="B56" i="9"/>
  <c r="A56" i="9"/>
  <c r="K55" i="9"/>
  <c r="H55" i="9"/>
  <c r="G55" i="9"/>
  <c r="F55" i="9"/>
  <c r="E55" i="9"/>
  <c r="D55" i="9"/>
  <c r="C55" i="9"/>
  <c r="B55" i="9"/>
  <c r="I55" i="9" s="1"/>
  <c r="J55" i="9" s="1"/>
  <c r="A55" i="9"/>
  <c r="K54" i="9"/>
  <c r="H54" i="9"/>
  <c r="G54" i="9"/>
  <c r="F54" i="9"/>
  <c r="E54" i="9"/>
  <c r="D54" i="9"/>
  <c r="C54" i="9"/>
  <c r="B54" i="9"/>
  <c r="I54" i="9" s="1"/>
  <c r="J54" i="9" s="1"/>
  <c r="A54" i="9"/>
  <c r="K53" i="9"/>
  <c r="H53" i="9"/>
  <c r="G53" i="9"/>
  <c r="F53" i="9"/>
  <c r="E53" i="9"/>
  <c r="D53" i="9"/>
  <c r="C53" i="9"/>
  <c r="B53" i="9"/>
  <c r="A53" i="9"/>
  <c r="K52" i="9"/>
  <c r="H52" i="9"/>
  <c r="G52" i="9"/>
  <c r="F52" i="9"/>
  <c r="E52" i="9"/>
  <c r="D52" i="9"/>
  <c r="C52" i="9"/>
  <c r="B52" i="9"/>
  <c r="A52" i="9"/>
  <c r="K51" i="9"/>
  <c r="H51" i="9"/>
  <c r="G51" i="9"/>
  <c r="F51" i="9"/>
  <c r="E51" i="9"/>
  <c r="D51" i="9"/>
  <c r="C51" i="9"/>
  <c r="B51" i="9"/>
  <c r="I51" i="9" s="1"/>
  <c r="J51" i="9" s="1"/>
  <c r="A51" i="9"/>
  <c r="K50" i="9"/>
  <c r="H50" i="9"/>
  <c r="G50" i="9"/>
  <c r="F50" i="9"/>
  <c r="E50" i="9"/>
  <c r="D50" i="9"/>
  <c r="C50" i="9"/>
  <c r="B50" i="9"/>
  <c r="A50" i="9"/>
  <c r="K49" i="9"/>
  <c r="H49" i="9"/>
  <c r="G49" i="9"/>
  <c r="F49" i="9"/>
  <c r="E49" i="9"/>
  <c r="D49" i="9"/>
  <c r="C49" i="9"/>
  <c r="B49" i="9"/>
  <c r="A49" i="9"/>
  <c r="K48" i="9"/>
  <c r="H48" i="9"/>
  <c r="G48" i="9"/>
  <c r="F48" i="9"/>
  <c r="E48" i="9"/>
  <c r="D48" i="9"/>
  <c r="C48" i="9"/>
  <c r="B48" i="9"/>
  <c r="A48" i="9"/>
  <c r="K47" i="9"/>
  <c r="H47" i="9"/>
  <c r="G47" i="9"/>
  <c r="F47" i="9"/>
  <c r="E47" i="9"/>
  <c r="D47" i="9"/>
  <c r="C47" i="9"/>
  <c r="B47" i="9"/>
  <c r="A47" i="9"/>
  <c r="K46" i="9"/>
  <c r="I46" i="9"/>
  <c r="J46" i="9" s="1"/>
  <c r="H46" i="9"/>
  <c r="G46" i="9"/>
  <c r="F46" i="9"/>
  <c r="E46" i="9"/>
  <c r="D46" i="9"/>
  <c r="C46" i="9"/>
  <c r="B46" i="9"/>
  <c r="A46" i="9"/>
  <c r="K45" i="9"/>
  <c r="H45" i="9"/>
  <c r="G45" i="9"/>
  <c r="F45" i="9"/>
  <c r="E45" i="9"/>
  <c r="D45" i="9"/>
  <c r="C45" i="9"/>
  <c r="B45" i="9"/>
  <c r="A45" i="9"/>
  <c r="K44" i="9"/>
  <c r="H44" i="9"/>
  <c r="G44" i="9"/>
  <c r="F44" i="9"/>
  <c r="E44" i="9"/>
  <c r="D44" i="9"/>
  <c r="C44" i="9"/>
  <c r="B44" i="9"/>
  <c r="A44" i="9"/>
  <c r="K43" i="9"/>
  <c r="H43" i="9"/>
  <c r="G43" i="9"/>
  <c r="F43" i="9"/>
  <c r="E43" i="9"/>
  <c r="D43" i="9"/>
  <c r="C43" i="9"/>
  <c r="B43" i="9"/>
  <c r="I43" i="9" s="1"/>
  <c r="J43" i="9" s="1"/>
  <c r="A43" i="9"/>
  <c r="K42" i="9"/>
  <c r="H42" i="9"/>
  <c r="G42" i="9"/>
  <c r="F42" i="9"/>
  <c r="E42" i="9"/>
  <c r="D42" i="9"/>
  <c r="I42" i="9" s="1"/>
  <c r="J42" i="9" s="1"/>
  <c r="C42" i="9"/>
  <c r="B42" i="9"/>
  <c r="A42" i="9"/>
  <c r="K41" i="9"/>
  <c r="H41" i="9"/>
  <c r="G41" i="9"/>
  <c r="F41" i="9"/>
  <c r="E41" i="9"/>
  <c r="D41" i="9"/>
  <c r="C41" i="9"/>
  <c r="B41" i="9"/>
  <c r="A41" i="9"/>
  <c r="K40" i="9"/>
  <c r="H40" i="9"/>
  <c r="G40" i="9"/>
  <c r="F40" i="9"/>
  <c r="E40" i="9"/>
  <c r="D40" i="9"/>
  <c r="C40" i="9"/>
  <c r="B40" i="9"/>
  <c r="I40" i="9" s="1"/>
  <c r="J40" i="9" s="1"/>
  <c r="A40" i="9"/>
  <c r="K39" i="9"/>
  <c r="H39" i="9"/>
  <c r="G39" i="9"/>
  <c r="F39" i="9"/>
  <c r="E39" i="9"/>
  <c r="D39" i="9"/>
  <c r="C39" i="9"/>
  <c r="B39" i="9"/>
  <c r="A39" i="9"/>
  <c r="K38" i="9"/>
  <c r="I38" i="9"/>
  <c r="J38" i="9" s="1"/>
  <c r="H38" i="9"/>
  <c r="G38" i="9"/>
  <c r="F38" i="9"/>
  <c r="E38" i="9"/>
  <c r="D38" i="9"/>
  <c r="C38" i="9"/>
  <c r="B38" i="9"/>
  <c r="A38" i="9"/>
  <c r="K37" i="9"/>
  <c r="H37" i="9"/>
  <c r="G37" i="9"/>
  <c r="F37" i="9"/>
  <c r="E37" i="9"/>
  <c r="D37" i="9"/>
  <c r="C37" i="9"/>
  <c r="I37" i="9" s="1"/>
  <c r="J37" i="9" s="1"/>
  <c r="B37" i="9"/>
  <c r="A37" i="9"/>
  <c r="K36" i="9"/>
  <c r="H36" i="9"/>
  <c r="G36" i="9"/>
  <c r="F36" i="9"/>
  <c r="E36" i="9"/>
  <c r="D36" i="9"/>
  <c r="C36" i="9"/>
  <c r="B36" i="9"/>
  <c r="A36" i="9"/>
  <c r="K35" i="9"/>
  <c r="H35" i="9"/>
  <c r="G35" i="9"/>
  <c r="F35" i="9"/>
  <c r="E35" i="9"/>
  <c r="D35" i="9"/>
  <c r="C35" i="9"/>
  <c r="B35" i="9"/>
  <c r="I35" i="9" s="1"/>
  <c r="J35" i="9" s="1"/>
  <c r="A35" i="9"/>
  <c r="K34" i="9"/>
  <c r="H34" i="9"/>
  <c r="G34" i="9"/>
  <c r="F34" i="9"/>
  <c r="E34" i="9"/>
  <c r="D34" i="9"/>
  <c r="C34" i="9"/>
  <c r="B34" i="9"/>
  <c r="A34" i="9"/>
  <c r="K33" i="9"/>
  <c r="H33" i="9"/>
  <c r="G33" i="9"/>
  <c r="F33" i="9"/>
  <c r="E33" i="9"/>
  <c r="D33" i="9"/>
  <c r="C33" i="9"/>
  <c r="B33" i="9"/>
  <c r="A33" i="9"/>
  <c r="K32" i="9"/>
  <c r="H32" i="9"/>
  <c r="G32" i="9"/>
  <c r="F32" i="9"/>
  <c r="E32" i="9"/>
  <c r="D32" i="9"/>
  <c r="C32" i="9"/>
  <c r="B32" i="9"/>
  <c r="A32" i="9"/>
  <c r="K31" i="9"/>
  <c r="H31" i="9"/>
  <c r="G31" i="9"/>
  <c r="F31" i="9"/>
  <c r="E31" i="9"/>
  <c r="D31" i="9"/>
  <c r="C31" i="9"/>
  <c r="B31" i="9"/>
  <c r="A31" i="9"/>
  <c r="K30" i="9"/>
  <c r="I30" i="9"/>
  <c r="J30" i="9" s="1"/>
  <c r="H30" i="9"/>
  <c r="G30" i="9"/>
  <c r="F30" i="9"/>
  <c r="E30" i="9"/>
  <c r="D30" i="9"/>
  <c r="C30" i="9"/>
  <c r="B30" i="9"/>
  <c r="A30" i="9"/>
  <c r="K29" i="9"/>
  <c r="H29" i="9"/>
  <c r="G29" i="9"/>
  <c r="F29" i="9"/>
  <c r="E29" i="9"/>
  <c r="D29" i="9"/>
  <c r="C29" i="9"/>
  <c r="B29" i="9"/>
  <c r="A29" i="9"/>
  <c r="K28" i="9"/>
  <c r="H28" i="9"/>
  <c r="G28" i="9"/>
  <c r="G28" i="1" s="1"/>
  <c r="F28" i="9"/>
  <c r="E28" i="9"/>
  <c r="D28" i="9"/>
  <c r="C28" i="9"/>
  <c r="B28" i="9"/>
  <c r="A28" i="9"/>
  <c r="K27" i="9"/>
  <c r="J27" i="9"/>
  <c r="H27" i="9"/>
  <c r="G27" i="9"/>
  <c r="F27" i="9"/>
  <c r="E27" i="9"/>
  <c r="D27" i="9"/>
  <c r="C27" i="9"/>
  <c r="B27" i="9"/>
  <c r="I27" i="9" s="1"/>
  <c r="A27" i="9"/>
  <c r="K26" i="9"/>
  <c r="H26" i="9"/>
  <c r="G26" i="9"/>
  <c r="F26" i="9"/>
  <c r="E26" i="9"/>
  <c r="D26" i="9"/>
  <c r="I26" i="9" s="1"/>
  <c r="J26" i="9" s="1"/>
  <c r="C26" i="9"/>
  <c r="B26" i="9"/>
  <c r="A26" i="9"/>
  <c r="K25" i="9"/>
  <c r="H25" i="9"/>
  <c r="G25" i="9"/>
  <c r="F25" i="9"/>
  <c r="E25" i="9"/>
  <c r="D25" i="9"/>
  <c r="C25" i="9"/>
  <c r="B25" i="9"/>
  <c r="A25" i="9"/>
  <c r="K24" i="9"/>
  <c r="H24" i="9"/>
  <c r="G24" i="9"/>
  <c r="F24" i="9"/>
  <c r="E24" i="9"/>
  <c r="D24" i="9"/>
  <c r="C24" i="9"/>
  <c r="B24" i="9"/>
  <c r="I24" i="9" s="1"/>
  <c r="J24" i="9" s="1"/>
  <c r="A24" i="9"/>
  <c r="K23" i="9"/>
  <c r="H23" i="9"/>
  <c r="G23" i="9"/>
  <c r="F23" i="9"/>
  <c r="E23" i="9"/>
  <c r="D23" i="9"/>
  <c r="C23" i="9"/>
  <c r="B23" i="9"/>
  <c r="I23" i="9" s="1"/>
  <c r="J23" i="9" s="1"/>
  <c r="A23" i="9"/>
  <c r="K22" i="9"/>
  <c r="I22" i="9"/>
  <c r="J22" i="9" s="1"/>
  <c r="H22" i="9"/>
  <c r="G22" i="9"/>
  <c r="F22" i="9"/>
  <c r="E22" i="9"/>
  <c r="D22" i="9"/>
  <c r="C22" i="9"/>
  <c r="B22" i="9"/>
  <c r="A22" i="9"/>
  <c r="K21" i="9"/>
  <c r="H21" i="9"/>
  <c r="G21" i="9"/>
  <c r="F21" i="9"/>
  <c r="E21" i="9"/>
  <c r="D21" i="9"/>
  <c r="C21" i="9"/>
  <c r="I21" i="9" s="1"/>
  <c r="J21" i="9" s="1"/>
  <c r="B21" i="9"/>
  <c r="A21" i="9"/>
  <c r="K20" i="9"/>
  <c r="H20" i="9"/>
  <c r="G20" i="9"/>
  <c r="F20" i="9"/>
  <c r="E20" i="9"/>
  <c r="D20" i="9"/>
  <c r="C20" i="9"/>
  <c r="B20" i="9"/>
  <c r="A20" i="9"/>
  <c r="K19" i="9"/>
  <c r="H19" i="9"/>
  <c r="G19" i="9"/>
  <c r="F19" i="9"/>
  <c r="E19" i="9"/>
  <c r="D19" i="9"/>
  <c r="C19" i="9"/>
  <c r="B19" i="9"/>
  <c r="I19" i="9" s="1"/>
  <c r="J19" i="9" s="1"/>
  <c r="A19" i="9"/>
  <c r="K18" i="9"/>
  <c r="H18" i="9"/>
  <c r="G18" i="9"/>
  <c r="F18" i="9"/>
  <c r="E18" i="9"/>
  <c r="D18" i="9"/>
  <c r="C18" i="9"/>
  <c r="B18" i="9"/>
  <c r="A18" i="9"/>
  <c r="K17" i="9"/>
  <c r="H17" i="9"/>
  <c r="G17" i="9"/>
  <c r="F17" i="9"/>
  <c r="E17" i="9"/>
  <c r="D17" i="9"/>
  <c r="C17" i="9"/>
  <c r="B17" i="9"/>
  <c r="A17" i="9"/>
  <c r="K16" i="9"/>
  <c r="H16" i="9"/>
  <c r="G16" i="9"/>
  <c r="F16" i="9"/>
  <c r="E16" i="9"/>
  <c r="D16" i="9"/>
  <c r="C16" i="9"/>
  <c r="B16" i="9"/>
  <c r="I16" i="9" s="1"/>
  <c r="A16" i="9"/>
  <c r="K15" i="9"/>
  <c r="H15" i="9"/>
  <c r="G15" i="9"/>
  <c r="F15" i="9"/>
  <c r="E15" i="9"/>
  <c r="D15" i="9"/>
  <c r="C15" i="9"/>
  <c r="B15" i="9"/>
  <c r="A15" i="9"/>
  <c r="K14" i="9"/>
  <c r="I14" i="9"/>
  <c r="J14" i="9" s="1"/>
  <c r="H14" i="9"/>
  <c r="G14" i="9"/>
  <c r="F14" i="9"/>
  <c r="E14" i="9"/>
  <c r="D14" i="9"/>
  <c r="C14" i="9"/>
  <c r="B14" i="9"/>
  <c r="A14" i="9"/>
  <c r="K13" i="9"/>
  <c r="H13" i="9"/>
  <c r="G13" i="9"/>
  <c r="F13" i="9"/>
  <c r="E13" i="9"/>
  <c r="D13" i="9"/>
  <c r="C13" i="9"/>
  <c r="B13" i="9"/>
  <c r="A13" i="9"/>
  <c r="K12" i="9"/>
  <c r="H12" i="9"/>
  <c r="G12" i="9"/>
  <c r="F12" i="9"/>
  <c r="E12" i="9"/>
  <c r="D12" i="9"/>
  <c r="C12" i="9"/>
  <c r="B12" i="9"/>
  <c r="A12" i="9"/>
  <c r="K11" i="9"/>
  <c r="J11" i="9"/>
  <c r="H11" i="9"/>
  <c r="G11" i="9"/>
  <c r="F11" i="9"/>
  <c r="E11" i="9"/>
  <c r="D11" i="9"/>
  <c r="C11" i="9"/>
  <c r="B11" i="9"/>
  <c r="I11" i="9" s="1"/>
  <c r="A11" i="9"/>
  <c r="K10" i="9"/>
  <c r="H10" i="9"/>
  <c r="G10" i="9"/>
  <c r="F10" i="9"/>
  <c r="E10" i="9"/>
  <c r="D10" i="9"/>
  <c r="I10" i="9" s="1"/>
  <c r="J10" i="9" s="1"/>
  <c r="C10" i="9"/>
  <c r="B10" i="9"/>
  <c r="A10" i="9"/>
  <c r="K9" i="9"/>
  <c r="H9" i="9"/>
  <c r="G9" i="9"/>
  <c r="F9" i="9"/>
  <c r="E9" i="9"/>
  <c r="D9" i="9"/>
  <c r="C9" i="9"/>
  <c r="B9" i="9"/>
  <c r="A9" i="9"/>
  <c r="K8" i="9"/>
  <c r="H8" i="9"/>
  <c r="G8" i="9"/>
  <c r="F8" i="9"/>
  <c r="E8" i="9"/>
  <c r="D8" i="9"/>
  <c r="C8" i="9"/>
  <c r="B8" i="9"/>
  <c r="I8" i="9" s="1"/>
  <c r="J8" i="9" s="1"/>
  <c r="A8" i="9"/>
  <c r="K7" i="9"/>
  <c r="H7" i="9"/>
  <c r="G7" i="9"/>
  <c r="F7" i="9"/>
  <c r="E7" i="9"/>
  <c r="D7" i="9"/>
  <c r="C7" i="9"/>
  <c r="B7" i="9"/>
  <c r="I7" i="9" s="1"/>
  <c r="J7" i="9" s="1"/>
  <c r="A7" i="9"/>
  <c r="K6" i="9"/>
  <c r="I6" i="9"/>
  <c r="J6" i="9" s="1"/>
  <c r="H6" i="9"/>
  <c r="G6" i="9"/>
  <c r="F6" i="9"/>
  <c r="E6" i="9"/>
  <c r="D6" i="9"/>
  <c r="C6" i="9"/>
  <c r="B6" i="9"/>
  <c r="A6" i="9"/>
  <c r="K5" i="9"/>
  <c r="H5" i="9"/>
  <c r="G5" i="9"/>
  <c r="F5" i="9"/>
  <c r="E5" i="9"/>
  <c r="D5" i="9"/>
  <c r="C5" i="9"/>
  <c r="I5" i="9" s="1"/>
  <c r="J5" i="9" s="1"/>
  <c r="B5" i="9"/>
  <c r="A5" i="9"/>
  <c r="K4" i="9"/>
  <c r="H4" i="9"/>
  <c r="G4" i="9"/>
  <c r="F4" i="9"/>
  <c r="E4" i="9"/>
  <c r="D4" i="9"/>
  <c r="C4" i="9"/>
  <c r="B4" i="9"/>
  <c r="A4" i="9"/>
  <c r="K3" i="9"/>
  <c r="H3" i="9"/>
  <c r="G3" i="9"/>
  <c r="F3" i="9"/>
  <c r="E3" i="9"/>
  <c r="D3" i="9"/>
  <c r="C3" i="9"/>
  <c r="B3" i="9"/>
  <c r="I3" i="9" s="1"/>
  <c r="A3" i="9"/>
  <c r="H70" i="8"/>
  <c r="G70" i="8"/>
  <c r="F70" i="8"/>
  <c r="E70" i="8"/>
  <c r="D70" i="8"/>
  <c r="C70" i="8"/>
  <c r="B70" i="8"/>
  <c r="K67" i="8"/>
  <c r="H67" i="8"/>
  <c r="G67" i="8"/>
  <c r="F67" i="8"/>
  <c r="E67" i="8"/>
  <c r="D67" i="8"/>
  <c r="C67" i="8"/>
  <c r="B67" i="8"/>
  <c r="A67" i="8"/>
  <c r="K66" i="8"/>
  <c r="H66" i="8"/>
  <c r="G66" i="8"/>
  <c r="F66" i="8"/>
  <c r="E66" i="8"/>
  <c r="D66" i="8"/>
  <c r="C66" i="8"/>
  <c r="B66" i="8"/>
  <c r="A66" i="8"/>
  <c r="K65" i="8"/>
  <c r="H65" i="8"/>
  <c r="G65" i="8"/>
  <c r="F65" i="8"/>
  <c r="E65" i="8"/>
  <c r="D65" i="8"/>
  <c r="C65" i="8"/>
  <c r="B65" i="8"/>
  <c r="A65" i="8"/>
  <c r="K64" i="8"/>
  <c r="H64" i="8"/>
  <c r="G64" i="8"/>
  <c r="F64" i="8"/>
  <c r="E64" i="8"/>
  <c r="D64" i="8"/>
  <c r="C64" i="8"/>
  <c r="B64" i="8"/>
  <c r="A64" i="8"/>
  <c r="K63" i="8"/>
  <c r="H63" i="8"/>
  <c r="I63" i="8" s="1"/>
  <c r="J63" i="8" s="1"/>
  <c r="G63" i="8"/>
  <c r="F63" i="8"/>
  <c r="E63" i="8"/>
  <c r="D63" i="8"/>
  <c r="C63" i="8"/>
  <c r="B63" i="8"/>
  <c r="A63" i="8"/>
  <c r="K62" i="8"/>
  <c r="H62" i="8"/>
  <c r="G62" i="8"/>
  <c r="F62" i="8"/>
  <c r="E62" i="8"/>
  <c r="D62" i="8"/>
  <c r="C62" i="8"/>
  <c r="B62" i="8"/>
  <c r="A62" i="8"/>
  <c r="K61" i="8"/>
  <c r="H61" i="8"/>
  <c r="G61" i="8"/>
  <c r="F61" i="8"/>
  <c r="E61" i="8"/>
  <c r="D61" i="8"/>
  <c r="C61" i="8"/>
  <c r="B61" i="8"/>
  <c r="I61" i="8" s="1"/>
  <c r="J61" i="8" s="1"/>
  <c r="A61" i="8"/>
  <c r="K60" i="8"/>
  <c r="I60" i="8"/>
  <c r="J60" i="8" s="1"/>
  <c r="H60" i="8"/>
  <c r="G60" i="8"/>
  <c r="F60" i="8"/>
  <c r="E60" i="8"/>
  <c r="D60" i="8"/>
  <c r="C60" i="8"/>
  <c r="B60" i="8"/>
  <c r="A60" i="8"/>
  <c r="K59" i="8"/>
  <c r="H59" i="8"/>
  <c r="G59" i="8"/>
  <c r="F59" i="8"/>
  <c r="E59" i="8"/>
  <c r="D59" i="8"/>
  <c r="I59" i="8" s="1"/>
  <c r="J59" i="8" s="1"/>
  <c r="C59" i="8"/>
  <c r="B59" i="8"/>
  <c r="A59" i="8"/>
  <c r="K58" i="8"/>
  <c r="H58" i="8"/>
  <c r="G58" i="8"/>
  <c r="F58" i="8"/>
  <c r="E58" i="8"/>
  <c r="D58" i="8"/>
  <c r="C58" i="8"/>
  <c r="B58" i="8"/>
  <c r="A58" i="8"/>
  <c r="K57" i="8"/>
  <c r="J57" i="8"/>
  <c r="H57" i="8"/>
  <c r="G57" i="8"/>
  <c r="F57" i="8"/>
  <c r="E57" i="8"/>
  <c r="D57" i="8"/>
  <c r="C57" i="8"/>
  <c r="B57" i="8"/>
  <c r="I57" i="8" s="1"/>
  <c r="A57" i="8"/>
  <c r="K56" i="8"/>
  <c r="H56" i="8"/>
  <c r="G56" i="8"/>
  <c r="F56" i="8"/>
  <c r="E56" i="8"/>
  <c r="D56" i="8"/>
  <c r="C56" i="8"/>
  <c r="B56" i="8"/>
  <c r="I56" i="8" s="1"/>
  <c r="J56" i="8" s="1"/>
  <c r="A56" i="8"/>
  <c r="K55" i="8"/>
  <c r="H55" i="8"/>
  <c r="I55" i="8" s="1"/>
  <c r="J55" i="8" s="1"/>
  <c r="G55" i="8"/>
  <c r="F55" i="8"/>
  <c r="E55" i="8"/>
  <c r="D55" i="8"/>
  <c r="C55" i="8"/>
  <c r="B55" i="8"/>
  <c r="A55" i="8"/>
  <c r="K54" i="8"/>
  <c r="H54" i="8"/>
  <c r="G54" i="8"/>
  <c r="F54" i="8"/>
  <c r="E54" i="8"/>
  <c r="D54" i="8"/>
  <c r="C54" i="8"/>
  <c r="I54" i="8" s="1"/>
  <c r="B54" i="8"/>
  <c r="A54" i="8"/>
  <c r="K53" i="8"/>
  <c r="H53" i="8"/>
  <c r="G53" i="8"/>
  <c r="F53" i="8"/>
  <c r="E53" i="8"/>
  <c r="D53" i="8"/>
  <c r="C53" i="8"/>
  <c r="B53" i="8"/>
  <c r="A53" i="8"/>
  <c r="K52" i="8"/>
  <c r="I52" i="8"/>
  <c r="J52" i="8" s="1"/>
  <c r="H52" i="8"/>
  <c r="G52" i="8"/>
  <c r="F52" i="8"/>
  <c r="E52" i="8"/>
  <c r="D52" i="8"/>
  <c r="C52" i="8"/>
  <c r="B52" i="8"/>
  <c r="A52" i="8"/>
  <c r="K51" i="8"/>
  <c r="H51" i="8"/>
  <c r="G51" i="8"/>
  <c r="F51" i="8"/>
  <c r="E51" i="8"/>
  <c r="D51" i="8"/>
  <c r="C51" i="8"/>
  <c r="B51" i="8"/>
  <c r="A51" i="8"/>
  <c r="K50" i="8"/>
  <c r="H50" i="8"/>
  <c r="G50" i="8"/>
  <c r="F50" i="8"/>
  <c r="E50" i="8"/>
  <c r="D50" i="8"/>
  <c r="C50" i="8"/>
  <c r="B50" i="8"/>
  <c r="A50" i="8"/>
  <c r="K49" i="8"/>
  <c r="H49" i="8"/>
  <c r="G49" i="8"/>
  <c r="F49" i="8"/>
  <c r="E49" i="8"/>
  <c r="D49" i="8"/>
  <c r="C49" i="8"/>
  <c r="B49" i="8"/>
  <c r="A49" i="8"/>
  <c r="K48" i="8"/>
  <c r="H48" i="8"/>
  <c r="G48" i="8"/>
  <c r="F48" i="8"/>
  <c r="E48" i="8"/>
  <c r="D48" i="8"/>
  <c r="C48" i="8"/>
  <c r="B48" i="8"/>
  <c r="A48" i="8"/>
  <c r="K47" i="8"/>
  <c r="I47" i="8"/>
  <c r="J47" i="8" s="1"/>
  <c r="H47" i="8"/>
  <c r="G47" i="8"/>
  <c r="F47" i="8"/>
  <c r="E47" i="8"/>
  <c r="D47" i="8"/>
  <c r="C47" i="8"/>
  <c r="B47" i="8"/>
  <c r="A47" i="8"/>
  <c r="K46" i="8"/>
  <c r="H46" i="8"/>
  <c r="G46" i="8"/>
  <c r="F46" i="8"/>
  <c r="E46" i="8"/>
  <c r="D46" i="8"/>
  <c r="C46" i="8"/>
  <c r="B46" i="8"/>
  <c r="A46" i="8"/>
  <c r="K45" i="8"/>
  <c r="H45" i="8"/>
  <c r="G45" i="8"/>
  <c r="F45" i="8"/>
  <c r="E45" i="8"/>
  <c r="D45" i="8"/>
  <c r="C45" i="8"/>
  <c r="B45" i="8"/>
  <c r="I45" i="8" s="1"/>
  <c r="J45" i="8" s="1"/>
  <c r="A45" i="8"/>
  <c r="K44" i="8"/>
  <c r="I44" i="8"/>
  <c r="J44" i="8" s="1"/>
  <c r="H44" i="8"/>
  <c r="G44" i="8"/>
  <c r="F44" i="8"/>
  <c r="E44" i="8"/>
  <c r="D44" i="8"/>
  <c r="C44" i="8"/>
  <c r="B44" i="8"/>
  <c r="A44" i="8"/>
  <c r="K43" i="8"/>
  <c r="H43" i="8"/>
  <c r="G43" i="8"/>
  <c r="F43" i="8"/>
  <c r="E43" i="8"/>
  <c r="D43" i="8"/>
  <c r="I43" i="8" s="1"/>
  <c r="J43" i="8" s="1"/>
  <c r="C43" i="8"/>
  <c r="B43" i="8"/>
  <c r="A43" i="8"/>
  <c r="K42" i="8"/>
  <c r="H42" i="8"/>
  <c r="G42" i="8"/>
  <c r="F42" i="8"/>
  <c r="E42" i="8"/>
  <c r="D42" i="8"/>
  <c r="C42" i="8"/>
  <c r="B42" i="8"/>
  <c r="A42" i="8"/>
  <c r="K41" i="8"/>
  <c r="J41" i="8"/>
  <c r="H41" i="8"/>
  <c r="G41" i="8"/>
  <c r="F41" i="8"/>
  <c r="E41" i="8"/>
  <c r="D41" i="8"/>
  <c r="C41" i="8"/>
  <c r="B41" i="8"/>
  <c r="I41" i="8" s="1"/>
  <c r="A41" i="8"/>
  <c r="K40" i="8"/>
  <c r="H40" i="8"/>
  <c r="G40" i="8"/>
  <c r="F40" i="8"/>
  <c r="E40" i="8"/>
  <c r="D40" i="8"/>
  <c r="C40" i="8"/>
  <c r="B40" i="8"/>
  <c r="A40" i="8"/>
  <c r="K39" i="8"/>
  <c r="H39" i="8"/>
  <c r="G39" i="8"/>
  <c r="F39" i="8"/>
  <c r="E39" i="8"/>
  <c r="I39" i="8" s="1"/>
  <c r="J39" i="8" s="1"/>
  <c r="D39" i="8"/>
  <c r="C39" i="8"/>
  <c r="B39" i="8"/>
  <c r="A39" i="8"/>
  <c r="K38" i="8"/>
  <c r="H38" i="8"/>
  <c r="G38" i="8"/>
  <c r="F38" i="8"/>
  <c r="E38" i="8"/>
  <c r="D38" i="8"/>
  <c r="C38" i="8"/>
  <c r="B38" i="8"/>
  <c r="A38" i="8"/>
  <c r="K37" i="8"/>
  <c r="H37" i="8"/>
  <c r="G37" i="8"/>
  <c r="F37" i="8"/>
  <c r="E37" i="8"/>
  <c r="D37" i="8"/>
  <c r="C37" i="8"/>
  <c r="B37" i="8"/>
  <c r="A37" i="8"/>
  <c r="K36" i="8"/>
  <c r="H36" i="8"/>
  <c r="G36" i="8"/>
  <c r="F36" i="8"/>
  <c r="E36" i="8"/>
  <c r="D36" i="8"/>
  <c r="C36" i="8"/>
  <c r="B36" i="8"/>
  <c r="I36" i="8" s="1"/>
  <c r="J36" i="8" s="1"/>
  <c r="A36" i="8"/>
  <c r="K35" i="8"/>
  <c r="H35" i="8"/>
  <c r="G35" i="8"/>
  <c r="F35" i="8"/>
  <c r="E35" i="8"/>
  <c r="D35" i="8"/>
  <c r="I35" i="8" s="1"/>
  <c r="J35" i="8" s="1"/>
  <c r="C35" i="8"/>
  <c r="B35" i="8"/>
  <c r="A35" i="8"/>
  <c r="K34" i="8"/>
  <c r="H34" i="8"/>
  <c r="G34" i="8"/>
  <c r="F34" i="8"/>
  <c r="E34" i="8"/>
  <c r="D34" i="8"/>
  <c r="C34" i="8"/>
  <c r="B34" i="8"/>
  <c r="A34" i="8"/>
  <c r="K33" i="8"/>
  <c r="H33" i="8"/>
  <c r="G33" i="8"/>
  <c r="F33" i="8"/>
  <c r="E33" i="8"/>
  <c r="D33" i="8"/>
  <c r="C33" i="8"/>
  <c r="B33" i="8"/>
  <c r="A33" i="8"/>
  <c r="K32" i="8"/>
  <c r="J32" i="8"/>
  <c r="H32" i="8"/>
  <c r="G32" i="8"/>
  <c r="F32" i="8"/>
  <c r="E32" i="8"/>
  <c r="D32" i="8"/>
  <c r="C32" i="8"/>
  <c r="B32" i="8"/>
  <c r="I32" i="8" s="1"/>
  <c r="A32" i="8"/>
  <c r="K31" i="8"/>
  <c r="I31" i="8"/>
  <c r="J31" i="8" s="1"/>
  <c r="H31" i="8"/>
  <c r="G31" i="8"/>
  <c r="F31" i="8"/>
  <c r="E31" i="8"/>
  <c r="D31" i="8"/>
  <c r="C31" i="8"/>
  <c r="B31" i="8"/>
  <c r="A31" i="8"/>
  <c r="K30" i="8"/>
  <c r="H30" i="8"/>
  <c r="G30" i="8"/>
  <c r="F30" i="8"/>
  <c r="E30" i="8"/>
  <c r="D30" i="8"/>
  <c r="C30" i="8"/>
  <c r="B30" i="8"/>
  <c r="A30" i="8"/>
  <c r="K29" i="8"/>
  <c r="H29" i="8"/>
  <c r="G29" i="8"/>
  <c r="F29" i="8"/>
  <c r="E29" i="8"/>
  <c r="D29" i="8"/>
  <c r="C29" i="8"/>
  <c r="B29" i="8"/>
  <c r="A29" i="8"/>
  <c r="K28" i="8"/>
  <c r="I28" i="8"/>
  <c r="J28" i="8" s="1"/>
  <c r="H28" i="8"/>
  <c r="G28" i="8"/>
  <c r="F28" i="8"/>
  <c r="E28" i="8"/>
  <c r="D28" i="8"/>
  <c r="C28" i="8"/>
  <c r="B28" i="8"/>
  <c r="A28" i="8"/>
  <c r="K27" i="8"/>
  <c r="H27" i="8"/>
  <c r="G27" i="8"/>
  <c r="F27" i="8"/>
  <c r="E27" i="8"/>
  <c r="I27" i="8" s="1"/>
  <c r="J27" i="8" s="1"/>
  <c r="D27" i="8"/>
  <c r="C27" i="8"/>
  <c r="B27" i="8"/>
  <c r="A27" i="8"/>
  <c r="K26" i="8"/>
  <c r="H26" i="8"/>
  <c r="G26" i="8"/>
  <c r="F26" i="8"/>
  <c r="E26" i="8"/>
  <c r="D26" i="8"/>
  <c r="C26" i="8"/>
  <c r="B26" i="8"/>
  <c r="A26" i="8"/>
  <c r="K25" i="8"/>
  <c r="H25" i="8"/>
  <c r="G25" i="8"/>
  <c r="F25" i="8"/>
  <c r="E25" i="8"/>
  <c r="D25" i="8"/>
  <c r="C25" i="8"/>
  <c r="B25" i="8"/>
  <c r="A25" i="8"/>
  <c r="K24" i="8"/>
  <c r="H24" i="8"/>
  <c r="G24" i="8"/>
  <c r="F24" i="8"/>
  <c r="E24" i="8"/>
  <c r="D24" i="8"/>
  <c r="C24" i="8"/>
  <c r="B24" i="8"/>
  <c r="A24" i="8"/>
  <c r="K23" i="8"/>
  <c r="I23" i="8"/>
  <c r="J23" i="8" s="1"/>
  <c r="H23" i="8"/>
  <c r="G23" i="8"/>
  <c r="F23" i="8"/>
  <c r="E23" i="8"/>
  <c r="D23" i="8"/>
  <c r="C23" i="8"/>
  <c r="B23" i="8"/>
  <c r="A23" i="8"/>
  <c r="K22" i="8"/>
  <c r="H22" i="8"/>
  <c r="G22" i="8"/>
  <c r="F22" i="8"/>
  <c r="E22" i="8"/>
  <c r="D22" i="8"/>
  <c r="C22" i="8"/>
  <c r="I22" i="8" s="1"/>
  <c r="J22" i="8" s="1"/>
  <c r="B22" i="8"/>
  <c r="A22" i="8"/>
  <c r="K21" i="8"/>
  <c r="H21" i="8"/>
  <c r="G21" i="8"/>
  <c r="F21" i="8"/>
  <c r="E21" i="8"/>
  <c r="D21" i="8"/>
  <c r="C21" i="8"/>
  <c r="B21" i="8"/>
  <c r="A21" i="8"/>
  <c r="K20" i="8"/>
  <c r="H20" i="8"/>
  <c r="G20" i="8"/>
  <c r="F20" i="8"/>
  <c r="E20" i="8"/>
  <c r="D20" i="8"/>
  <c r="C20" i="8"/>
  <c r="B20" i="8"/>
  <c r="I20" i="8" s="1"/>
  <c r="J20" i="8" s="1"/>
  <c r="A20" i="8"/>
  <c r="K19" i="8"/>
  <c r="I19" i="8"/>
  <c r="J19" i="8" s="1"/>
  <c r="H19" i="8"/>
  <c r="G19" i="8"/>
  <c r="F19" i="8"/>
  <c r="E19" i="8"/>
  <c r="D19" i="8"/>
  <c r="C19" i="8"/>
  <c r="B19" i="8"/>
  <c r="A19" i="8"/>
  <c r="K18" i="8"/>
  <c r="H18" i="8"/>
  <c r="G18" i="8"/>
  <c r="F18" i="8"/>
  <c r="E18" i="8"/>
  <c r="D18" i="8"/>
  <c r="C18" i="8"/>
  <c r="B18" i="8"/>
  <c r="I18" i="8" s="1"/>
  <c r="J18" i="8" s="1"/>
  <c r="A18" i="8"/>
  <c r="K17" i="8"/>
  <c r="H17" i="8"/>
  <c r="G17" i="8"/>
  <c r="F17" i="8"/>
  <c r="E17" i="8"/>
  <c r="D17" i="8"/>
  <c r="C17" i="8"/>
  <c r="B17" i="8"/>
  <c r="A17" i="8"/>
  <c r="K16" i="8"/>
  <c r="H16" i="8"/>
  <c r="G16" i="8"/>
  <c r="F16" i="8"/>
  <c r="E16" i="8"/>
  <c r="D16" i="8"/>
  <c r="C16" i="8"/>
  <c r="B16" i="8"/>
  <c r="A16" i="8"/>
  <c r="K15" i="8"/>
  <c r="H15" i="8"/>
  <c r="G15" i="8"/>
  <c r="F15" i="8"/>
  <c r="E15" i="8"/>
  <c r="I15" i="8" s="1"/>
  <c r="J15" i="8" s="1"/>
  <c r="D15" i="8"/>
  <c r="C15" i="8"/>
  <c r="B15" i="8"/>
  <c r="A15" i="8"/>
  <c r="K14" i="8"/>
  <c r="H14" i="8"/>
  <c r="G14" i="8"/>
  <c r="F14" i="8"/>
  <c r="E14" i="8"/>
  <c r="D14" i="8"/>
  <c r="C14" i="8"/>
  <c r="B14" i="8"/>
  <c r="A14" i="8"/>
  <c r="K13" i="8"/>
  <c r="H13" i="8"/>
  <c r="G13" i="8"/>
  <c r="F13" i="8"/>
  <c r="E13" i="8"/>
  <c r="D13" i="8"/>
  <c r="C13" i="8"/>
  <c r="B13" i="8"/>
  <c r="A13" i="8"/>
  <c r="K12" i="8"/>
  <c r="H12" i="8"/>
  <c r="G12" i="8"/>
  <c r="F12" i="8"/>
  <c r="E12" i="8"/>
  <c r="I12" i="8" s="1"/>
  <c r="J12" i="8" s="1"/>
  <c r="D12" i="8"/>
  <c r="C12" i="8"/>
  <c r="B12" i="8"/>
  <c r="A12" i="8"/>
  <c r="K11" i="8"/>
  <c r="H11" i="8"/>
  <c r="G11" i="8"/>
  <c r="F11" i="8"/>
  <c r="E11" i="8"/>
  <c r="D11" i="8"/>
  <c r="I11" i="8" s="1"/>
  <c r="J11" i="8" s="1"/>
  <c r="C11" i="8"/>
  <c r="B11" i="8"/>
  <c r="A11" i="8"/>
  <c r="K10" i="8"/>
  <c r="H10" i="8"/>
  <c r="G10" i="8"/>
  <c r="F10" i="8"/>
  <c r="E10" i="8"/>
  <c r="D10" i="8"/>
  <c r="C10" i="8"/>
  <c r="B10" i="8"/>
  <c r="A10" i="8"/>
  <c r="K9" i="8"/>
  <c r="H9" i="8"/>
  <c r="G9" i="8"/>
  <c r="F9" i="8"/>
  <c r="E9" i="8"/>
  <c r="D9" i="8"/>
  <c r="C9" i="8"/>
  <c r="B9" i="8"/>
  <c r="A9" i="8"/>
  <c r="K8" i="8"/>
  <c r="H8" i="8"/>
  <c r="G8" i="8"/>
  <c r="F8" i="8"/>
  <c r="E8" i="8"/>
  <c r="I8" i="8" s="1"/>
  <c r="J8" i="8" s="1"/>
  <c r="D8" i="8"/>
  <c r="C8" i="8"/>
  <c r="B8" i="8"/>
  <c r="A8" i="8"/>
  <c r="K7" i="8"/>
  <c r="H7" i="8"/>
  <c r="G7" i="8"/>
  <c r="F7" i="8"/>
  <c r="E7" i="8"/>
  <c r="D7" i="8"/>
  <c r="C7" i="8"/>
  <c r="B7" i="8"/>
  <c r="A7" i="8"/>
  <c r="K6" i="8"/>
  <c r="H6" i="8"/>
  <c r="G6" i="8"/>
  <c r="F6" i="8"/>
  <c r="E6" i="8"/>
  <c r="D6" i="8"/>
  <c r="C6" i="8"/>
  <c r="B6" i="8"/>
  <c r="A6" i="8"/>
  <c r="K5" i="8"/>
  <c r="H5" i="8"/>
  <c r="G5" i="8"/>
  <c r="F5" i="8"/>
  <c r="E5" i="8"/>
  <c r="D5" i="8"/>
  <c r="C5" i="8"/>
  <c r="C68" i="8" s="1"/>
  <c r="C69" i="8" s="1"/>
  <c r="B5" i="8"/>
  <c r="A5" i="8"/>
  <c r="K4" i="8"/>
  <c r="H4" i="8"/>
  <c r="G4" i="8"/>
  <c r="F4" i="8"/>
  <c r="E4" i="8"/>
  <c r="I4" i="8" s="1"/>
  <c r="J4" i="8" s="1"/>
  <c r="D4" i="8"/>
  <c r="C4" i="8"/>
  <c r="B4" i="8"/>
  <c r="A4" i="8"/>
  <c r="K3" i="8"/>
  <c r="H3" i="8"/>
  <c r="G3" i="8"/>
  <c r="F3" i="8"/>
  <c r="E3" i="8"/>
  <c r="D3" i="8"/>
  <c r="I3" i="8" s="1"/>
  <c r="C3" i="8"/>
  <c r="B3" i="8"/>
  <c r="A3" i="8"/>
  <c r="H70" i="7"/>
  <c r="G70" i="7"/>
  <c r="F70" i="7"/>
  <c r="E70" i="7"/>
  <c r="D70" i="7"/>
  <c r="C70" i="7"/>
  <c r="B70" i="7"/>
  <c r="B68" i="7"/>
  <c r="B69" i="7" s="1"/>
  <c r="K67" i="7"/>
  <c r="H67" i="7"/>
  <c r="G67" i="7"/>
  <c r="F67" i="7"/>
  <c r="E67" i="7"/>
  <c r="D67" i="7"/>
  <c r="C67" i="7"/>
  <c r="C68" i="7" s="1"/>
  <c r="C69" i="7" s="1"/>
  <c r="B67" i="7"/>
  <c r="I67" i="7" s="1"/>
  <c r="J67" i="7" s="1"/>
  <c r="A67" i="7"/>
  <c r="K66" i="7"/>
  <c r="H66" i="7"/>
  <c r="G66" i="7"/>
  <c r="F66" i="7"/>
  <c r="E66" i="7"/>
  <c r="D66" i="7"/>
  <c r="C66" i="7"/>
  <c r="B66" i="7"/>
  <c r="A66" i="7"/>
  <c r="K65" i="7"/>
  <c r="H65" i="7"/>
  <c r="G65" i="7"/>
  <c r="F65" i="7"/>
  <c r="E65" i="7"/>
  <c r="D65" i="7"/>
  <c r="C65" i="7"/>
  <c r="B65" i="7"/>
  <c r="A65" i="7"/>
  <c r="K64" i="7"/>
  <c r="I64" i="7"/>
  <c r="H64" i="7"/>
  <c r="G64" i="7"/>
  <c r="F64" i="7"/>
  <c r="E64" i="7"/>
  <c r="D64" i="7"/>
  <c r="C64" i="7"/>
  <c r="B64" i="7"/>
  <c r="A64" i="7"/>
  <c r="K63" i="7"/>
  <c r="H63" i="7"/>
  <c r="G63" i="7"/>
  <c r="F63" i="7"/>
  <c r="E63" i="7"/>
  <c r="D63" i="7"/>
  <c r="C63" i="7"/>
  <c r="I63" i="7" s="1"/>
  <c r="J63" i="7" s="1"/>
  <c r="B63" i="7"/>
  <c r="A63" i="7"/>
  <c r="K62" i="7"/>
  <c r="H62" i="7"/>
  <c r="G62" i="7"/>
  <c r="F62" i="7"/>
  <c r="E62" i="7"/>
  <c r="D62" i="7"/>
  <c r="C62" i="7"/>
  <c r="B62" i="7"/>
  <c r="A62" i="7"/>
  <c r="K61" i="7"/>
  <c r="H61" i="7"/>
  <c r="G61" i="7"/>
  <c r="F61" i="7"/>
  <c r="E61" i="7"/>
  <c r="D61" i="7"/>
  <c r="C61" i="7"/>
  <c r="B61" i="7"/>
  <c r="I61" i="7" s="1"/>
  <c r="J61" i="7" s="1"/>
  <c r="A61" i="7"/>
  <c r="K60" i="7"/>
  <c r="H60" i="7"/>
  <c r="G60" i="7"/>
  <c r="F60" i="7"/>
  <c r="E60" i="7"/>
  <c r="D60" i="7"/>
  <c r="C60" i="7"/>
  <c r="B60" i="7"/>
  <c r="A60" i="7"/>
  <c r="K59" i="7"/>
  <c r="H59" i="7"/>
  <c r="G59" i="7"/>
  <c r="F59" i="7"/>
  <c r="E59" i="7"/>
  <c r="D59" i="7"/>
  <c r="C59" i="7"/>
  <c r="B59" i="7"/>
  <c r="A59" i="7"/>
  <c r="K58" i="7"/>
  <c r="H58" i="7"/>
  <c r="G58" i="7"/>
  <c r="F58" i="7"/>
  <c r="E58" i="7"/>
  <c r="D58" i="7"/>
  <c r="C58" i="7"/>
  <c r="B58" i="7"/>
  <c r="A58" i="7"/>
  <c r="K57" i="7"/>
  <c r="H57" i="7"/>
  <c r="G57" i="7"/>
  <c r="F57" i="7"/>
  <c r="E57" i="7"/>
  <c r="D57" i="7"/>
  <c r="C57" i="7"/>
  <c r="I57" i="7" s="1"/>
  <c r="B57" i="7"/>
  <c r="A57" i="7"/>
  <c r="K56" i="7"/>
  <c r="H56" i="7"/>
  <c r="G56" i="7"/>
  <c r="F56" i="7"/>
  <c r="E56" i="7"/>
  <c r="I56" i="7" s="1"/>
  <c r="J56" i="7" s="1"/>
  <c r="D56" i="7"/>
  <c r="C56" i="7"/>
  <c r="B56" i="7"/>
  <c r="A56" i="7"/>
  <c r="K55" i="7"/>
  <c r="H55" i="7"/>
  <c r="G55" i="7"/>
  <c r="F55" i="7"/>
  <c r="E55" i="7"/>
  <c r="D55" i="7"/>
  <c r="C55" i="7"/>
  <c r="I55" i="7" s="1"/>
  <c r="J55" i="7" s="1"/>
  <c r="B55" i="7"/>
  <c r="A55" i="7"/>
  <c r="K54" i="7"/>
  <c r="H54" i="7"/>
  <c r="G54" i="7"/>
  <c r="F54" i="7"/>
  <c r="E54" i="7"/>
  <c r="D54" i="7"/>
  <c r="C54" i="7"/>
  <c r="B54" i="7"/>
  <c r="A54" i="7"/>
  <c r="K53" i="7"/>
  <c r="H53" i="7"/>
  <c r="G53" i="7"/>
  <c r="F53" i="7"/>
  <c r="E53" i="7"/>
  <c r="I53" i="7" s="1"/>
  <c r="J53" i="7" s="1"/>
  <c r="D53" i="7"/>
  <c r="C53" i="7"/>
  <c r="B53" i="7"/>
  <c r="A53" i="7"/>
  <c r="K52" i="7"/>
  <c r="H52" i="7"/>
  <c r="I52" i="7" s="1"/>
  <c r="J52" i="7" s="1"/>
  <c r="G52" i="7"/>
  <c r="F52" i="7"/>
  <c r="E52" i="7"/>
  <c r="D52" i="7"/>
  <c r="C52" i="7"/>
  <c r="B52" i="7"/>
  <c r="A52" i="7"/>
  <c r="K51" i="7"/>
  <c r="H51" i="7"/>
  <c r="G51" i="7"/>
  <c r="F51" i="7"/>
  <c r="E51" i="7"/>
  <c r="D51" i="7"/>
  <c r="C51" i="7"/>
  <c r="B51" i="7"/>
  <c r="A51" i="7"/>
  <c r="K50" i="7"/>
  <c r="H50" i="7"/>
  <c r="G50" i="7"/>
  <c r="F50" i="7"/>
  <c r="E50" i="7"/>
  <c r="D50" i="7"/>
  <c r="C50" i="7"/>
  <c r="B50" i="7"/>
  <c r="A50" i="7"/>
  <c r="K49" i="7"/>
  <c r="H49" i="7"/>
  <c r="G49" i="7"/>
  <c r="F49" i="7"/>
  <c r="E49" i="7"/>
  <c r="D49" i="7"/>
  <c r="C49" i="7"/>
  <c r="B49" i="7"/>
  <c r="I49" i="7" s="1"/>
  <c r="J49" i="7" s="1"/>
  <c r="A49" i="7"/>
  <c r="K48" i="7"/>
  <c r="I48" i="7"/>
  <c r="J48" i="7" s="1"/>
  <c r="H48" i="7"/>
  <c r="G48" i="7"/>
  <c r="F48" i="7"/>
  <c r="E48" i="7"/>
  <c r="D48" i="7"/>
  <c r="C48" i="7"/>
  <c r="B48" i="7"/>
  <c r="A48" i="7"/>
  <c r="K47" i="7"/>
  <c r="H47" i="7"/>
  <c r="G47" i="7"/>
  <c r="F47" i="7"/>
  <c r="E47" i="7"/>
  <c r="D47" i="7"/>
  <c r="C47" i="7"/>
  <c r="B47" i="7"/>
  <c r="A47" i="7"/>
  <c r="K46" i="7"/>
  <c r="H46" i="7"/>
  <c r="G46" i="7"/>
  <c r="F46" i="7"/>
  <c r="E46" i="7"/>
  <c r="D46" i="7"/>
  <c r="C46" i="7"/>
  <c r="B46" i="7"/>
  <c r="I46" i="7" s="1"/>
  <c r="J46" i="7" s="1"/>
  <c r="A46" i="7"/>
  <c r="K45" i="7"/>
  <c r="I45" i="7"/>
  <c r="J45" i="7" s="1"/>
  <c r="H45" i="7"/>
  <c r="G45" i="7"/>
  <c r="F45" i="7"/>
  <c r="E45" i="7"/>
  <c r="D45" i="7"/>
  <c r="C45" i="7"/>
  <c r="B45" i="7"/>
  <c r="A45" i="7"/>
  <c r="K44" i="7"/>
  <c r="H44" i="7"/>
  <c r="G44" i="7"/>
  <c r="F44" i="7"/>
  <c r="E44" i="7"/>
  <c r="D44" i="7"/>
  <c r="C44" i="7"/>
  <c r="B44" i="7"/>
  <c r="I44" i="7" s="1"/>
  <c r="J44" i="7" s="1"/>
  <c r="A44" i="7"/>
  <c r="K43" i="7"/>
  <c r="H43" i="7"/>
  <c r="G43" i="7"/>
  <c r="G43" i="1" s="1"/>
  <c r="F43" i="7"/>
  <c r="E43" i="7"/>
  <c r="D43" i="7"/>
  <c r="C43" i="7"/>
  <c r="B43" i="7"/>
  <c r="A43" i="7"/>
  <c r="K42" i="7"/>
  <c r="H42" i="7"/>
  <c r="G42" i="7"/>
  <c r="F42" i="7"/>
  <c r="E42" i="7"/>
  <c r="D42" i="7"/>
  <c r="C42" i="7"/>
  <c r="B42" i="7"/>
  <c r="A42" i="7"/>
  <c r="K41" i="7"/>
  <c r="H41" i="7"/>
  <c r="G41" i="7"/>
  <c r="F41" i="7"/>
  <c r="E41" i="7"/>
  <c r="D41" i="7"/>
  <c r="C41" i="7"/>
  <c r="I41" i="7" s="1"/>
  <c r="J41" i="7" s="1"/>
  <c r="B41" i="7"/>
  <c r="A41" i="7"/>
  <c r="K40" i="7"/>
  <c r="H40" i="7"/>
  <c r="G40" i="7"/>
  <c r="F40" i="7"/>
  <c r="E40" i="7"/>
  <c r="D40" i="7"/>
  <c r="C40" i="7"/>
  <c r="B40" i="7"/>
  <c r="A40" i="7"/>
  <c r="K39" i="7"/>
  <c r="H39" i="7"/>
  <c r="G39" i="7"/>
  <c r="F39" i="7"/>
  <c r="E39" i="7"/>
  <c r="D39" i="7"/>
  <c r="C39" i="7"/>
  <c r="B39" i="7"/>
  <c r="A39" i="7"/>
  <c r="K38" i="7"/>
  <c r="H38" i="7"/>
  <c r="G38" i="7"/>
  <c r="F38" i="7"/>
  <c r="E38" i="7"/>
  <c r="D38" i="7"/>
  <c r="C38" i="7"/>
  <c r="B38" i="7"/>
  <c r="I38" i="7" s="1"/>
  <c r="A38" i="7"/>
  <c r="K37" i="7"/>
  <c r="H37" i="7"/>
  <c r="G37" i="7"/>
  <c r="F37" i="7"/>
  <c r="E37" i="7"/>
  <c r="D37" i="7"/>
  <c r="C37" i="7"/>
  <c r="B37" i="7"/>
  <c r="A37" i="7"/>
  <c r="K36" i="7"/>
  <c r="I36" i="7"/>
  <c r="J36" i="7" s="1"/>
  <c r="H36" i="7"/>
  <c r="G36" i="7"/>
  <c r="F36" i="7"/>
  <c r="E36" i="7"/>
  <c r="D36" i="7"/>
  <c r="C36" i="7"/>
  <c r="B36" i="7"/>
  <c r="A36" i="7"/>
  <c r="K35" i="7"/>
  <c r="H35" i="7"/>
  <c r="G35" i="7"/>
  <c r="F35" i="7"/>
  <c r="E35" i="7"/>
  <c r="D35" i="7"/>
  <c r="C35" i="7"/>
  <c r="B35" i="7"/>
  <c r="I35" i="7" s="1"/>
  <c r="J35" i="7" s="1"/>
  <c r="A35" i="7"/>
  <c r="K34" i="7"/>
  <c r="H34" i="7"/>
  <c r="G34" i="7"/>
  <c r="F34" i="7"/>
  <c r="E34" i="7"/>
  <c r="D34" i="7"/>
  <c r="C34" i="7"/>
  <c r="B34" i="7"/>
  <c r="A34" i="7"/>
  <c r="K33" i="7"/>
  <c r="H33" i="7"/>
  <c r="G33" i="7"/>
  <c r="F33" i="7"/>
  <c r="E33" i="7"/>
  <c r="D33" i="7"/>
  <c r="C33" i="7"/>
  <c r="B33" i="7"/>
  <c r="A33" i="7"/>
  <c r="K32" i="7"/>
  <c r="I32" i="7"/>
  <c r="H32" i="7"/>
  <c r="G32" i="7"/>
  <c r="F32" i="7"/>
  <c r="E32" i="7"/>
  <c r="D32" i="7"/>
  <c r="C32" i="7"/>
  <c r="B32" i="7"/>
  <c r="A32" i="7"/>
  <c r="K31" i="7"/>
  <c r="H31" i="7"/>
  <c r="G31" i="7"/>
  <c r="F31" i="7"/>
  <c r="E31" i="7"/>
  <c r="D31" i="7"/>
  <c r="C31" i="7"/>
  <c r="I31" i="7" s="1"/>
  <c r="J31" i="7" s="1"/>
  <c r="B31" i="7"/>
  <c r="A31" i="7"/>
  <c r="K30" i="7"/>
  <c r="H30" i="7"/>
  <c r="G30" i="7"/>
  <c r="F30" i="7"/>
  <c r="E30" i="7"/>
  <c r="D30" i="7"/>
  <c r="C30" i="7"/>
  <c r="B30" i="7"/>
  <c r="I30" i="7" s="1"/>
  <c r="J30" i="7" s="1"/>
  <c r="A30" i="7"/>
  <c r="K29" i="7"/>
  <c r="H29" i="7"/>
  <c r="G29" i="7"/>
  <c r="F29" i="7"/>
  <c r="E29" i="7"/>
  <c r="D29" i="7"/>
  <c r="C29" i="7"/>
  <c r="B29" i="7"/>
  <c r="I29" i="7" s="1"/>
  <c r="J29" i="7" s="1"/>
  <c r="A29" i="7"/>
  <c r="K28" i="7"/>
  <c r="H28" i="7"/>
  <c r="G28" i="7"/>
  <c r="F28" i="7"/>
  <c r="E28" i="7"/>
  <c r="D28" i="7"/>
  <c r="C28" i="7"/>
  <c r="B28" i="7"/>
  <c r="A28" i="7"/>
  <c r="K27" i="7"/>
  <c r="H27" i="7"/>
  <c r="G27" i="7"/>
  <c r="F27" i="7"/>
  <c r="E27" i="7"/>
  <c r="D27" i="7"/>
  <c r="C27" i="7"/>
  <c r="B27" i="7"/>
  <c r="A27" i="7"/>
  <c r="K26" i="7"/>
  <c r="H26" i="7"/>
  <c r="G26" i="7"/>
  <c r="F26" i="7"/>
  <c r="E26" i="7"/>
  <c r="D26" i="7"/>
  <c r="C26" i="7"/>
  <c r="B26" i="7"/>
  <c r="A26" i="7"/>
  <c r="K25" i="7"/>
  <c r="H25" i="7"/>
  <c r="G25" i="7"/>
  <c r="F25" i="7"/>
  <c r="E25" i="7"/>
  <c r="D25" i="7"/>
  <c r="C25" i="7"/>
  <c r="I25" i="7" s="1"/>
  <c r="B25" i="7"/>
  <c r="A25" i="7"/>
  <c r="K24" i="7"/>
  <c r="H24" i="7"/>
  <c r="G24" i="7"/>
  <c r="F24" i="7"/>
  <c r="E24" i="7"/>
  <c r="I24" i="7" s="1"/>
  <c r="J24" i="7" s="1"/>
  <c r="D24" i="7"/>
  <c r="C24" i="7"/>
  <c r="B24" i="7"/>
  <c r="A24" i="7"/>
  <c r="K23" i="7"/>
  <c r="H23" i="7"/>
  <c r="G23" i="7"/>
  <c r="F23" i="7"/>
  <c r="E23" i="7"/>
  <c r="D23" i="7"/>
  <c r="C23" i="7"/>
  <c r="B23" i="7"/>
  <c r="I23" i="7" s="1"/>
  <c r="J23" i="7" s="1"/>
  <c r="A23" i="7"/>
  <c r="K22" i="7"/>
  <c r="H22" i="7"/>
  <c r="G22" i="7"/>
  <c r="F22" i="7"/>
  <c r="E22" i="7"/>
  <c r="D22" i="7"/>
  <c r="C22" i="7"/>
  <c r="B22" i="7"/>
  <c r="A22" i="7"/>
  <c r="K21" i="7"/>
  <c r="H21" i="7"/>
  <c r="G21" i="7"/>
  <c r="F21" i="7"/>
  <c r="E21" i="7"/>
  <c r="I21" i="7" s="1"/>
  <c r="J21" i="7" s="1"/>
  <c r="D21" i="7"/>
  <c r="C21" i="7"/>
  <c r="B21" i="7"/>
  <c r="A21" i="7"/>
  <c r="K20" i="7"/>
  <c r="H20" i="7"/>
  <c r="I20" i="7" s="1"/>
  <c r="J20" i="7" s="1"/>
  <c r="G20" i="7"/>
  <c r="F20" i="7"/>
  <c r="E20" i="7"/>
  <c r="D20" i="7"/>
  <c r="C20" i="7"/>
  <c r="B20" i="7"/>
  <c r="A20" i="7"/>
  <c r="K19" i="7"/>
  <c r="H19" i="7"/>
  <c r="G19" i="7"/>
  <c r="F19" i="7"/>
  <c r="E19" i="7"/>
  <c r="D19" i="7"/>
  <c r="C19" i="7"/>
  <c r="B19" i="7"/>
  <c r="A19" i="7"/>
  <c r="K18" i="7"/>
  <c r="H18" i="7"/>
  <c r="G18" i="7"/>
  <c r="F18" i="7"/>
  <c r="E18" i="7"/>
  <c r="D18" i="7"/>
  <c r="C18" i="7"/>
  <c r="B18" i="7"/>
  <c r="A18" i="7"/>
  <c r="K17" i="7"/>
  <c r="I17" i="7"/>
  <c r="J17" i="7" s="1"/>
  <c r="H17" i="7"/>
  <c r="G17" i="7"/>
  <c r="F17" i="7"/>
  <c r="E17" i="7"/>
  <c r="D17" i="7"/>
  <c r="C17" i="7"/>
  <c r="B17" i="7"/>
  <c r="A17" i="7"/>
  <c r="K16" i="7"/>
  <c r="H16" i="7"/>
  <c r="G16" i="7"/>
  <c r="F16" i="7"/>
  <c r="E16" i="7"/>
  <c r="D16" i="7"/>
  <c r="C16" i="7"/>
  <c r="B16" i="7"/>
  <c r="I16" i="7" s="1"/>
  <c r="J16" i="7" s="1"/>
  <c r="A16" i="7"/>
  <c r="K15" i="7"/>
  <c r="H15" i="7"/>
  <c r="G15" i="7"/>
  <c r="F15" i="7"/>
  <c r="E15" i="7"/>
  <c r="D15" i="7"/>
  <c r="C15" i="7"/>
  <c r="B15" i="7"/>
  <c r="I15" i="7" s="1"/>
  <c r="J15" i="7" s="1"/>
  <c r="A15" i="7"/>
  <c r="K14" i="7"/>
  <c r="H14" i="7"/>
  <c r="G14" i="7"/>
  <c r="F14" i="7"/>
  <c r="E14" i="7"/>
  <c r="D14" i="7"/>
  <c r="C14" i="7"/>
  <c r="B14" i="7"/>
  <c r="A14" i="7"/>
  <c r="K13" i="7"/>
  <c r="H13" i="7"/>
  <c r="G13" i="7"/>
  <c r="F13" i="7"/>
  <c r="E13" i="7"/>
  <c r="I13" i="7" s="1"/>
  <c r="J13" i="7" s="1"/>
  <c r="D13" i="7"/>
  <c r="C13" i="7"/>
  <c r="B13" i="7"/>
  <c r="A13" i="7"/>
  <c r="K12" i="7"/>
  <c r="H12" i="7"/>
  <c r="I12" i="7" s="1"/>
  <c r="J12" i="7" s="1"/>
  <c r="G12" i="7"/>
  <c r="F12" i="7"/>
  <c r="E12" i="7"/>
  <c r="D12" i="7"/>
  <c r="C12" i="7"/>
  <c r="B12" i="7"/>
  <c r="A12" i="7"/>
  <c r="K11" i="7"/>
  <c r="H11" i="7"/>
  <c r="G11" i="7"/>
  <c r="F11" i="7"/>
  <c r="E11" i="7"/>
  <c r="D11" i="7"/>
  <c r="D11" i="1" s="1"/>
  <c r="C11" i="7"/>
  <c r="B11" i="7"/>
  <c r="A11" i="7"/>
  <c r="K10" i="7"/>
  <c r="H10" i="7"/>
  <c r="G10" i="7"/>
  <c r="F10" i="7"/>
  <c r="E10" i="7"/>
  <c r="D10" i="7"/>
  <c r="C10" i="7"/>
  <c r="B10" i="7"/>
  <c r="I10" i="7" s="1"/>
  <c r="J10" i="7" s="1"/>
  <c r="A10" i="7"/>
  <c r="K9" i="7"/>
  <c r="I9" i="7"/>
  <c r="J9" i="7" s="1"/>
  <c r="H9" i="7"/>
  <c r="G9" i="7"/>
  <c r="F9" i="7"/>
  <c r="E9" i="7"/>
  <c r="D9" i="7"/>
  <c r="C9" i="7"/>
  <c r="B9" i="7"/>
  <c r="A9" i="7"/>
  <c r="K8" i="7"/>
  <c r="H8" i="7"/>
  <c r="G8" i="7"/>
  <c r="F8" i="7"/>
  <c r="E8" i="7"/>
  <c r="D8" i="7"/>
  <c r="C8" i="7"/>
  <c r="B8" i="7"/>
  <c r="A8" i="7"/>
  <c r="K7" i="7"/>
  <c r="H7" i="7"/>
  <c r="G7" i="7"/>
  <c r="F7" i="7"/>
  <c r="E7" i="7"/>
  <c r="D7" i="7"/>
  <c r="C7" i="7"/>
  <c r="B7" i="7"/>
  <c r="I7" i="7" s="1"/>
  <c r="J7" i="7" s="1"/>
  <c r="A7" i="7"/>
  <c r="K6" i="7"/>
  <c r="H6" i="7"/>
  <c r="G6" i="7"/>
  <c r="F6" i="7"/>
  <c r="E6" i="7"/>
  <c r="D6" i="7"/>
  <c r="C6" i="7"/>
  <c r="B6" i="7"/>
  <c r="A6" i="7"/>
  <c r="K5" i="7"/>
  <c r="H5" i="7"/>
  <c r="G5" i="7"/>
  <c r="F5" i="7"/>
  <c r="E5" i="7"/>
  <c r="I5" i="7" s="1"/>
  <c r="J5" i="7" s="1"/>
  <c r="D5" i="7"/>
  <c r="C5" i="7"/>
  <c r="B5" i="7"/>
  <c r="A5" i="7"/>
  <c r="K4" i="7"/>
  <c r="H4" i="7"/>
  <c r="I4" i="7" s="1"/>
  <c r="J4" i="7" s="1"/>
  <c r="G4" i="7"/>
  <c r="F4" i="7"/>
  <c r="E4" i="7"/>
  <c r="D4" i="7"/>
  <c r="C4" i="7"/>
  <c r="B4" i="7"/>
  <c r="A4" i="7"/>
  <c r="K3" i="7"/>
  <c r="K70" i="7" s="1"/>
  <c r="H3" i="7"/>
  <c r="G3" i="7"/>
  <c r="F3" i="7"/>
  <c r="E3" i="7"/>
  <c r="E68" i="7" s="1"/>
  <c r="E69" i="7" s="1"/>
  <c r="D3" i="7"/>
  <c r="C3" i="7"/>
  <c r="B3" i="7"/>
  <c r="A3" i="7"/>
  <c r="H70" i="6"/>
  <c r="G70" i="6"/>
  <c r="F70" i="6"/>
  <c r="E70" i="6"/>
  <c r="D70" i="6"/>
  <c r="C70" i="6"/>
  <c r="B70" i="6"/>
  <c r="K67" i="6"/>
  <c r="H67" i="6"/>
  <c r="G67" i="6"/>
  <c r="F67" i="6"/>
  <c r="E67" i="6"/>
  <c r="D67" i="6"/>
  <c r="C67" i="6"/>
  <c r="B67" i="6"/>
  <c r="A67" i="6"/>
  <c r="K66" i="6"/>
  <c r="H66" i="6"/>
  <c r="G66" i="6"/>
  <c r="F66" i="6"/>
  <c r="E66" i="6"/>
  <c r="D66" i="6"/>
  <c r="C66" i="6"/>
  <c r="B66" i="6"/>
  <c r="I66" i="6" s="1"/>
  <c r="J66" i="6" s="1"/>
  <c r="A66" i="6"/>
  <c r="K65" i="6"/>
  <c r="H65" i="6"/>
  <c r="G65" i="6"/>
  <c r="F65" i="6"/>
  <c r="E65" i="6"/>
  <c r="D65" i="6"/>
  <c r="D65" i="1" s="1"/>
  <c r="C65" i="6"/>
  <c r="B65" i="6"/>
  <c r="A65" i="6"/>
  <c r="K64" i="6"/>
  <c r="H64" i="6"/>
  <c r="G64" i="6"/>
  <c r="F64" i="6"/>
  <c r="E64" i="6"/>
  <c r="D64" i="6"/>
  <c r="C64" i="6"/>
  <c r="B64" i="6"/>
  <c r="I64" i="6" s="1"/>
  <c r="J64" i="6" s="1"/>
  <c r="A64" i="6"/>
  <c r="K63" i="6"/>
  <c r="H63" i="6"/>
  <c r="G63" i="6"/>
  <c r="F63" i="6"/>
  <c r="E63" i="6"/>
  <c r="D63" i="6"/>
  <c r="C63" i="6"/>
  <c r="B63" i="6"/>
  <c r="A63" i="6"/>
  <c r="K62" i="6"/>
  <c r="H62" i="6"/>
  <c r="G62" i="6"/>
  <c r="F62" i="6"/>
  <c r="E62" i="6"/>
  <c r="I62" i="6" s="1"/>
  <c r="J62" i="6" s="1"/>
  <c r="D62" i="6"/>
  <c r="C62" i="6"/>
  <c r="B62" i="6"/>
  <c r="A62" i="6"/>
  <c r="K61" i="6"/>
  <c r="H61" i="6"/>
  <c r="I61" i="6" s="1"/>
  <c r="J61" i="6" s="1"/>
  <c r="G61" i="6"/>
  <c r="F61" i="6"/>
  <c r="E61" i="6"/>
  <c r="D61" i="6"/>
  <c r="C61" i="6"/>
  <c r="B61" i="6"/>
  <c r="A61" i="6"/>
  <c r="K60" i="6"/>
  <c r="H60" i="6"/>
  <c r="G60" i="6"/>
  <c r="F60" i="6"/>
  <c r="E60" i="6"/>
  <c r="D60" i="6"/>
  <c r="C60" i="6"/>
  <c r="B60" i="6"/>
  <c r="A60" i="6"/>
  <c r="K59" i="6"/>
  <c r="H59" i="6"/>
  <c r="G59" i="6"/>
  <c r="F59" i="6"/>
  <c r="E59" i="6"/>
  <c r="D59" i="6"/>
  <c r="C59" i="6"/>
  <c r="B59" i="6"/>
  <c r="I59" i="6" s="1"/>
  <c r="J59" i="6" s="1"/>
  <c r="A59" i="6"/>
  <c r="K58" i="6"/>
  <c r="H58" i="6"/>
  <c r="G58" i="6"/>
  <c r="F58" i="6"/>
  <c r="E58" i="6"/>
  <c r="D58" i="6"/>
  <c r="C58" i="6"/>
  <c r="B58" i="6"/>
  <c r="I58" i="6" s="1"/>
  <c r="J58" i="6" s="1"/>
  <c r="A58" i="6"/>
  <c r="K57" i="6"/>
  <c r="H57" i="6"/>
  <c r="G57" i="6"/>
  <c r="F57" i="6"/>
  <c r="E57" i="6"/>
  <c r="D57" i="6"/>
  <c r="C57" i="6"/>
  <c r="B57" i="6"/>
  <c r="A57" i="6"/>
  <c r="K56" i="6"/>
  <c r="H56" i="6"/>
  <c r="G56" i="6"/>
  <c r="F56" i="6"/>
  <c r="E56" i="6"/>
  <c r="D56" i="6"/>
  <c r="C56" i="6"/>
  <c r="B56" i="6"/>
  <c r="I56" i="6" s="1"/>
  <c r="J56" i="6" s="1"/>
  <c r="A56" i="6"/>
  <c r="K55" i="6"/>
  <c r="H55" i="6"/>
  <c r="G55" i="6"/>
  <c r="F55" i="6"/>
  <c r="E55" i="6"/>
  <c r="D55" i="6"/>
  <c r="C55" i="6"/>
  <c r="B55" i="6"/>
  <c r="A55" i="6"/>
  <c r="K54" i="6"/>
  <c r="H54" i="6"/>
  <c r="G54" i="6"/>
  <c r="F54" i="6"/>
  <c r="E54" i="6"/>
  <c r="I54" i="6" s="1"/>
  <c r="J54" i="6" s="1"/>
  <c r="D54" i="6"/>
  <c r="C54" i="6"/>
  <c r="B54" i="6"/>
  <c r="A54" i="6"/>
  <c r="K53" i="6"/>
  <c r="H53" i="6"/>
  <c r="I53" i="6" s="1"/>
  <c r="J53" i="6" s="1"/>
  <c r="G53" i="6"/>
  <c r="F53" i="6"/>
  <c r="E53" i="6"/>
  <c r="D53" i="6"/>
  <c r="C53" i="6"/>
  <c r="B53" i="6"/>
  <c r="A53" i="6"/>
  <c r="K52" i="6"/>
  <c r="H52" i="6"/>
  <c r="G52" i="6"/>
  <c r="F52" i="6"/>
  <c r="E52" i="6"/>
  <c r="D52" i="6"/>
  <c r="C52" i="6"/>
  <c r="B52" i="6"/>
  <c r="A52" i="6"/>
  <c r="K51" i="6"/>
  <c r="H51" i="6"/>
  <c r="G51" i="6"/>
  <c r="F51" i="6"/>
  <c r="E51" i="6"/>
  <c r="D51" i="6"/>
  <c r="C51" i="6"/>
  <c r="B51" i="6"/>
  <c r="A51" i="6"/>
  <c r="K50" i="6"/>
  <c r="I50" i="6"/>
  <c r="J50" i="6" s="1"/>
  <c r="H50" i="6"/>
  <c r="G50" i="6"/>
  <c r="F50" i="6"/>
  <c r="E50" i="6"/>
  <c r="D50" i="6"/>
  <c r="C50" i="6"/>
  <c r="B50" i="6"/>
  <c r="A50" i="6"/>
  <c r="K49" i="6"/>
  <c r="H49" i="6"/>
  <c r="G49" i="6"/>
  <c r="F49" i="6"/>
  <c r="E49" i="6"/>
  <c r="D49" i="6"/>
  <c r="C49" i="6"/>
  <c r="B49" i="6"/>
  <c r="A49" i="6"/>
  <c r="K48" i="6"/>
  <c r="H48" i="6"/>
  <c r="G48" i="6"/>
  <c r="F48" i="6"/>
  <c r="E48" i="6"/>
  <c r="D48" i="6"/>
  <c r="C48" i="6"/>
  <c r="B48" i="6"/>
  <c r="I48" i="6" s="1"/>
  <c r="J48" i="6" s="1"/>
  <c r="A48" i="6"/>
  <c r="K47" i="6"/>
  <c r="H47" i="6"/>
  <c r="G47" i="6"/>
  <c r="F47" i="6"/>
  <c r="E47" i="6"/>
  <c r="D47" i="6"/>
  <c r="C47" i="6"/>
  <c r="B47" i="6"/>
  <c r="A47" i="6"/>
  <c r="K46" i="6"/>
  <c r="H46" i="6"/>
  <c r="G46" i="6"/>
  <c r="F46" i="6"/>
  <c r="E46" i="6"/>
  <c r="I46" i="6" s="1"/>
  <c r="J46" i="6" s="1"/>
  <c r="D46" i="6"/>
  <c r="C46" i="6"/>
  <c r="B46" i="6"/>
  <c r="A46" i="6"/>
  <c r="K45" i="6"/>
  <c r="H45" i="6"/>
  <c r="I45" i="6" s="1"/>
  <c r="J45" i="6" s="1"/>
  <c r="G45" i="6"/>
  <c r="F45" i="6"/>
  <c r="E45" i="6"/>
  <c r="D45" i="6"/>
  <c r="C45" i="6"/>
  <c r="B45" i="6"/>
  <c r="A45" i="6"/>
  <c r="K44" i="6"/>
  <c r="H44" i="6"/>
  <c r="G44" i="6"/>
  <c r="F44" i="6"/>
  <c r="E44" i="6"/>
  <c r="D44" i="6"/>
  <c r="C44" i="6"/>
  <c r="I44" i="6" s="1"/>
  <c r="J44" i="6" s="1"/>
  <c r="B44" i="6"/>
  <c r="A44" i="6"/>
  <c r="K43" i="6"/>
  <c r="H43" i="6"/>
  <c r="G43" i="6"/>
  <c r="F43" i="6"/>
  <c r="E43" i="6"/>
  <c r="D43" i="6"/>
  <c r="C43" i="6"/>
  <c r="B43" i="6"/>
  <c r="I43" i="6" s="1"/>
  <c r="J43" i="6" s="1"/>
  <c r="A43" i="6"/>
  <c r="K42" i="6"/>
  <c r="H42" i="6"/>
  <c r="G42" i="6"/>
  <c r="F42" i="6"/>
  <c r="E42" i="6"/>
  <c r="D42" i="6"/>
  <c r="C42" i="6"/>
  <c r="B42" i="6"/>
  <c r="I42" i="6" s="1"/>
  <c r="J42" i="6" s="1"/>
  <c r="A42" i="6"/>
  <c r="K41" i="6"/>
  <c r="H41" i="6"/>
  <c r="G41" i="6"/>
  <c r="F41" i="6"/>
  <c r="E41" i="6"/>
  <c r="D41" i="6"/>
  <c r="C41" i="6"/>
  <c r="B41" i="6"/>
  <c r="A41" i="6"/>
  <c r="K40" i="6"/>
  <c r="H40" i="6"/>
  <c r="G40" i="6"/>
  <c r="F40" i="6"/>
  <c r="E40" i="6"/>
  <c r="D40" i="6"/>
  <c r="C40" i="6"/>
  <c r="B40" i="6"/>
  <c r="I40" i="6" s="1"/>
  <c r="J40" i="6" s="1"/>
  <c r="A40" i="6"/>
  <c r="K39" i="6"/>
  <c r="H39" i="6"/>
  <c r="G39" i="6"/>
  <c r="F39" i="6"/>
  <c r="E39" i="6"/>
  <c r="D39" i="6"/>
  <c r="C39" i="6"/>
  <c r="B39" i="6"/>
  <c r="A39" i="6"/>
  <c r="K38" i="6"/>
  <c r="H38" i="6"/>
  <c r="G38" i="6"/>
  <c r="F38" i="6"/>
  <c r="E38" i="6"/>
  <c r="I38" i="6" s="1"/>
  <c r="J38" i="6" s="1"/>
  <c r="D38" i="6"/>
  <c r="C38" i="6"/>
  <c r="B38" i="6"/>
  <c r="A38" i="6"/>
  <c r="K37" i="6"/>
  <c r="H37" i="6"/>
  <c r="I37" i="6" s="1"/>
  <c r="J37" i="6" s="1"/>
  <c r="G37" i="6"/>
  <c r="F37" i="6"/>
  <c r="E37" i="6"/>
  <c r="D37" i="6"/>
  <c r="C37" i="6"/>
  <c r="B37" i="6"/>
  <c r="A37" i="6"/>
  <c r="K36" i="6"/>
  <c r="H36" i="6"/>
  <c r="G36" i="6"/>
  <c r="F36" i="6"/>
  <c r="E36" i="6"/>
  <c r="D36" i="6"/>
  <c r="C36" i="6"/>
  <c r="I36" i="6" s="1"/>
  <c r="J36" i="6" s="1"/>
  <c r="B36" i="6"/>
  <c r="A36" i="6"/>
  <c r="K35" i="6"/>
  <c r="H35" i="6"/>
  <c r="G35" i="6"/>
  <c r="F35" i="6"/>
  <c r="E35" i="6"/>
  <c r="D35" i="6"/>
  <c r="C35" i="6"/>
  <c r="B35" i="6"/>
  <c r="A35" i="6"/>
  <c r="K34" i="6"/>
  <c r="I34" i="6"/>
  <c r="J34" i="6" s="1"/>
  <c r="H34" i="6"/>
  <c r="G34" i="6"/>
  <c r="F34" i="6"/>
  <c r="E34" i="6"/>
  <c r="D34" i="6"/>
  <c r="C34" i="6"/>
  <c r="B34" i="6"/>
  <c r="A34" i="6"/>
  <c r="K33" i="6"/>
  <c r="H33" i="6"/>
  <c r="G33" i="6"/>
  <c r="F33" i="6"/>
  <c r="E33" i="6"/>
  <c r="D33" i="6"/>
  <c r="C33" i="6"/>
  <c r="B33" i="6"/>
  <c r="A33" i="6"/>
  <c r="K32" i="6"/>
  <c r="H32" i="6"/>
  <c r="G32" i="6"/>
  <c r="F32" i="6"/>
  <c r="E32" i="6"/>
  <c r="D32" i="6"/>
  <c r="C32" i="6"/>
  <c r="B32" i="6"/>
  <c r="I32" i="6" s="1"/>
  <c r="J32" i="6" s="1"/>
  <c r="A32" i="6"/>
  <c r="K31" i="6"/>
  <c r="H31" i="6"/>
  <c r="G31" i="6"/>
  <c r="F31" i="6"/>
  <c r="E31" i="6"/>
  <c r="D31" i="6"/>
  <c r="C31" i="6"/>
  <c r="B31" i="6"/>
  <c r="A31" i="6"/>
  <c r="K30" i="6"/>
  <c r="H30" i="6"/>
  <c r="G30" i="6"/>
  <c r="F30" i="6"/>
  <c r="E30" i="6"/>
  <c r="I30" i="6" s="1"/>
  <c r="J30" i="6" s="1"/>
  <c r="D30" i="6"/>
  <c r="C30" i="6"/>
  <c r="B30" i="6"/>
  <c r="A30" i="6"/>
  <c r="K29" i="6"/>
  <c r="H29" i="6"/>
  <c r="I29" i="6" s="1"/>
  <c r="J29" i="6" s="1"/>
  <c r="G29" i="6"/>
  <c r="F29" i="6"/>
  <c r="E29" i="6"/>
  <c r="D29" i="6"/>
  <c r="C29" i="6"/>
  <c r="B29" i="6"/>
  <c r="A29" i="6"/>
  <c r="K28" i="6"/>
  <c r="H28" i="6"/>
  <c r="G28" i="6"/>
  <c r="F28" i="6"/>
  <c r="E28" i="6"/>
  <c r="D28" i="6"/>
  <c r="C28" i="6"/>
  <c r="I28" i="6" s="1"/>
  <c r="J28" i="6" s="1"/>
  <c r="B28" i="6"/>
  <c r="A28" i="6"/>
  <c r="K27" i="6"/>
  <c r="H27" i="6"/>
  <c r="G27" i="6"/>
  <c r="F27" i="6"/>
  <c r="E27" i="6"/>
  <c r="D27" i="6"/>
  <c r="C27" i="6"/>
  <c r="B27" i="6"/>
  <c r="I27" i="6" s="1"/>
  <c r="J27" i="6" s="1"/>
  <c r="A27" i="6"/>
  <c r="K26" i="6"/>
  <c r="H26" i="6"/>
  <c r="G26" i="6"/>
  <c r="F26" i="6"/>
  <c r="E26" i="6"/>
  <c r="D26" i="6"/>
  <c r="C26" i="6"/>
  <c r="B26" i="6"/>
  <c r="I26" i="6" s="1"/>
  <c r="J26" i="6" s="1"/>
  <c r="A26" i="6"/>
  <c r="K25" i="6"/>
  <c r="H25" i="6"/>
  <c r="G25" i="6"/>
  <c r="F25" i="6"/>
  <c r="E25" i="6"/>
  <c r="D25" i="6"/>
  <c r="C25" i="6"/>
  <c r="B25" i="6"/>
  <c r="A25" i="6"/>
  <c r="K24" i="6"/>
  <c r="H24" i="6"/>
  <c r="G24" i="6"/>
  <c r="F24" i="6"/>
  <c r="E24" i="6"/>
  <c r="D24" i="6"/>
  <c r="C24" i="6"/>
  <c r="B24" i="6"/>
  <c r="I24" i="6" s="1"/>
  <c r="J24" i="6" s="1"/>
  <c r="A24" i="6"/>
  <c r="K23" i="6"/>
  <c r="H23" i="6"/>
  <c r="G23" i="6"/>
  <c r="F23" i="6"/>
  <c r="E23" i="6"/>
  <c r="D23" i="6"/>
  <c r="C23" i="6"/>
  <c r="B23" i="6"/>
  <c r="A23" i="6"/>
  <c r="K22" i="6"/>
  <c r="H22" i="6"/>
  <c r="G22" i="6"/>
  <c r="F22" i="6"/>
  <c r="E22" i="6"/>
  <c r="I22" i="6" s="1"/>
  <c r="J22" i="6" s="1"/>
  <c r="D22" i="6"/>
  <c r="C22" i="6"/>
  <c r="B22" i="6"/>
  <c r="A22" i="6"/>
  <c r="K21" i="6"/>
  <c r="H21" i="6"/>
  <c r="I21" i="6" s="1"/>
  <c r="J21" i="6" s="1"/>
  <c r="G21" i="6"/>
  <c r="F21" i="6"/>
  <c r="E21" i="6"/>
  <c r="D21" i="6"/>
  <c r="C21" i="6"/>
  <c r="B21" i="6"/>
  <c r="A21" i="6"/>
  <c r="K20" i="6"/>
  <c r="H20" i="6"/>
  <c r="G20" i="6"/>
  <c r="F20" i="6"/>
  <c r="E20" i="6"/>
  <c r="D20" i="6"/>
  <c r="C20" i="6"/>
  <c r="I20" i="6" s="1"/>
  <c r="J20" i="6" s="1"/>
  <c r="B20" i="6"/>
  <c r="A20" i="6"/>
  <c r="K19" i="6"/>
  <c r="H19" i="6"/>
  <c r="G19" i="6"/>
  <c r="F19" i="6"/>
  <c r="E19" i="6"/>
  <c r="D19" i="6"/>
  <c r="C19" i="6"/>
  <c r="B19" i="6"/>
  <c r="A19" i="6"/>
  <c r="K18" i="6"/>
  <c r="I18" i="6"/>
  <c r="J18" i="6" s="1"/>
  <c r="H18" i="6"/>
  <c r="G18" i="6"/>
  <c r="F18" i="6"/>
  <c r="E18" i="6"/>
  <c r="D18" i="6"/>
  <c r="C18" i="6"/>
  <c r="B18" i="6"/>
  <c r="A18" i="6"/>
  <c r="K17" i="6"/>
  <c r="H17" i="6"/>
  <c r="G17" i="6"/>
  <c r="F17" i="6"/>
  <c r="E17" i="6"/>
  <c r="D17" i="6"/>
  <c r="C17" i="6"/>
  <c r="B17" i="6"/>
  <c r="A17" i="6"/>
  <c r="K16" i="6"/>
  <c r="H16" i="6"/>
  <c r="G16" i="6"/>
  <c r="F16" i="6"/>
  <c r="E16" i="6"/>
  <c r="D16" i="6"/>
  <c r="C16" i="6"/>
  <c r="B16" i="6"/>
  <c r="I16" i="6" s="1"/>
  <c r="J16" i="6" s="1"/>
  <c r="A16" i="6"/>
  <c r="K15" i="6"/>
  <c r="H15" i="6"/>
  <c r="G15" i="6"/>
  <c r="F15" i="6"/>
  <c r="E15" i="6"/>
  <c r="D15" i="6"/>
  <c r="C15" i="6"/>
  <c r="B15" i="6"/>
  <c r="A15" i="6"/>
  <c r="K14" i="6"/>
  <c r="H14" i="6"/>
  <c r="G14" i="6"/>
  <c r="F14" i="6"/>
  <c r="E14" i="6"/>
  <c r="I14" i="6" s="1"/>
  <c r="J14" i="6" s="1"/>
  <c r="D14" i="6"/>
  <c r="C14" i="6"/>
  <c r="B14" i="6"/>
  <c r="A14" i="6"/>
  <c r="K13" i="6"/>
  <c r="H13" i="6"/>
  <c r="I13" i="6" s="1"/>
  <c r="J13" i="6" s="1"/>
  <c r="G13" i="6"/>
  <c r="F13" i="6"/>
  <c r="E13" i="6"/>
  <c r="D13" i="6"/>
  <c r="C13" i="6"/>
  <c r="B13" i="6"/>
  <c r="A13" i="6"/>
  <c r="K12" i="6"/>
  <c r="H12" i="6"/>
  <c r="G12" i="6"/>
  <c r="F12" i="6"/>
  <c r="E12" i="6"/>
  <c r="D12" i="6"/>
  <c r="C12" i="6"/>
  <c r="B12" i="6"/>
  <c r="A12" i="6"/>
  <c r="K11" i="6"/>
  <c r="H11" i="6"/>
  <c r="G11" i="6"/>
  <c r="F11" i="6"/>
  <c r="E11" i="6"/>
  <c r="D11" i="6"/>
  <c r="C11" i="6"/>
  <c r="B11" i="6"/>
  <c r="I11" i="6" s="1"/>
  <c r="J11" i="6" s="1"/>
  <c r="A11" i="6"/>
  <c r="K10" i="6"/>
  <c r="H10" i="6"/>
  <c r="G10" i="6"/>
  <c r="F10" i="6"/>
  <c r="E10" i="6"/>
  <c r="D10" i="6"/>
  <c r="C10" i="6"/>
  <c r="B10" i="6"/>
  <c r="I10" i="6" s="1"/>
  <c r="J10" i="6" s="1"/>
  <c r="A10" i="6"/>
  <c r="K9" i="6"/>
  <c r="H9" i="6"/>
  <c r="G9" i="6"/>
  <c r="F9" i="6"/>
  <c r="E9" i="6"/>
  <c r="D9" i="6"/>
  <c r="C9" i="6"/>
  <c r="B9" i="6"/>
  <c r="A9" i="6"/>
  <c r="K8" i="6"/>
  <c r="H8" i="6"/>
  <c r="G8" i="6"/>
  <c r="F8" i="6"/>
  <c r="E8" i="6"/>
  <c r="D8" i="6"/>
  <c r="C8" i="6"/>
  <c r="B8" i="6"/>
  <c r="I8" i="6" s="1"/>
  <c r="J8" i="6" s="1"/>
  <c r="A8" i="6"/>
  <c r="K7" i="6"/>
  <c r="H7" i="6"/>
  <c r="G7" i="6"/>
  <c r="F7" i="6"/>
  <c r="E7" i="6"/>
  <c r="D7" i="6"/>
  <c r="C7" i="6"/>
  <c r="B7" i="6"/>
  <c r="A7" i="6"/>
  <c r="K6" i="6"/>
  <c r="H6" i="6"/>
  <c r="G6" i="6"/>
  <c r="F6" i="6"/>
  <c r="E6" i="6"/>
  <c r="D6" i="6"/>
  <c r="C6" i="6"/>
  <c r="B6" i="6"/>
  <c r="A6" i="6"/>
  <c r="K5" i="6"/>
  <c r="H5" i="6"/>
  <c r="G5" i="6"/>
  <c r="F5" i="6"/>
  <c r="E5" i="6"/>
  <c r="D5" i="6"/>
  <c r="C5" i="6"/>
  <c r="B5" i="6"/>
  <c r="A5" i="6"/>
  <c r="K4" i="6"/>
  <c r="H4" i="6"/>
  <c r="G4" i="6"/>
  <c r="F4" i="6"/>
  <c r="E4" i="6"/>
  <c r="D4" i="6"/>
  <c r="C4" i="6"/>
  <c r="I4" i="6" s="1"/>
  <c r="J4" i="6" s="1"/>
  <c r="B4" i="6"/>
  <c r="A4" i="6"/>
  <c r="K3" i="6"/>
  <c r="K70" i="6" s="1"/>
  <c r="H3" i="6"/>
  <c r="G3" i="6"/>
  <c r="F3" i="6"/>
  <c r="F68" i="6" s="1"/>
  <c r="F69" i="6" s="1"/>
  <c r="E3" i="6"/>
  <c r="D3" i="6"/>
  <c r="C3" i="6"/>
  <c r="B3" i="6"/>
  <c r="B68" i="6" s="1"/>
  <c r="B69" i="6" s="1"/>
  <c r="A3" i="6"/>
  <c r="H70" i="5"/>
  <c r="G70" i="5"/>
  <c r="F70" i="5"/>
  <c r="E70" i="5"/>
  <c r="D70" i="5"/>
  <c r="C70" i="5"/>
  <c r="B70" i="5"/>
  <c r="K67" i="5"/>
  <c r="J67" i="5"/>
  <c r="H67" i="5"/>
  <c r="G67" i="5"/>
  <c r="F67" i="5"/>
  <c r="E67" i="5"/>
  <c r="D67" i="5"/>
  <c r="C67" i="5"/>
  <c r="B67" i="5"/>
  <c r="I67" i="5" s="1"/>
  <c r="A67" i="5"/>
  <c r="K66" i="5"/>
  <c r="H66" i="5"/>
  <c r="G66" i="5"/>
  <c r="F66" i="5"/>
  <c r="E66" i="5"/>
  <c r="D66" i="5"/>
  <c r="C66" i="5"/>
  <c r="B66" i="5"/>
  <c r="A66" i="5"/>
  <c r="K65" i="5"/>
  <c r="H65" i="5"/>
  <c r="G65" i="5"/>
  <c r="F65" i="5"/>
  <c r="E65" i="5"/>
  <c r="D65" i="5"/>
  <c r="C65" i="5"/>
  <c r="B65" i="5"/>
  <c r="A65" i="5"/>
  <c r="K64" i="5"/>
  <c r="H64" i="5"/>
  <c r="G64" i="5"/>
  <c r="F64" i="5"/>
  <c r="E64" i="5"/>
  <c r="D64" i="5"/>
  <c r="C64" i="5"/>
  <c r="C64" i="1" s="1"/>
  <c r="B64" i="5"/>
  <c r="A64" i="5"/>
  <c r="K63" i="5"/>
  <c r="H63" i="5"/>
  <c r="G63" i="5"/>
  <c r="F63" i="5"/>
  <c r="E63" i="5"/>
  <c r="I63" i="5" s="1"/>
  <c r="J63" i="5" s="1"/>
  <c r="D63" i="5"/>
  <c r="C63" i="5"/>
  <c r="B63" i="5"/>
  <c r="A63" i="5"/>
  <c r="K62" i="5"/>
  <c r="I62" i="5"/>
  <c r="J62" i="5" s="1"/>
  <c r="H62" i="5"/>
  <c r="G62" i="5"/>
  <c r="F62" i="5"/>
  <c r="E62" i="5"/>
  <c r="D62" i="5"/>
  <c r="C62" i="5"/>
  <c r="B62" i="5"/>
  <c r="A62" i="5"/>
  <c r="K61" i="5"/>
  <c r="H61" i="5"/>
  <c r="G61" i="5"/>
  <c r="F61" i="5"/>
  <c r="E61" i="5"/>
  <c r="D61" i="5"/>
  <c r="C61" i="5"/>
  <c r="I61" i="5" s="1"/>
  <c r="J61" i="5" s="1"/>
  <c r="B61" i="5"/>
  <c r="A61" i="5"/>
  <c r="K60" i="5"/>
  <c r="H60" i="5"/>
  <c r="G60" i="5"/>
  <c r="G60" i="1" s="1"/>
  <c r="F60" i="5"/>
  <c r="E60" i="5"/>
  <c r="D60" i="5"/>
  <c r="C60" i="5"/>
  <c r="B60" i="5"/>
  <c r="A60" i="5"/>
  <c r="K59" i="5"/>
  <c r="H59" i="5"/>
  <c r="G59" i="5"/>
  <c r="F59" i="5"/>
  <c r="E59" i="5"/>
  <c r="D59" i="5"/>
  <c r="C59" i="5"/>
  <c r="B59" i="5"/>
  <c r="I59" i="5" s="1"/>
  <c r="J59" i="5" s="1"/>
  <c r="A59" i="5"/>
  <c r="K58" i="5"/>
  <c r="H58" i="5"/>
  <c r="G58" i="5"/>
  <c r="F58" i="5"/>
  <c r="E58" i="5"/>
  <c r="D58" i="5"/>
  <c r="C58" i="5"/>
  <c r="B58" i="5"/>
  <c r="A58" i="5"/>
  <c r="K57" i="5"/>
  <c r="H57" i="5"/>
  <c r="G57" i="5"/>
  <c r="F57" i="5"/>
  <c r="E57" i="5"/>
  <c r="D57" i="5"/>
  <c r="C57" i="5"/>
  <c r="B57" i="5"/>
  <c r="A57" i="5"/>
  <c r="K56" i="5"/>
  <c r="H56" i="5"/>
  <c r="G56" i="5"/>
  <c r="F56" i="5"/>
  <c r="E56" i="5"/>
  <c r="D56" i="5"/>
  <c r="C56" i="5"/>
  <c r="B56" i="5"/>
  <c r="A56" i="5"/>
  <c r="K55" i="5"/>
  <c r="H55" i="5"/>
  <c r="G55" i="5"/>
  <c r="F55" i="5"/>
  <c r="E55" i="5"/>
  <c r="I55" i="5" s="1"/>
  <c r="J55" i="5" s="1"/>
  <c r="D55" i="5"/>
  <c r="C55" i="5"/>
  <c r="B55" i="5"/>
  <c r="A55" i="5"/>
  <c r="K54" i="5"/>
  <c r="I54" i="5"/>
  <c r="J54" i="5" s="1"/>
  <c r="H54" i="5"/>
  <c r="G54" i="5"/>
  <c r="F54" i="5"/>
  <c r="E54" i="5"/>
  <c r="D54" i="5"/>
  <c r="C54" i="5"/>
  <c r="B54" i="5"/>
  <c r="A54" i="5"/>
  <c r="K53" i="5"/>
  <c r="H53" i="5"/>
  <c r="G53" i="5"/>
  <c r="F53" i="5"/>
  <c r="E53" i="5"/>
  <c r="D53" i="5"/>
  <c r="C53" i="5"/>
  <c r="B53" i="5"/>
  <c r="A53" i="5"/>
  <c r="K52" i="5"/>
  <c r="H52" i="5"/>
  <c r="G52" i="5"/>
  <c r="G52" i="1" s="1"/>
  <c r="F52" i="5"/>
  <c r="E52" i="5"/>
  <c r="D52" i="5"/>
  <c r="C52" i="5"/>
  <c r="B52" i="5"/>
  <c r="A52" i="5"/>
  <c r="K51" i="5"/>
  <c r="J51" i="5"/>
  <c r="H51" i="5"/>
  <c r="G51" i="5"/>
  <c r="F51" i="5"/>
  <c r="E51" i="5"/>
  <c r="D51" i="5"/>
  <c r="C51" i="5"/>
  <c r="B51" i="5"/>
  <c r="I51" i="5" s="1"/>
  <c r="A51" i="5"/>
  <c r="K50" i="5"/>
  <c r="H50" i="5"/>
  <c r="G50" i="5"/>
  <c r="F50" i="5"/>
  <c r="E50" i="5"/>
  <c r="D50" i="5"/>
  <c r="C50" i="5"/>
  <c r="B50" i="5"/>
  <c r="A50" i="5"/>
  <c r="K49" i="5"/>
  <c r="H49" i="5"/>
  <c r="G49" i="5"/>
  <c r="F49" i="5"/>
  <c r="E49" i="5"/>
  <c r="D49" i="5"/>
  <c r="C49" i="5"/>
  <c r="B49" i="5"/>
  <c r="A49" i="5"/>
  <c r="K48" i="5"/>
  <c r="H48" i="5"/>
  <c r="G48" i="5"/>
  <c r="F48" i="5"/>
  <c r="E48" i="5"/>
  <c r="D48" i="5"/>
  <c r="C48" i="5"/>
  <c r="C48" i="1" s="1"/>
  <c r="B48" i="5"/>
  <c r="A48" i="5"/>
  <c r="K47" i="5"/>
  <c r="H47" i="5"/>
  <c r="G47" i="5"/>
  <c r="F47" i="5"/>
  <c r="E47" i="5"/>
  <c r="D47" i="5"/>
  <c r="C47" i="5"/>
  <c r="B47" i="5"/>
  <c r="A47" i="5"/>
  <c r="K46" i="5"/>
  <c r="I46" i="5"/>
  <c r="J46" i="5" s="1"/>
  <c r="H46" i="5"/>
  <c r="G46" i="5"/>
  <c r="F46" i="5"/>
  <c r="E46" i="5"/>
  <c r="D46" i="5"/>
  <c r="C46" i="5"/>
  <c r="B46" i="5"/>
  <c r="A46" i="5"/>
  <c r="K45" i="5"/>
  <c r="H45" i="5"/>
  <c r="G45" i="5"/>
  <c r="F45" i="5"/>
  <c r="E45" i="5"/>
  <c r="D45" i="5"/>
  <c r="C45" i="5"/>
  <c r="I45" i="5" s="1"/>
  <c r="J45" i="5" s="1"/>
  <c r="B45" i="5"/>
  <c r="A45" i="5"/>
  <c r="K44" i="5"/>
  <c r="H44" i="5"/>
  <c r="G44" i="5"/>
  <c r="F44" i="5"/>
  <c r="E44" i="5"/>
  <c r="D44" i="5"/>
  <c r="C44" i="5"/>
  <c r="B44" i="5"/>
  <c r="A44" i="5"/>
  <c r="K43" i="5"/>
  <c r="H43" i="5"/>
  <c r="G43" i="5"/>
  <c r="F43" i="5"/>
  <c r="E43" i="5"/>
  <c r="D43" i="5"/>
  <c r="C43" i="5"/>
  <c r="B43" i="5"/>
  <c r="A43" i="5"/>
  <c r="K42" i="5"/>
  <c r="H42" i="5"/>
  <c r="G42" i="5"/>
  <c r="F42" i="5"/>
  <c r="E42" i="5"/>
  <c r="D42" i="5"/>
  <c r="C42" i="5"/>
  <c r="B42" i="5"/>
  <c r="A42" i="5"/>
  <c r="K41" i="5"/>
  <c r="H41" i="5"/>
  <c r="G41" i="5"/>
  <c r="F41" i="5"/>
  <c r="E41" i="5"/>
  <c r="D41" i="5"/>
  <c r="C41" i="5"/>
  <c r="B41" i="5"/>
  <c r="A41" i="5"/>
  <c r="K40" i="5"/>
  <c r="H40" i="5"/>
  <c r="G40" i="5"/>
  <c r="F40" i="5"/>
  <c r="E40" i="5"/>
  <c r="D40" i="5"/>
  <c r="C40" i="5"/>
  <c r="B40" i="5"/>
  <c r="I40" i="5" s="1"/>
  <c r="A40" i="5"/>
  <c r="K39" i="5"/>
  <c r="H39" i="5"/>
  <c r="G39" i="5"/>
  <c r="F39" i="5"/>
  <c r="E39" i="5"/>
  <c r="I39" i="5" s="1"/>
  <c r="J39" i="5" s="1"/>
  <c r="D39" i="5"/>
  <c r="C39" i="5"/>
  <c r="B39" i="5"/>
  <c r="A39" i="5"/>
  <c r="K38" i="5"/>
  <c r="I38" i="5"/>
  <c r="J38" i="5" s="1"/>
  <c r="H38" i="5"/>
  <c r="G38" i="5"/>
  <c r="F38" i="5"/>
  <c r="E38" i="5"/>
  <c r="D38" i="5"/>
  <c r="C38" i="5"/>
  <c r="B38" i="5"/>
  <c r="A38" i="5"/>
  <c r="K37" i="5"/>
  <c r="H37" i="5"/>
  <c r="G37" i="5"/>
  <c r="F37" i="5"/>
  <c r="E37" i="5"/>
  <c r="D37" i="5"/>
  <c r="C37" i="5"/>
  <c r="I37" i="5" s="1"/>
  <c r="J37" i="5" s="1"/>
  <c r="B37" i="5"/>
  <c r="A37" i="5"/>
  <c r="K36" i="5"/>
  <c r="J36" i="5"/>
  <c r="H36" i="5"/>
  <c r="G36" i="5"/>
  <c r="F36" i="5"/>
  <c r="E36" i="5"/>
  <c r="D36" i="5"/>
  <c r="C36" i="5"/>
  <c r="B36" i="5"/>
  <c r="I36" i="5" s="1"/>
  <c r="A36" i="5"/>
  <c r="K35" i="5"/>
  <c r="H35" i="5"/>
  <c r="G35" i="5"/>
  <c r="F35" i="5"/>
  <c r="E35" i="5"/>
  <c r="D35" i="5"/>
  <c r="C35" i="5"/>
  <c r="B35" i="5"/>
  <c r="I35" i="5" s="1"/>
  <c r="J35" i="5" s="1"/>
  <c r="A35" i="5"/>
  <c r="K34" i="5"/>
  <c r="H34" i="5"/>
  <c r="G34" i="5"/>
  <c r="F34" i="5"/>
  <c r="E34" i="5"/>
  <c r="D34" i="5"/>
  <c r="C34" i="5"/>
  <c r="B34" i="5"/>
  <c r="A34" i="5"/>
  <c r="K33" i="5"/>
  <c r="H33" i="5"/>
  <c r="G33" i="5"/>
  <c r="F33" i="5"/>
  <c r="E33" i="5"/>
  <c r="D33" i="5"/>
  <c r="C33" i="5"/>
  <c r="B33" i="5"/>
  <c r="I33" i="5" s="1"/>
  <c r="J33" i="5" s="1"/>
  <c r="A33" i="5"/>
  <c r="K32" i="5"/>
  <c r="H32" i="5"/>
  <c r="G32" i="5"/>
  <c r="F32" i="5"/>
  <c r="E32" i="5"/>
  <c r="D32" i="5"/>
  <c r="C32" i="5"/>
  <c r="B32" i="5"/>
  <c r="A32" i="5"/>
  <c r="K31" i="5"/>
  <c r="I31" i="5"/>
  <c r="J31" i="5" s="1"/>
  <c r="H31" i="5"/>
  <c r="G31" i="5"/>
  <c r="F31" i="5"/>
  <c r="E31" i="5"/>
  <c r="D31" i="5"/>
  <c r="C31" i="5"/>
  <c r="B31" i="5"/>
  <c r="A31" i="5"/>
  <c r="K30" i="5"/>
  <c r="H30" i="5"/>
  <c r="G30" i="5"/>
  <c r="F30" i="5"/>
  <c r="E30" i="5"/>
  <c r="D30" i="5"/>
  <c r="C30" i="5"/>
  <c r="B30" i="5"/>
  <c r="A30" i="5"/>
  <c r="K29" i="5"/>
  <c r="H29" i="5"/>
  <c r="G29" i="5"/>
  <c r="F29" i="5"/>
  <c r="E29" i="5"/>
  <c r="D29" i="5"/>
  <c r="D29" i="1" s="1"/>
  <c r="C29" i="5"/>
  <c r="B29" i="5"/>
  <c r="A29" i="5"/>
  <c r="K28" i="5"/>
  <c r="H28" i="5"/>
  <c r="G28" i="5"/>
  <c r="F28" i="5"/>
  <c r="E28" i="5"/>
  <c r="D28" i="5"/>
  <c r="C28" i="5"/>
  <c r="B28" i="5"/>
  <c r="I28" i="5" s="1"/>
  <c r="J28" i="5" s="1"/>
  <c r="A28" i="5"/>
  <c r="K27" i="5"/>
  <c r="I27" i="5"/>
  <c r="J27" i="5" s="1"/>
  <c r="H27" i="5"/>
  <c r="G27" i="5"/>
  <c r="F27" i="5"/>
  <c r="E27" i="5"/>
  <c r="D27" i="5"/>
  <c r="C27" i="5"/>
  <c r="B27" i="5"/>
  <c r="A27" i="5"/>
  <c r="K26" i="5"/>
  <c r="H26" i="5"/>
  <c r="G26" i="5"/>
  <c r="F26" i="5"/>
  <c r="E26" i="5"/>
  <c r="D26" i="5"/>
  <c r="C26" i="5"/>
  <c r="B26" i="5"/>
  <c r="I26" i="5" s="1"/>
  <c r="J26" i="5" s="1"/>
  <c r="A26" i="5"/>
  <c r="K25" i="5"/>
  <c r="H25" i="5"/>
  <c r="H25" i="1" s="1"/>
  <c r="G25" i="5"/>
  <c r="F25" i="5"/>
  <c r="E25" i="5"/>
  <c r="D25" i="5"/>
  <c r="C25" i="5"/>
  <c r="B25" i="5"/>
  <c r="A25" i="5"/>
  <c r="K24" i="5"/>
  <c r="H24" i="5"/>
  <c r="G24" i="5"/>
  <c r="F24" i="5"/>
  <c r="E24" i="5"/>
  <c r="D24" i="5"/>
  <c r="C24" i="5"/>
  <c r="B24" i="5"/>
  <c r="I24" i="5" s="1"/>
  <c r="A24" i="5"/>
  <c r="K23" i="5"/>
  <c r="I23" i="5"/>
  <c r="J23" i="5" s="1"/>
  <c r="H23" i="5"/>
  <c r="G23" i="5"/>
  <c r="F23" i="5"/>
  <c r="E23" i="5"/>
  <c r="D23" i="5"/>
  <c r="C23" i="5"/>
  <c r="B23" i="5"/>
  <c r="A23" i="5"/>
  <c r="K22" i="5"/>
  <c r="I22" i="5"/>
  <c r="J22" i="5" s="1"/>
  <c r="H22" i="5"/>
  <c r="G22" i="5"/>
  <c r="F22" i="5"/>
  <c r="E22" i="5"/>
  <c r="D22" i="5"/>
  <c r="C22" i="5"/>
  <c r="B22" i="5"/>
  <c r="A22" i="5"/>
  <c r="K21" i="5"/>
  <c r="H21" i="5"/>
  <c r="G21" i="5"/>
  <c r="F21" i="5"/>
  <c r="E21" i="5"/>
  <c r="D21" i="5"/>
  <c r="C21" i="5"/>
  <c r="B21" i="5"/>
  <c r="A21" i="5"/>
  <c r="K20" i="5"/>
  <c r="H20" i="5"/>
  <c r="G20" i="5"/>
  <c r="F20" i="5"/>
  <c r="E20" i="5"/>
  <c r="D20" i="5"/>
  <c r="C20" i="5"/>
  <c r="B20" i="5"/>
  <c r="A20" i="5"/>
  <c r="K19" i="5"/>
  <c r="I19" i="5"/>
  <c r="J19" i="5" s="1"/>
  <c r="H19" i="5"/>
  <c r="G19" i="5"/>
  <c r="F19" i="5"/>
  <c r="E19" i="5"/>
  <c r="D19" i="5"/>
  <c r="C19" i="5"/>
  <c r="B19" i="5"/>
  <c r="A19" i="5"/>
  <c r="K18" i="5"/>
  <c r="H18" i="5"/>
  <c r="G18" i="5"/>
  <c r="F18" i="5"/>
  <c r="E18" i="5"/>
  <c r="D18" i="5"/>
  <c r="D18" i="1" s="1"/>
  <c r="C18" i="5"/>
  <c r="B18" i="5"/>
  <c r="A18" i="5"/>
  <c r="K17" i="5"/>
  <c r="H17" i="5"/>
  <c r="G17" i="5"/>
  <c r="F17" i="5"/>
  <c r="E17" i="5"/>
  <c r="D17" i="5"/>
  <c r="C17" i="5"/>
  <c r="B17" i="5"/>
  <c r="I17" i="5" s="1"/>
  <c r="A17" i="5"/>
  <c r="K16" i="5"/>
  <c r="H16" i="5"/>
  <c r="G16" i="5"/>
  <c r="F16" i="5"/>
  <c r="E16" i="5"/>
  <c r="D16" i="5"/>
  <c r="C16" i="5"/>
  <c r="B16" i="5"/>
  <c r="A16" i="5"/>
  <c r="K15" i="5"/>
  <c r="I15" i="5"/>
  <c r="J15" i="5" s="1"/>
  <c r="H15" i="5"/>
  <c r="G15" i="5"/>
  <c r="F15" i="5"/>
  <c r="E15" i="5"/>
  <c r="D15" i="5"/>
  <c r="C15" i="5"/>
  <c r="B15" i="5"/>
  <c r="A15" i="5"/>
  <c r="K14" i="5"/>
  <c r="H14" i="5"/>
  <c r="G14" i="5"/>
  <c r="F14" i="5"/>
  <c r="E14" i="5"/>
  <c r="D14" i="5"/>
  <c r="I14" i="5" s="1"/>
  <c r="J14" i="5" s="1"/>
  <c r="C14" i="5"/>
  <c r="B14" i="5"/>
  <c r="A14" i="5"/>
  <c r="K13" i="5"/>
  <c r="H13" i="5"/>
  <c r="G13" i="5"/>
  <c r="F13" i="5"/>
  <c r="E13" i="5"/>
  <c r="D13" i="5"/>
  <c r="C13" i="5"/>
  <c r="B13" i="5"/>
  <c r="A13" i="5"/>
  <c r="K12" i="5"/>
  <c r="H12" i="5"/>
  <c r="G12" i="5"/>
  <c r="F12" i="5"/>
  <c r="E12" i="5"/>
  <c r="D12" i="5"/>
  <c r="C12" i="5"/>
  <c r="B12" i="5"/>
  <c r="A12" i="5"/>
  <c r="K11" i="5"/>
  <c r="H11" i="5"/>
  <c r="G11" i="5"/>
  <c r="F11" i="5"/>
  <c r="E11" i="5"/>
  <c r="D11" i="5"/>
  <c r="C11" i="5"/>
  <c r="B11" i="5"/>
  <c r="I11" i="5" s="1"/>
  <c r="J11" i="5" s="1"/>
  <c r="A11" i="5"/>
  <c r="K10" i="5"/>
  <c r="H10" i="5"/>
  <c r="G10" i="5"/>
  <c r="F10" i="5"/>
  <c r="E10" i="5"/>
  <c r="D10" i="5"/>
  <c r="C10" i="5"/>
  <c r="B10" i="5"/>
  <c r="I10" i="5" s="1"/>
  <c r="J10" i="5" s="1"/>
  <c r="A10" i="5"/>
  <c r="K9" i="5"/>
  <c r="H9" i="5"/>
  <c r="G9" i="5"/>
  <c r="F9" i="5"/>
  <c r="E9" i="5"/>
  <c r="D9" i="5"/>
  <c r="C9" i="5"/>
  <c r="B9" i="5"/>
  <c r="A9" i="5"/>
  <c r="K8" i="5"/>
  <c r="H8" i="5"/>
  <c r="G8" i="5"/>
  <c r="F8" i="5"/>
  <c r="E8" i="5"/>
  <c r="D8" i="5"/>
  <c r="C8" i="5"/>
  <c r="B8" i="5"/>
  <c r="A8" i="5"/>
  <c r="K7" i="5"/>
  <c r="H7" i="5"/>
  <c r="G7" i="5"/>
  <c r="F7" i="5"/>
  <c r="E7" i="5"/>
  <c r="I7" i="5" s="1"/>
  <c r="J7" i="5" s="1"/>
  <c r="D7" i="5"/>
  <c r="C7" i="5"/>
  <c r="B7" i="5"/>
  <c r="A7" i="5"/>
  <c r="K6" i="5"/>
  <c r="I6" i="5"/>
  <c r="J6" i="5" s="1"/>
  <c r="H6" i="5"/>
  <c r="G6" i="5"/>
  <c r="F6" i="5"/>
  <c r="E6" i="5"/>
  <c r="D6" i="5"/>
  <c r="C6" i="5"/>
  <c r="B6" i="5"/>
  <c r="A6" i="5"/>
  <c r="K5" i="5"/>
  <c r="H5" i="5"/>
  <c r="G5" i="5"/>
  <c r="F5" i="5"/>
  <c r="E5" i="5"/>
  <c r="D5" i="5"/>
  <c r="C5" i="5"/>
  <c r="B5" i="5"/>
  <c r="A5" i="5"/>
  <c r="K4" i="5"/>
  <c r="J4" i="5"/>
  <c r="H4" i="5"/>
  <c r="G4" i="5"/>
  <c r="F4" i="5"/>
  <c r="E4" i="5"/>
  <c r="D4" i="5"/>
  <c r="C4" i="5"/>
  <c r="B4" i="5"/>
  <c r="I4" i="5" s="1"/>
  <c r="A4" i="5"/>
  <c r="K3" i="5"/>
  <c r="H3" i="5"/>
  <c r="G3" i="5"/>
  <c r="F3" i="5"/>
  <c r="E3" i="5"/>
  <c r="D3" i="5"/>
  <c r="C3" i="5"/>
  <c r="B3" i="5"/>
  <c r="I3" i="5" s="1"/>
  <c r="A3" i="5"/>
  <c r="H70" i="4"/>
  <c r="G70" i="4"/>
  <c r="F70" i="4"/>
  <c r="E70" i="4"/>
  <c r="D70" i="4"/>
  <c r="C70" i="4"/>
  <c r="B70" i="4"/>
  <c r="K67" i="4"/>
  <c r="H67" i="4"/>
  <c r="G67" i="4"/>
  <c r="F67" i="4"/>
  <c r="E67" i="4"/>
  <c r="D67" i="4"/>
  <c r="C67" i="4"/>
  <c r="B67" i="4"/>
  <c r="A67" i="4"/>
  <c r="K66" i="4"/>
  <c r="H66" i="4"/>
  <c r="G66" i="4"/>
  <c r="F66" i="4"/>
  <c r="E66" i="4"/>
  <c r="D66" i="4"/>
  <c r="C66" i="4"/>
  <c r="B66" i="4"/>
  <c r="A66" i="4"/>
  <c r="K65" i="4"/>
  <c r="H65" i="4"/>
  <c r="G65" i="4"/>
  <c r="F65" i="4"/>
  <c r="E65" i="4"/>
  <c r="D65" i="4"/>
  <c r="C65" i="4"/>
  <c r="B65" i="4"/>
  <c r="A65" i="4"/>
  <c r="K64" i="4"/>
  <c r="H64" i="4"/>
  <c r="G64" i="4"/>
  <c r="F64" i="4"/>
  <c r="E64" i="4"/>
  <c r="I64" i="4" s="1"/>
  <c r="J64" i="4" s="1"/>
  <c r="D64" i="4"/>
  <c r="C64" i="4"/>
  <c r="B64" i="4"/>
  <c r="A64" i="4"/>
  <c r="K63" i="4"/>
  <c r="H63" i="4"/>
  <c r="G63" i="4"/>
  <c r="F63" i="4"/>
  <c r="E63" i="4"/>
  <c r="D63" i="4"/>
  <c r="C63" i="4"/>
  <c r="B63" i="4"/>
  <c r="A63" i="4"/>
  <c r="K62" i="4"/>
  <c r="H62" i="4"/>
  <c r="G62" i="4"/>
  <c r="F62" i="4"/>
  <c r="E62" i="4"/>
  <c r="D62" i="4"/>
  <c r="C62" i="4"/>
  <c r="I62" i="4" s="1"/>
  <c r="B62" i="4"/>
  <c r="A62" i="4"/>
  <c r="K61" i="4"/>
  <c r="H61" i="4"/>
  <c r="G61" i="4"/>
  <c r="F61" i="4"/>
  <c r="E61" i="4"/>
  <c r="D61" i="4"/>
  <c r="C61" i="4"/>
  <c r="B61" i="4"/>
  <c r="A61" i="4"/>
  <c r="K60" i="4"/>
  <c r="J60" i="4"/>
  <c r="H60" i="4"/>
  <c r="G60" i="4"/>
  <c r="F60" i="4"/>
  <c r="E60" i="4"/>
  <c r="D60" i="4"/>
  <c r="C60" i="4"/>
  <c r="B60" i="4"/>
  <c r="I60" i="4" s="1"/>
  <c r="A60" i="4"/>
  <c r="K59" i="4"/>
  <c r="H59" i="4"/>
  <c r="G59" i="4"/>
  <c r="F59" i="4"/>
  <c r="E59" i="4"/>
  <c r="D59" i="4"/>
  <c r="C59" i="4"/>
  <c r="B59" i="4"/>
  <c r="A59" i="4"/>
  <c r="K58" i="4"/>
  <c r="H58" i="4"/>
  <c r="G58" i="4"/>
  <c r="F58" i="4"/>
  <c r="E58" i="4"/>
  <c r="D58" i="4"/>
  <c r="C58" i="4"/>
  <c r="B58" i="4"/>
  <c r="A58" i="4"/>
  <c r="K57" i="4"/>
  <c r="H57" i="4"/>
  <c r="H57" i="1" s="1"/>
  <c r="G57" i="4"/>
  <c r="F57" i="4"/>
  <c r="E57" i="4"/>
  <c r="D57" i="4"/>
  <c r="C57" i="4"/>
  <c r="B57" i="4"/>
  <c r="A57" i="4"/>
  <c r="K56" i="4"/>
  <c r="I56" i="4"/>
  <c r="H56" i="4"/>
  <c r="G56" i="4"/>
  <c r="F56" i="4"/>
  <c r="E56" i="4"/>
  <c r="E56" i="1" s="1"/>
  <c r="D56" i="4"/>
  <c r="C56" i="4"/>
  <c r="B56" i="4"/>
  <c r="A56" i="4"/>
  <c r="K55" i="4"/>
  <c r="H55" i="4"/>
  <c r="G55" i="4"/>
  <c r="F55" i="4"/>
  <c r="E55" i="4"/>
  <c r="D55" i="4"/>
  <c r="I55" i="4" s="1"/>
  <c r="J55" i="4" s="1"/>
  <c r="C55" i="4"/>
  <c r="B55" i="4"/>
  <c r="A55" i="4"/>
  <c r="K54" i="4"/>
  <c r="I54" i="4"/>
  <c r="J54" i="4" s="1"/>
  <c r="H54" i="4"/>
  <c r="G54" i="4"/>
  <c r="F54" i="4"/>
  <c r="E54" i="4"/>
  <c r="D54" i="4"/>
  <c r="C54" i="4"/>
  <c r="B54" i="4"/>
  <c r="A54" i="4"/>
  <c r="K53" i="4"/>
  <c r="H53" i="4"/>
  <c r="G53" i="4"/>
  <c r="F53" i="4"/>
  <c r="E53" i="4"/>
  <c r="D53" i="4"/>
  <c r="C53" i="4"/>
  <c r="B53" i="4"/>
  <c r="A53" i="4"/>
  <c r="K52" i="4"/>
  <c r="H52" i="4"/>
  <c r="G52" i="4"/>
  <c r="F52" i="4"/>
  <c r="E52" i="4"/>
  <c r="D52" i="4"/>
  <c r="C52" i="4"/>
  <c r="B52" i="4"/>
  <c r="I52" i="4" s="1"/>
  <c r="J52" i="4" s="1"/>
  <c r="A52" i="4"/>
  <c r="K51" i="4"/>
  <c r="H51" i="4"/>
  <c r="G51" i="4"/>
  <c r="F51" i="4"/>
  <c r="E51" i="4"/>
  <c r="D51" i="4"/>
  <c r="C51" i="4"/>
  <c r="B51" i="4"/>
  <c r="A51" i="4"/>
  <c r="K50" i="4"/>
  <c r="H50" i="4"/>
  <c r="G50" i="4"/>
  <c r="F50" i="4"/>
  <c r="E50" i="4"/>
  <c r="D50" i="4"/>
  <c r="C50" i="4"/>
  <c r="B50" i="4"/>
  <c r="A50" i="4"/>
  <c r="K49" i="4"/>
  <c r="H49" i="4"/>
  <c r="H49" i="1" s="1"/>
  <c r="G49" i="4"/>
  <c r="F49" i="4"/>
  <c r="E49" i="4"/>
  <c r="D49" i="4"/>
  <c r="C49" i="4"/>
  <c r="B49" i="4"/>
  <c r="A49" i="4"/>
  <c r="K48" i="4"/>
  <c r="H48" i="4"/>
  <c r="G48" i="4"/>
  <c r="F48" i="4"/>
  <c r="E48" i="4"/>
  <c r="I48" i="4" s="1"/>
  <c r="J48" i="4" s="1"/>
  <c r="D48" i="4"/>
  <c r="C48" i="4"/>
  <c r="B48" i="4"/>
  <c r="A48" i="4"/>
  <c r="K47" i="4"/>
  <c r="H47" i="4"/>
  <c r="G47" i="4"/>
  <c r="F47" i="4"/>
  <c r="E47" i="4"/>
  <c r="D47" i="4"/>
  <c r="I47" i="4" s="1"/>
  <c r="J47" i="4" s="1"/>
  <c r="C47" i="4"/>
  <c r="B47" i="4"/>
  <c r="A47" i="4"/>
  <c r="K46" i="4"/>
  <c r="I46" i="4"/>
  <c r="J46" i="4" s="1"/>
  <c r="H46" i="4"/>
  <c r="G46" i="4"/>
  <c r="F46" i="4"/>
  <c r="E46" i="4"/>
  <c r="D46" i="4"/>
  <c r="C46" i="4"/>
  <c r="B46" i="4"/>
  <c r="A46" i="4"/>
  <c r="K45" i="4"/>
  <c r="H45" i="4"/>
  <c r="G45" i="4"/>
  <c r="F45" i="4"/>
  <c r="E45" i="4"/>
  <c r="D45" i="4"/>
  <c r="C45" i="4"/>
  <c r="B45" i="4"/>
  <c r="A45" i="4"/>
  <c r="K44" i="4"/>
  <c r="H44" i="4"/>
  <c r="G44" i="4"/>
  <c r="F44" i="4"/>
  <c r="E44" i="4"/>
  <c r="D44" i="4"/>
  <c r="C44" i="4"/>
  <c r="B44" i="4"/>
  <c r="A44" i="4"/>
  <c r="K43" i="4"/>
  <c r="H43" i="4"/>
  <c r="G43" i="4"/>
  <c r="F43" i="4"/>
  <c r="E43" i="4"/>
  <c r="D43" i="4"/>
  <c r="C43" i="4"/>
  <c r="B43" i="4"/>
  <c r="A43" i="4"/>
  <c r="K42" i="4"/>
  <c r="H42" i="4"/>
  <c r="G42" i="4"/>
  <c r="F42" i="4"/>
  <c r="E42" i="4"/>
  <c r="D42" i="4"/>
  <c r="C42" i="4"/>
  <c r="B42" i="4"/>
  <c r="A42" i="4"/>
  <c r="K41" i="4"/>
  <c r="H41" i="4"/>
  <c r="G41" i="4"/>
  <c r="F41" i="4"/>
  <c r="E41" i="4"/>
  <c r="D41" i="4"/>
  <c r="C41" i="4"/>
  <c r="B41" i="4"/>
  <c r="A41" i="4"/>
  <c r="K40" i="4"/>
  <c r="H40" i="4"/>
  <c r="G40" i="4"/>
  <c r="F40" i="4"/>
  <c r="E40" i="4"/>
  <c r="D40" i="4"/>
  <c r="C40" i="4"/>
  <c r="B40" i="4"/>
  <c r="A40" i="4"/>
  <c r="K39" i="4"/>
  <c r="I39" i="4"/>
  <c r="J39" i="4" s="1"/>
  <c r="H39" i="4"/>
  <c r="G39" i="4"/>
  <c r="F39" i="4"/>
  <c r="E39" i="4"/>
  <c r="D39" i="4"/>
  <c r="C39" i="4"/>
  <c r="B39" i="4"/>
  <c r="A39" i="4"/>
  <c r="K38" i="4"/>
  <c r="H38" i="4"/>
  <c r="G38" i="4"/>
  <c r="F38" i="4"/>
  <c r="E38" i="4"/>
  <c r="D38" i="4"/>
  <c r="I38" i="4" s="1"/>
  <c r="J38" i="4" s="1"/>
  <c r="C38" i="4"/>
  <c r="B38" i="4"/>
  <c r="A38" i="4"/>
  <c r="K37" i="4"/>
  <c r="H37" i="4"/>
  <c r="G37" i="4"/>
  <c r="F37" i="4"/>
  <c r="E37" i="4"/>
  <c r="D37" i="4"/>
  <c r="C37" i="4"/>
  <c r="B37" i="4"/>
  <c r="A37" i="4"/>
  <c r="K36" i="4"/>
  <c r="H36" i="4"/>
  <c r="G36" i="4"/>
  <c r="G36" i="1" s="1"/>
  <c r="F36" i="4"/>
  <c r="F36" i="1" s="1"/>
  <c r="E36" i="4"/>
  <c r="D36" i="4"/>
  <c r="C36" i="4"/>
  <c r="B36" i="4"/>
  <c r="A36" i="4"/>
  <c r="K35" i="4"/>
  <c r="I35" i="4"/>
  <c r="J35" i="4" s="1"/>
  <c r="H35" i="4"/>
  <c r="G35" i="4"/>
  <c r="F35" i="4"/>
  <c r="E35" i="4"/>
  <c r="D35" i="4"/>
  <c r="C35" i="4"/>
  <c r="B35" i="4"/>
  <c r="B35" i="1" s="1"/>
  <c r="A35" i="4"/>
  <c r="K34" i="4"/>
  <c r="H34" i="4"/>
  <c r="G34" i="4"/>
  <c r="F34" i="4"/>
  <c r="E34" i="4"/>
  <c r="D34" i="4"/>
  <c r="C34" i="4"/>
  <c r="B34" i="4"/>
  <c r="A34" i="4"/>
  <c r="K33" i="4"/>
  <c r="H33" i="4"/>
  <c r="G33" i="4"/>
  <c r="F33" i="4"/>
  <c r="E33" i="4"/>
  <c r="D33" i="4"/>
  <c r="C33" i="4"/>
  <c r="B33" i="4"/>
  <c r="A33" i="4"/>
  <c r="K32" i="4"/>
  <c r="H32" i="4"/>
  <c r="G32" i="4"/>
  <c r="F32" i="4"/>
  <c r="F32" i="1" s="1"/>
  <c r="E32" i="4"/>
  <c r="D32" i="4"/>
  <c r="C32" i="4"/>
  <c r="B32" i="4"/>
  <c r="A32" i="4"/>
  <c r="K31" i="4"/>
  <c r="H31" i="4"/>
  <c r="G31" i="4"/>
  <c r="F31" i="4"/>
  <c r="E31" i="4"/>
  <c r="I31" i="4" s="1"/>
  <c r="J31" i="4" s="1"/>
  <c r="D31" i="4"/>
  <c r="C31" i="4"/>
  <c r="B31" i="4"/>
  <c r="A31" i="4"/>
  <c r="K30" i="4"/>
  <c r="I30" i="4"/>
  <c r="J30" i="4" s="1"/>
  <c r="H30" i="4"/>
  <c r="G30" i="4"/>
  <c r="F30" i="4"/>
  <c r="E30" i="4"/>
  <c r="D30" i="4"/>
  <c r="C30" i="4"/>
  <c r="B30" i="4"/>
  <c r="A30" i="4"/>
  <c r="K29" i="4"/>
  <c r="H29" i="4"/>
  <c r="G29" i="4"/>
  <c r="F29" i="4"/>
  <c r="E29" i="4"/>
  <c r="D29" i="4"/>
  <c r="C29" i="4"/>
  <c r="B29" i="4"/>
  <c r="A29" i="4"/>
  <c r="K28" i="4"/>
  <c r="H28" i="4"/>
  <c r="G28" i="4"/>
  <c r="F28" i="4"/>
  <c r="E28" i="4"/>
  <c r="D28" i="4"/>
  <c r="C28" i="4"/>
  <c r="B28" i="4"/>
  <c r="I28" i="4" s="1"/>
  <c r="J28" i="4" s="1"/>
  <c r="A28" i="4"/>
  <c r="K27" i="4"/>
  <c r="H27" i="4"/>
  <c r="G27" i="4"/>
  <c r="F27" i="4"/>
  <c r="E27" i="4"/>
  <c r="D27" i="4"/>
  <c r="C27" i="4"/>
  <c r="B27" i="4"/>
  <c r="I27" i="4" s="1"/>
  <c r="J27" i="4" s="1"/>
  <c r="A27" i="4"/>
  <c r="K26" i="4"/>
  <c r="H26" i="4"/>
  <c r="H26" i="1" s="1"/>
  <c r="G26" i="4"/>
  <c r="F26" i="4"/>
  <c r="E26" i="4"/>
  <c r="D26" i="4"/>
  <c r="C26" i="4"/>
  <c r="B26" i="4"/>
  <c r="A26" i="4"/>
  <c r="K25" i="4"/>
  <c r="H25" i="4"/>
  <c r="G25" i="4"/>
  <c r="F25" i="4"/>
  <c r="E25" i="4"/>
  <c r="D25" i="4"/>
  <c r="C25" i="4"/>
  <c r="B25" i="4"/>
  <c r="I25" i="4" s="1"/>
  <c r="A25" i="4"/>
  <c r="K24" i="4"/>
  <c r="H24" i="4"/>
  <c r="G24" i="4"/>
  <c r="F24" i="4"/>
  <c r="E24" i="4"/>
  <c r="D24" i="4"/>
  <c r="C24" i="4"/>
  <c r="B24" i="4"/>
  <c r="A24" i="4"/>
  <c r="K23" i="4"/>
  <c r="H23" i="4"/>
  <c r="G23" i="4"/>
  <c r="F23" i="4"/>
  <c r="F23" i="1" s="1"/>
  <c r="E23" i="4"/>
  <c r="D23" i="4"/>
  <c r="C23" i="4"/>
  <c r="B23" i="4"/>
  <c r="A23" i="4"/>
  <c r="K22" i="4"/>
  <c r="H22" i="4"/>
  <c r="G22" i="4"/>
  <c r="F22" i="4"/>
  <c r="E22" i="4"/>
  <c r="D22" i="4"/>
  <c r="I22" i="4" s="1"/>
  <c r="J22" i="4" s="1"/>
  <c r="C22" i="4"/>
  <c r="B22" i="4"/>
  <c r="A22" i="4"/>
  <c r="K21" i="4"/>
  <c r="H21" i="4"/>
  <c r="G21" i="4"/>
  <c r="F21" i="4"/>
  <c r="E21" i="4"/>
  <c r="D21" i="4"/>
  <c r="C21" i="4"/>
  <c r="B21" i="4"/>
  <c r="A21" i="4"/>
  <c r="K20" i="4"/>
  <c r="H20" i="4"/>
  <c r="G20" i="4"/>
  <c r="F20" i="4"/>
  <c r="E20" i="4"/>
  <c r="D20" i="4"/>
  <c r="C20" i="4"/>
  <c r="B20" i="4"/>
  <c r="I20" i="4" s="1"/>
  <c r="J20" i="4" s="1"/>
  <c r="A20" i="4"/>
  <c r="K19" i="4"/>
  <c r="H19" i="4"/>
  <c r="G19" i="4"/>
  <c r="F19" i="4"/>
  <c r="E19" i="4"/>
  <c r="I19" i="4" s="1"/>
  <c r="J19" i="4" s="1"/>
  <c r="D19" i="4"/>
  <c r="C19" i="4"/>
  <c r="B19" i="4"/>
  <c r="A19" i="4"/>
  <c r="K18" i="4"/>
  <c r="H18" i="4"/>
  <c r="G18" i="4"/>
  <c r="F18" i="4"/>
  <c r="E18" i="4"/>
  <c r="D18" i="4"/>
  <c r="I18" i="4" s="1"/>
  <c r="J18" i="4" s="1"/>
  <c r="C18" i="4"/>
  <c r="B18" i="4"/>
  <c r="A18" i="4"/>
  <c r="K17" i="4"/>
  <c r="H17" i="4"/>
  <c r="G17" i="4"/>
  <c r="F17" i="4"/>
  <c r="E17" i="4"/>
  <c r="D17" i="4"/>
  <c r="C17" i="4"/>
  <c r="B17" i="4"/>
  <c r="A17" i="4"/>
  <c r="K16" i="4"/>
  <c r="H16" i="4"/>
  <c r="G16" i="4"/>
  <c r="F16" i="4"/>
  <c r="E16" i="4"/>
  <c r="D16" i="4"/>
  <c r="C16" i="4"/>
  <c r="B16" i="4"/>
  <c r="A16" i="4"/>
  <c r="K15" i="4"/>
  <c r="I15" i="4"/>
  <c r="J15" i="4" s="1"/>
  <c r="H15" i="4"/>
  <c r="G15" i="4"/>
  <c r="F15" i="4"/>
  <c r="E15" i="4"/>
  <c r="D15" i="4"/>
  <c r="C15" i="4"/>
  <c r="B15" i="4"/>
  <c r="A15" i="4"/>
  <c r="K14" i="4"/>
  <c r="I14" i="4"/>
  <c r="J14" i="4" s="1"/>
  <c r="H14" i="4"/>
  <c r="G14" i="4"/>
  <c r="F14" i="4"/>
  <c r="E14" i="4"/>
  <c r="D14" i="4"/>
  <c r="C14" i="4"/>
  <c r="B14" i="4"/>
  <c r="A14" i="4"/>
  <c r="K13" i="4"/>
  <c r="H13" i="4"/>
  <c r="G13" i="4"/>
  <c r="F13" i="4"/>
  <c r="E13" i="4"/>
  <c r="D13" i="4"/>
  <c r="C13" i="4"/>
  <c r="B13" i="4"/>
  <c r="A13" i="4"/>
  <c r="K12" i="4"/>
  <c r="H12" i="4"/>
  <c r="G12" i="4"/>
  <c r="F12" i="4"/>
  <c r="E12" i="4"/>
  <c r="D12" i="4"/>
  <c r="C12" i="4"/>
  <c r="B12" i="4"/>
  <c r="A12" i="4"/>
  <c r="K11" i="4"/>
  <c r="I11" i="4"/>
  <c r="J11" i="4" s="1"/>
  <c r="H11" i="4"/>
  <c r="G11" i="4"/>
  <c r="F11" i="4"/>
  <c r="E11" i="4"/>
  <c r="D11" i="4"/>
  <c r="C11" i="4"/>
  <c r="B11" i="4"/>
  <c r="A11" i="4"/>
  <c r="K10" i="4"/>
  <c r="H10" i="4"/>
  <c r="G10" i="4"/>
  <c r="F10" i="4"/>
  <c r="E10" i="4"/>
  <c r="E10" i="1" s="1"/>
  <c r="D10" i="4"/>
  <c r="C10" i="4"/>
  <c r="B10" i="4"/>
  <c r="A10" i="4"/>
  <c r="K9" i="4"/>
  <c r="H9" i="4"/>
  <c r="G9" i="4"/>
  <c r="F9" i="4"/>
  <c r="E9" i="4"/>
  <c r="D9" i="4"/>
  <c r="C9" i="4"/>
  <c r="B9" i="4"/>
  <c r="A9" i="4"/>
  <c r="K8" i="4"/>
  <c r="H8" i="4"/>
  <c r="G8" i="4"/>
  <c r="F8" i="4"/>
  <c r="E8" i="4"/>
  <c r="D8" i="4"/>
  <c r="C8" i="4"/>
  <c r="B8" i="4"/>
  <c r="A8" i="4"/>
  <c r="K7" i="4"/>
  <c r="I7" i="4"/>
  <c r="J7" i="4" s="1"/>
  <c r="H7" i="4"/>
  <c r="G7" i="4"/>
  <c r="F7" i="4"/>
  <c r="E7" i="4"/>
  <c r="D7" i="4"/>
  <c r="C7" i="4"/>
  <c r="B7" i="4"/>
  <c r="A7" i="4"/>
  <c r="K6" i="4"/>
  <c r="H6" i="4"/>
  <c r="G6" i="4"/>
  <c r="F6" i="4"/>
  <c r="E6" i="4"/>
  <c r="D6" i="4"/>
  <c r="I6" i="4" s="1"/>
  <c r="J6" i="4" s="1"/>
  <c r="C6" i="4"/>
  <c r="B6" i="4"/>
  <c r="A6" i="4"/>
  <c r="K5" i="4"/>
  <c r="H5" i="4"/>
  <c r="G5" i="4"/>
  <c r="F5" i="4"/>
  <c r="E5" i="4"/>
  <c r="D5" i="4"/>
  <c r="C5" i="4"/>
  <c r="B5" i="4"/>
  <c r="A5" i="4"/>
  <c r="K4" i="4"/>
  <c r="H4" i="4"/>
  <c r="G4" i="4"/>
  <c r="F4" i="4"/>
  <c r="E4" i="4"/>
  <c r="D4" i="4"/>
  <c r="C4" i="4"/>
  <c r="B4" i="4"/>
  <c r="A4" i="4"/>
  <c r="K3" i="4"/>
  <c r="H3" i="4"/>
  <c r="G3" i="4"/>
  <c r="F3" i="4"/>
  <c r="E3" i="4"/>
  <c r="D3" i="4"/>
  <c r="C3" i="4"/>
  <c r="B3" i="4"/>
  <c r="I3" i="4" s="1"/>
  <c r="A3" i="4"/>
  <c r="H70" i="3"/>
  <c r="G70" i="3"/>
  <c r="F70" i="3"/>
  <c r="E70" i="3"/>
  <c r="D70" i="3"/>
  <c r="C70" i="3"/>
  <c r="B70" i="3"/>
  <c r="K67" i="3"/>
  <c r="H67" i="3"/>
  <c r="G67" i="3"/>
  <c r="F67" i="3"/>
  <c r="E67" i="3"/>
  <c r="D67" i="3"/>
  <c r="C67" i="3"/>
  <c r="B67" i="3"/>
  <c r="A67" i="3"/>
  <c r="K66" i="3"/>
  <c r="H66" i="3"/>
  <c r="H66" i="1" s="1"/>
  <c r="G66" i="3"/>
  <c r="F66" i="3"/>
  <c r="E66" i="3"/>
  <c r="D66" i="3"/>
  <c r="C66" i="3"/>
  <c r="B66" i="3"/>
  <c r="A66" i="3"/>
  <c r="K65" i="3"/>
  <c r="H65" i="3"/>
  <c r="G65" i="3"/>
  <c r="F65" i="3"/>
  <c r="E65" i="3"/>
  <c r="D65" i="3"/>
  <c r="C65" i="3"/>
  <c r="C65" i="1" s="1"/>
  <c r="B65" i="3"/>
  <c r="A65" i="3"/>
  <c r="K64" i="3"/>
  <c r="H64" i="3"/>
  <c r="G64" i="3"/>
  <c r="F64" i="3"/>
  <c r="E64" i="3"/>
  <c r="I64" i="3" s="1"/>
  <c r="J64" i="3" s="1"/>
  <c r="D64" i="3"/>
  <c r="C64" i="3"/>
  <c r="B64" i="3"/>
  <c r="A64" i="3"/>
  <c r="K63" i="3"/>
  <c r="H63" i="3"/>
  <c r="G63" i="3"/>
  <c r="F63" i="3"/>
  <c r="E63" i="3"/>
  <c r="D63" i="3"/>
  <c r="I63" i="3" s="1"/>
  <c r="J63" i="3" s="1"/>
  <c r="C63" i="3"/>
  <c r="B63" i="3"/>
  <c r="A63" i="3"/>
  <c r="K62" i="3"/>
  <c r="H62" i="3"/>
  <c r="G62" i="3"/>
  <c r="F62" i="3"/>
  <c r="E62" i="3"/>
  <c r="D62" i="3"/>
  <c r="D62" i="1" s="1"/>
  <c r="C62" i="3"/>
  <c r="B62" i="3"/>
  <c r="A62" i="3"/>
  <c r="K61" i="3"/>
  <c r="H61" i="3"/>
  <c r="G61" i="3"/>
  <c r="G61" i="1" s="1"/>
  <c r="F61" i="3"/>
  <c r="F61" i="1" s="1"/>
  <c r="E61" i="3"/>
  <c r="D61" i="3"/>
  <c r="C61" i="3"/>
  <c r="B61" i="3"/>
  <c r="I61" i="3" s="1"/>
  <c r="J61" i="3" s="1"/>
  <c r="A61" i="3"/>
  <c r="K60" i="3"/>
  <c r="H60" i="3"/>
  <c r="G60" i="3"/>
  <c r="F60" i="3"/>
  <c r="E60" i="3"/>
  <c r="I60" i="3" s="1"/>
  <c r="J60" i="3" s="1"/>
  <c r="D60" i="3"/>
  <c r="C60" i="3"/>
  <c r="B60" i="3"/>
  <c r="A60" i="3"/>
  <c r="K59" i="3"/>
  <c r="H59" i="3"/>
  <c r="G59" i="3"/>
  <c r="F59" i="3"/>
  <c r="E59" i="3"/>
  <c r="D59" i="3"/>
  <c r="C59" i="3"/>
  <c r="B59" i="3"/>
  <c r="A59" i="3"/>
  <c r="K58" i="3"/>
  <c r="H58" i="3"/>
  <c r="G58" i="3"/>
  <c r="G58" i="1" s="1"/>
  <c r="F58" i="3"/>
  <c r="E58" i="3"/>
  <c r="D58" i="3"/>
  <c r="C58" i="3"/>
  <c r="B58" i="3"/>
  <c r="A58" i="3"/>
  <c r="K57" i="3"/>
  <c r="H57" i="3"/>
  <c r="G57" i="3"/>
  <c r="F57" i="3"/>
  <c r="E57" i="3"/>
  <c r="D57" i="3"/>
  <c r="C57" i="3"/>
  <c r="B57" i="3"/>
  <c r="A57" i="3"/>
  <c r="K56" i="3"/>
  <c r="H56" i="3"/>
  <c r="G56" i="3"/>
  <c r="F56" i="3"/>
  <c r="F56" i="1" s="1"/>
  <c r="E56" i="3"/>
  <c r="I56" i="3" s="1"/>
  <c r="J56" i="3" s="1"/>
  <c r="D56" i="3"/>
  <c r="C56" i="3"/>
  <c r="B56" i="3"/>
  <c r="A56" i="3"/>
  <c r="K55" i="3"/>
  <c r="H55" i="3"/>
  <c r="H55" i="1" s="1"/>
  <c r="G55" i="3"/>
  <c r="F55" i="3"/>
  <c r="E55" i="3"/>
  <c r="D55" i="3"/>
  <c r="I55" i="3" s="1"/>
  <c r="J55" i="3" s="1"/>
  <c r="C55" i="3"/>
  <c r="B55" i="3"/>
  <c r="A55" i="3"/>
  <c r="K54" i="3"/>
  <c r="H54" i="3"/>
  <c r="G54" i="3"/>
  <c r="F54" i="3"/>
  <c r="E54" i="3"/>
  <c r="D54" i="3"/>
  <c r="C54" i="3"/>
  <c r="B54" i="3"/>
  <c r="A54" i="3"/>
  <c r="K53" i="3"/>
  <c r="H53" i="3"/>
  <c r="G53" i="3"/>
  <c r="G53" i="1" s="1"/>
  <c r="F53" i="3"/>
  <c r="E53" i="3"/>
  <c r="D53" i="3"/>
  <c r="C53" i="3"/>
  <c r="B53" i="3"/>
  <c r="A53" i="3"/>
  <c r="K52" i="3"/>
  <c r="J52" i="3"/>
  <c r="H52" i="3"/>
  <c r="G52" i="3"/>
  <c r="F52" i="3"/>
  <c r="E52" i="3"/>
  <c r="D52" i="3"/>
  <c r="C52" i="3"/>
  <c r="B52" i="3"/>
  <c r="I52" i="3" s="1"/>
  <c r="A52" i="3"/>
  <c r="K51" i="3"/>
  <c r="H51" i="3"/>
  <c r="G51" i="3"/>
  <c r="F51" i="3"/>
  <c r="E51" i="3"/>
  <c r="D51" i="3"/>
  <c r="C51" i="3"/>
  <c r="B51" i="3"/>
  <c r="A51" i="3"/>
  <c r="K50" i="3"/>
  <c r="H50" i="3"/>
  <c r="G50" i="3"/>
  <c r="G50" i="1" s="1"/>
  <c r="F50" i="3"/>
  <c r="E50" i="3"/>
  <c r="D50" i="3"/>
  <c r="C50" i="3"/>
  <c r="B50" i="3"/>
  <c r="A50" i="3"/>
  <c r="K49" i="3"/>
  <c r="H49" i="3"/>
  <c r="G49" i="3"/>
  <c r="F49" i="3"/>
  <c r="E49" i="3"/>
  <c r="D49" i="3"/>
  <c r="C49" i="3"/>
  <c r="B49" i="3"/>
  <c r="A49" i="3"/>
  <c r="K48" i="3"/>
  <c r="I48" i="3"/>
  <c r="J48" i="3" s="1"/>
  <c r="H48" i="3"/>
  <c r="G48" i="3"/>
  <c r="F48" i="3"/>
  <c r="E48" i="3"/>
  <c r="D48" i="3"/>
  <c r="C48" i="3"/>
  <c r="B48" i="3"/>
  <c r="A48" i="3"/>
  <c r="K47" i="3"/>
  <c r="H47" i="3"/>
  <c r="G47" i="3"/>
  <c r="F47" i="3"/>
  <c r="E47" i="3"/>
  <c r="D47" i="3"/>
  <c r="I47" i="3" s="1"/>
  <c r="J47" i="3" s="1"/>
  <c r="C47" i="3"/>
  <c r="B47" i="3"/>
  <c r="A47" i="3"/>
  <c r="K46" i="3"/>
  <c r="H46" i="3"/>
  <c r="G46" i="3"/>
  <c r="F46" i="3"/>
  <c r="E46" i="3"/>
  <c r="D46" i="3"/>
  <c r="D46" i="1" s="1"/>
  <c r="C46" i="3"/>
  <c r="B46" i="3"/>
  <c r="A46" i="3"/>
  <c r="K45" i="3"/>
  <c r="H45" i="3"/>
  <c r="G45" i="3"/>
  <c r="F45" i="3"/>
  <c r="F45" i="1" s="1"/>
  <c r="E45" i="3"/>
  <c r="D45" i="3"/>
  <c r="C45" i="3"/>
  <c r="B45" i="3"/>
  <c r="A45" i="3"/>
  <c r="K44" i="3"/>
  <c r="I44" i="3"/>
  <c r="J44" i="3" s="1"/>
  <c r="H44" i="3"/>
  <c r="G44" i="3"/>
  <c r="F44" i="3"/>
  <c r="E44" i="3"/>
  <c r="D44" i="3"/>
  <c r="C44" i="3"/>
  <c r="B44" i="3"/>
  <c r="A44" i="3"/>
  <c r="K43" i="3"/>
  <c r="H43" i="3"/>
  <c r="G43" i="3"/>
  <c r="F43" i="3"/>
  <c r="E43" i="3"/>
  <c r="D43" i="3"/>
  <c r="C43" i="3"/>
  <c r="B43" i="3"/>
  <c r="A43" i="3"/>
  <c r="K42" i="3"/>
  <c r="H42" i="3"/>
  <c r="G42" i="3"/>
  <c r="F42" i="3"/>
  <c r="E42" i="3"/>
  <c r="D42" i="3"/>
  <c r="C42" i="3"/>
  <c r="B42" i="3"/>
  <c r="I42" i="3" s="1"/>
  <c r="J42" i="3" s="1"/>
  <c r="A42" i="3"/>
  <c r="K41" i="3"/>
  <c r="J41" i="3"/>
  <c r="H41" i="3"/>
  <c r="G41" i="3"/>
  <c r="F41" i="3"/>
  <c r="E41" i="3"/>
  <c r="D41" i="3"/>
  <c r="C41" i="3"/>
  <c r="B41" i="3"/>
  <c r="I41" i="3" s="1"/>
  <c r="A41" i="3"/>
  <c r="K40" i="3"/>
  <c r="H40" i="3"/>
  <c r="G40" i="3"/>
  <c r="F40" i="3"/>
  <c r="E40" i="3"/>
  <c r="D40" i="3"/>
  <c r="C40" i="3"/>
  <c r="B40" i="3"/>
  <c r="A40" i="3"/>
  <c r="K39" i="3"/>
  <c r="H39" i="3"/>
  <c r="I39" i="3" s="1"/>
  <c r="J39" i="3" s="1"/>
  <c r="G39" i="3"/>
  <c r="F39" i="3"/>
  <c r="E39" i="3"/>
  <c r="D39" i="3"/>
  <c r="C39" i="3"/>
  <c r="B39" i="3"/>
  <c r="A39" i="3"/>
  <c r="K38" i="3"/>
  <c r="H38" i="3"/>
  <c r="G38" i="3"/>
  <c r="F38" i="3"/>
  <c r="E38" i="3"/>
  <c r="D38" i="3"/>
  <c r="C38" i="3"/>
  <c r="B38" i="3"/>
  <c r="A38" i="3"/>
  <c r="K37" i="3"/>
  <c r="H37" i="3"/>
  <c r="G37" i="3"/>
  <c r="F37" i="3"/>
  <c r="E37" i="3"/>
  <c r="D37" i="3"/>
  <c r="C37" i="3"/>
  <c r="B37" i="3"/>
  <c r="A37" i="3"/>
  <c r="K36" i="3"/>
  <c r="H36" i="3"/>
  <c r="G36" i="3"/>
  <c r="F36" i="3"/>
  <c r="E36" i="3"/>
  <c r="D36" i="3"/>
  <c r="C36" i="3"/>
  <c r="B36" i="3"/>
  <c r="I36" i="3" s="1"/>
  <c r="J36" i="3" s="1"/>
  <c r="A36" i="3"/>
  <c r="K35" i="3"/>
  <c r="H35" i="3"/>
  <c r="G35" i="3"/>
  <c r="F35" i="3"/>
  <c r="E35" i="3"/>
  <c r="D35" i="3"/>
  <c r="C35" i="3"/>
  <c r="B35" i="3"/>
  <c r="A35" i="3"/>
  <c r="K34" i="3"/>
  <c r="H34" i="3"/>
  <c r="G34" i="3"/>
  <c r="F34" i="3"/>
  <c r="E34" i="3"/>
  <c r="D34" i="3"/>
  <c r="C34" i="3"/>
  <c r="B34" i="3"/>
  <c r="A34" i="3"/>
  <c r="K33" i="3"/>
  <c r="H33" i="3"/>
  <c r="G33" i="3"/>
  <c r="F33" i="3"/>
  <c r="E33" i="3"/>
  <c r="D33" i="3"/>
  <c r="C33" i="3"/>
  <c r="B33" i="3"/>
  <c r="A33" i="3"/>
  <c r="K32" i="3"/>
  <c r="H32" i="3"/>
  <c r="G32" i="3"/>
  <c r="F32" i="3"/>
  <c r="E32" i="3"/>
  <c r="I32" i="3" s="1"/>
  <c r="J32" i="3" s="1"/>
  <c r="D32" i="3"/>
  <c r="C32" i="3"/>
  <c r="B32" i="3"/>
  <c r="A32" i="3"/>
  <c r="K31" i="3"/>
  <c r="I31" i="3"/>
  <c r="J31" i="3" s="1"/>
  <c r="H31" i="3"/>
  <c r="G31" i="3"/>
  <c r="F31" i="3"/>
  <c r="E31" i="3"/>
  <c r="D31" i="3"/>
  <c r="C31" i="3"/>
  <c r="B31" i="3"/>
  <c r="A31" i="3"/>
  <c r="K30" i="3"/>
  <c r="H30" i="3"/>
  <c r="G30" i="3"/>
  <c r="F30" i="3"/>
  <c r="E30" i="3"/>
  <c r="D30" i="3"/>
  <c r="C30" i="3"/>
  <c r="B30" i="3"/>
  <c r="A30" i="3"/>
  <c r="K29" i="3"/>
  <c r="H29" i="3"/>
  <c r="G29" i="3"/>
  <c r="F29" i="3"/>
  <c r="E29" i="3"/>
  <c r="D29" i="3"/>
  <c r="C29" i="3"/>
  <c r="B29" i="3"/>
  <c r="I29" i="3" s="1"/>
  <c r="J29" i="3" s="1"/>
  <c r="A29" i="3"/>
  <c r="K28" i="3"/>
  <c r="H28" i="3"/>
  <c r="G28" i="3"/>
  <c r="F28" i="3"/>
  <c r="E28" i="3"/>
  <c r="I28" i="3" s="1"/>
  <c r="J28" i="3" s="1"/>
  <c r="D28" i="3"/>
  <c r="C28" i="3"/>
  <c r="B28" i="3"/>
  <c r="A28" i="3"/>
  <c r="K27" i="3"/>
  <c r="H27" i="3"/>
  <c r="G27" i="3"/>
  <c r="F27" i="3"/>
  <c r="E27" i="3"/>
  <c r="D27" i="3"/>
  <c r="C27" i="3"/>
  <c r="B27" i="3"/>
  <c r="A27" i="3"/>
  <c r="K26" i="3"/>
  <c r="H26" i="3"/>
  <c r="G26" i="3"/>
  <c r="G26" i="1" s="1"/>
  <c r="F26" i="3"/>
  <c r="E26" i="3"/>
  <c r="D26" i="3"/>
  <c r="C26" i="3"/>
  <c r="B26" i="3"/>
  <c r="A26" i="3"/>
  <c r="K25" i="3"/>
  <c r="H25" i="3"/>
  <c r="G25" i="3"/>
  <c r="F25" i="3"/>
  <c r="E25" i="3"/>
  <c r="D25" i="3"/>
  <c r="C25" i="3"/>
  <c r="B25" i="3"/>
  <c r="A25" i="3"/>
  <c r="K24" i="3"/>
  <c r="H24" i="3"/>
  <c r="G24" i="3"/>
  <c r="F24" i="3"/>
  <c r="E24" i="3"/>
  <c r="I24" i="3" s="1"/>
  <c r="J24" i="3" s="1"/>
  <c r="D24" i="3"/>
  <c r="C24" i="3"/>
  <c r="B24" i="3"/>
  <c r="A24" i="3"/>
  <c r="K23" i="3"/>
  <c r="H23" i="3"/>
  <c r="G23" i="3"/>
  <c r="F23" i="3"/>
  <c r="E23" i="3"/>
  <c r="D23" i="3"/>
  <c r="I23" i="3" s="1"/>
  <c r="J23" i="3" s="1"/>
  <c r="C23" i="3"/>
  <c r="B23" i="3"/>
  <c r="A23" i="3"/>
  <c r="K22" i="3"/>
  <c r="H22" i="3"/>
  <c r="G22" i="3"/>
  <c r="F22" i="3"/>
  <c r="E22" i="3"/>
  <c r="D22" i="3"/>
  <c r="C22" i="3"/>
  <c r="I22" i="3" s="1"/>
  <c r="B22" i="3"/>
  <c r="A22" i="3"/>
  <c r="K21" i="3"/>
  <c r="H21" i="3"/>
  <c r="G21" i="3"/>
  <c r="F21" i="3"/>
  <c r="E21" i="3"/>
  <c r="D21" i="3"/>
  <c r="C21" i="3"/>
  <c r="B21" i="3"/>
  <c r="A21" i="3"/>
  <c r="K20" i="3"/>
  <c r="J20" i="3"/>
  <c r="H20" i="3"/>
  <c r="G20" i="3"/>
  <c r="F20" i="3"/>
  <c r="E20" i="3"/>
  <c r="D20" i="3"/>
  <c r="C20" i="3"/>
  <c r="B20" i="3"/>
  <c r="I20" i="3" s="1"/>
  <c r="A20" i="3"/>
  <c r="K19" i="3"/>
  <c r="H19" i="3"/>
  <c r="G19" i="3"/>
  <c r="F19" i="3"/>
  <c r="E19" i="3"/>
  <c r="D19" i="3"/>
  <c r="I19" i="3" s="1"/>
  <c r="J19" i="3" s="1"/>
  <c r="C19" i="3"/>
  <c r="B19" i="3"/>
  <c r="A19" i="3"/>
  <c r="K18" i="3"/>
  <c r="H18" i="3"/>
  <c r="G18" i="3"/>
  <c r="F18" i="3"/>
  <c r="E18" i="3"/>
  <c r="D18" i="3"/>
  <c r="C18" i="3"/>
  <c r="B18" i="3"/>
  <c r="A18" i="3"/>
  <c r="K17" i="3"/>
  <c r="H17" i="3"/>
  <c r="G17" i="3"/>
  <c r="F17" i="3"/>
  <c r="E17" i="3"/>
  <c r="D17" i="3"/>
  <c r="C17" i="3"/>
  <c r="B17" i="3"/>
  <c r="A17" i="3"/>
  <c r="K16" i="3"/>
  <c r="I16" i="3"/>
  <c r="J16" i="3" s="1"/>
  <c r="H16" i="3"/>
  <c r="G16" i="3"/>
  <c r="F16" i="3"/>
  <c r="E16" i="3"/>
  <c r="D16" i="3"/>
  <c r="C16" i="3"/>
  <c r="B16" i="3"/>
  <c r="A16" i="3"/>
  <c r="K15" i="3"/>
  <c r="H15" i="3"/>
  <c r="G15" i="3"/>
  <c r="F15" i="3"/>
  <c r="E15" i="3"/>
  <c r="D15" i="3"/>
  <c r="I15" i="3" s="1"/>
  <c r="J15" i="3" s="1"/>
  <c r="C15" i="3"/>
  <c r="B15" i="3"/>
  <c r="A15" i="3"/>
  <c r="K14" i="3"/>
  <c r="H14" i="3"/>
  <c r="G14" i="3"/>
  <c r="F14" i="3"/>
  <c r="E14" i="3"/>
  <c r="D14" i="3"/>
  <c r="D14" i="1" s="1"/>
  <c r="C14" i="3"/>
  <c r="B14" i="3"/>
  <c r="A14" i="3"/>
  <c r="K13" i="3"/>
  <c r="H13" i="3"/>
  <c r="G13" i="3"/>
  <c r="F13" i="3"/>
  <c r="E13" i="3"/>
  <c r="D13" i="3"/>
  <c r="C13" i="3"/>
  <c r="B13" i="3"/>
  <c r="A13" i="3"/>
  <c r="K12" i="3"/>
  <c r="I12" i="3"/>
  <c r="J12" i="3" s="1"/>
  <c r="H12" i="3"/>
  <c r="G12" i="3"/>
  <c r="F12" i="3"/>
  <c r="E12" i="3"/>
  <c r="D12" i="3"/>
  <c r="C12" i="3"/>
  <c r="B12" i="3"/>
  <c r="A12" i="3"/>
  <c r="K11" i="3"/>
  <c r="H11" i="3"/>
  <c r="G11" i="3"/>
  <c r="F11" i="3"/>
  <c r="E11" i="3"/>
  <c r="D11" i="3"/>
  <c r="C11" i="3"/>
  <c r="B11" i="3"/>
  <c r="A11" i="3"/>
  <c r="K10" i="3"/>
  <c r="H10" i="3"/>
  <c r="G10" i="3"/>
  <c r="F10" i="3"/>
  <c r="E10" i="3"/>
  <c r="D10" i="3"/>
  <c r="C10" i="3"/>
  <c r="C68" i="3" s="1"/>
  <c r="C69" i="3" s="1"/>
  <c r="B10" i="3"/>
  <c r="I10" i="3" s="1"/>
  <c r="J10" i="3" s="1"/>
  <c r="A10" i="3"/>
  <c r="K9" i="3"/>
  <c r="J9" i="3"/>
  <c r="H9" i="3"/>
  <c r="G9" i="3"/>
  <c r="F9" i="3"/>
  <c r="E9" i="3"/>
  <c r="D9" i="3"/>
  <c r="C9" i="3"/>
  <c r="B9" i="3"/>
  <c r="I9" i="3" s="1"/>
  <c r="A9" i="3"/>
  <c r="K8" i="3"/>
  <c r="H8" i="3"/>
  <c r="G8" i="3"/>
  <c r="F8" i="3"/>
  <c r="I8" i="3" s="1"/>
  <c r="J8" i="3" s="1"/>
  <c r="E8" i="3"/>
  <c r="D8" i="3"/>
  <c r="C8" i="3"/>
  <c r="B8" i="3"/>
  <c r="A8" i="3"/>
  <c r="K7" i="3"/>
  <c r="H7" i="3"/>
  <c r="I7" i="3" s="1"/>
  <c r="J7" i="3" s="1"/>
  <c r="G7" i="3"/>
  <c r="F7" i="3"/>
  <c r="E7" i="3"/>
  <c r="D7" i="3"/>
  <c r="C7" i="3"/>
  <c r="B7" i="3"/>
  <c r="A7" i="3"/>
  <c r="K6" i="3"/>
  <c r="H6" i="3"/>
  <c r="G6" i="3"/>
  <c r="F6" i="3"/>
  <c r="E6" i="3"/>
  <c r="D6" i="3"/>
  <c r="C6" i="3"/>
  <c r="B6" i="3"/>
  <c r="A6" i="3"/>
  <c r="K5" i="3"/>
  <c r="H5" i="3"/>
  <c r="G5" i="3"/>
  <c r="F5" i="3"/>
  <c r="E5" i="3"/>
  <c r="D5" i="3"/>
  <c r="C5" i="3"/>
  <c r="B5" i="3"/>
  <c r="A5" i="3"/>
  <c r="K4" i="3"/>
  <c r="H4" i="3"/>
  <c r="G4" i="3"/>
  <c r="F4" i="3"/>
  <c r="E4" i="3"/>
  <c r="D4" i="3"/>
  <c r="C4" i="3"/>
  <c r="B4" i="3"/>
  <c r="A4" i="3"/>
  <c r="K3" i="3"/>
  <c r="H3" i="3"/>
  <c r="G3" i="3"/>
  <c r="F3" i="3"/>
  <c r="E3" i="3"/>
  <c r="D3" i="3"/>
  <c r="C3" i="3"/>
  <c r="B3" i="3"/>
  <c r="A3" i="3"/>
  <c r="H70" i="2"/>
  <c r="G70" i="2"/>
  <c r="F70" i="2"/>
  <c r="E70" i="2"/>
  <c r="D70" i="2"/>
  <c r="C70" i="2"/>
  <c r="B70" i="2"/>
  <c r="K67" i="2"/>
  <c r="H67" i="2"/>
  <c r="G67" i="2"/>
  <c r="G67" i="1" s="1"/>
  <c r="F67" i="2"/>
  <c r="E67" i="2"/>
  <c r="D67" i="2"/>
  <c r="C67" i="2"/>
  <c r="B67" i="2"/>
  <c r="A67" i="2"/>
  <c r="K66" i="2"/>
  <c r="H66" i="2"/>
  <c r="G66" i="2"/>
  <c r="F66" i="2"/>
  <c r="F66" i="1" s="1"/>
  <c r="E66" i="2"/>
  <c r="D66" i="2"/>
  <c r="C66" i="2"/>
  <c r="C66" i="1" s="1"/>
  <c r="B66" i="2"/>
  <c r="A66" i="2"/>
  <c r="K65" i="2"/>
  <c r="H65" i="2"/>
  <c r="G65" i="2"/>
  <c r="F65" i="2"/>
  <c r="F65" i="1" s="1"/>
  <c r="E65" i="2"/>
  <c r="I65" i="2" s="1"/>
  <c r="J65" i="2" s="1"/>
  <c r="D65" i="2"/>
  <c r="C65" i="2"/>
  <c r="B65" i="2"/>
  <c r="A65" i="2"/>
  <c r="K64" i="2"/>
  <c r="H64" i="2"/>
  <c r="H64" i="1" s="1"/>
  <c r="G64" i="2"/>
  <c r="F64" i="2"/>
  <c r="E64" i="2"/>
  <c r="D64" i="2"/>
  <c r="C64" i="2"/>
  <c r="B64" i="2"/>
  <c r="A64" i="2"/>
  <c r="K63" i="2"/>
  <c r="H63" i="2"/>
  <c r="G63" i="2"/>
  <c r="G63" i="1" s="1"/>
  <c r="F63" i="2"/>
  <c r="E63" i="2"/>
  <c r="D63" i="2"/>
  <c r="C63" i="2"/>
  <c r="B63" i="2"/>
  <c r="I63" i="2" s="1"/>
  <c r="A63" i="2"/>
  <c r="K62" i="2"/>
  <c r="H62" i="2"/>
  <c r="G62" i="2"/>
  <c r="G62" i="1" s="1"/>
  <c r="F62" i="2"/>
  <c r="F62" i="1" s="1"/>
  <c r="E62" i="2"/>
  <c r="D62" i="2"/>
  <c r="C62" i="2"/>
  <c r="B62" i="2"/>
  <c r="A62" i="2"/>
  <c r="K61" i="2"/>
  <c r="H61" i="2"/>
  <c r="G61" i="2"/>
  <c r="F61" i="2"/>
  <c r="E61" i="2"/>
  <c r="D61" i="2"/>
  <c r="C61" i="2"/>
  <c r="B61" i="2"/>
  <c r="A61" i="2"/>
  <c r="K60" i="2"/>
  <c r="H60" i="2"/>
  <c r="H60" i="1" s="1"/>
  <c r="G60" i="2"/>
  <c r="F60" i="2"/>
  <c r="E60" i="2"/>
  <c r="D60" i="2"/>
  <c r="C60" i="2"/>
  <c r="B60" i="2"/>
  <c r="A60" i="2"/>
  <c r="K59" i="2"/>
  <c r="H59" i="2"/>
  <c r="H59" i="1" s="1"/>
  <c r="G59" i="2"/>
  <c r="G59" i="1" s="1"/>
  <c r="F59" i="2"/>
  <c r="E59" i="2"/>
  <c r="D59" i="2"/>
  <c r="C59" i="2"/>
  <c r="B59" i="2"/>
  <c r="A59" i="2"/>
  <c r="K58" i="2"/>
  <c r="H58" i="2"/>
  <c r="G58" i="2"/>
  <c r="F58" i="2"/>
  <c r="F58" i="1" s="1"/>
  <c r="E58" i="2"/>
  <c r="D58" i="2"/>
  <c r="C58" i="2"/>
  <c r="B58" i="2"/>
  <c r="A58" i="2"/>
  <c r="K57" i="2"/>
  <c r="I57" i="2"/>
  <c r="J57" i="2" s="1"/>
  <c r="H57" i="2"/>
  <c r="G57" i="2"/>
  <c r="F57" i="2"/>
  <c r="E57" i="2"/>
  <c r="D57" i="2"/>
  <c r="C57" i="2"/>
  <c r="B57" i="2"/>
  <c r="A57" i="2"/>
  <c r="K56" i="2"/>
  <c r="H56" i="2"/>
  <c r="H56" i="1" s="1"/>
  <c r="G56" i="2"/>
  <c r="F56" i="2"/>
  <c r="E56" i="2"/>
  <c r="D56" i="2"/>
  <c r="C56" i="2"/>
  <c r="B56" i="2"/>
  <c r="A56" i="2"/>
  <c r="K55" i="2"/>
  <c r="H55" i="2"/>
  <c r="G55" i="2"/>
  <c r="G55" i="1" s="1"/>
  <c r="F55" i="2"/>
  <c r="E55" i="2"/>
  <c r="D55" i="2"/>
  <c r="D55" i="1" s="1"/>
  <c r="C55" i="2"/>
  <c r="C55" i="1" s="1"/>
  <c r="B55" i="2"/>
  <c r="A55" i="2"/>
  <c r="K54" i="2"/>
  <c r="H54" i="2"/>
  <c r="G54" i="2"/>
  <c r="G54" i="1" s="1"/>
  <c r="F54" i="2"/>
  <c r="F54" i="1" s="1"/>
  <c r="E54" i="2"/>
  <c r="D54" i="2"/>
  <c r="C54" i="2"/>
  <c r="B54" i="2"/>
  <c r="A54" i="2"/>
  <c r="K53" i="2"/>
  <c r="I53" i="2"/>
  <c r="J53" i="2" s="1"/>
  <c r="H53" i="2"/>
  <c r="G53" i="2"/>
  <c r="F53" i="2"/>
  <c r="E53" i="2"/>
  <c r="D53" i="2"/>
  <c r="C53" i="2"/>
  <c r="B53" i="2"/>
  <c r="A53" i="2"/>
  <c r="K52" i="2"/>
  <c r="H52" i="2"/>
  <c r="H52" i="1" s="1"/>
  <c r="G52" i="2"/>
  <c r="F52" i="2"/>
  <c r="E52" i="2"/>
  <c r="E52" i="1" s="1"/>
  <c r="D52" i="2"/>
  <c r="C52" i="2"/>
  <c r="B52" i="2"/>
  <c r="A52" i="2"/>
  <c r="K51" i="2"/>
  <c r="H51" i="2"/>
  <c r="G51" i="2"/>
  <c r="G51" i="1" s="1"/>
  <c r="F51" i="2"/>
  <c r="E51" i="2"/>
  <c r="D51" i="2"/>
  <c r="C51" i="2"/>
  <c r="B51" i="2"/>
  <c r="A51" i="2"/>
  <c r="K50" i="2"/>
  <c r="J50" i="2"/>
  <c r="H50" i="2"/>
  <c r="G50" i="2"/>
  <c r="F50" i="2"/>
  <c r="E50" i="2"/>
  <c r="D50" i="2"/>
  <c r="C50" i="2"/>
  <c r="C50" i="1" s="1"/>
  <c r="B50" i="2"/>
  <c r="I50" i="2" s="1"/>
  <c r="A50" i="2"/>
  <c r="K49" i="2"/>
  <c r="H49" i="2"/>
  <c r="G49" i="2"/>
  <c r="F49" i="2"/>
  <c r="I49" i="2" s="1"/>
  <c r="J49" i="2" s="1"/>
  <c r="E49" i="2"/>
  <c r="D49" i="2"/>
  <c r="C49" i="2"/>
  <c r="B49" i="2"/>
  <c r="A49" i="2"/>
  <c r="K48" i="2"/>
  <c r="H48" i="2"/>
  <c r="I48" i="2" s="1"/>
  <c r="J48" i="2" s="1"/>
  <c r="G48" i="2"/>
  <c r="F48" i="2"/>
  <c r="E48" i="2"/>
  <c r="D48" i="2"/>
  <c r="C48" i="2"/>
  <c r="B48" i="2"/>
  <c r="A48" i="2"/>
  <c r="K47" i="2"/>
  <c r="H47" i="2"/>
  <c r="G47" i="2"/>
  <c r="F47" i="2"/>
  <c r="E47" i="2"/>
  <c r="D47" i="2"/>
  <c r="C47" i="2"/>
  <c r="B47" i="2"/>
  <c r="I47" i="2" s="1"/>
  <c r="A47" i="2"/>
  <c r="K46" i="2"/>
  <c r="H46" i="2"/>
  <c r="G46" i="2"/>
  <c r="F46" i="2"/>
  <c r="E46" i="2"/>
  <c r="D46" i="2"/>
  <c r="C46" i="2"/>
  <c r="B46" i="2"/>
  <c r="A46" i="2"/>
  <c r="K45" i="2"/>
  <c r="H45" i="2"/>
  <c r="G45" i="2"/>
  <c r="F45" i="2"/>
  <c r="E45" i="2"/>
  <c r="D45" i="2"/>
  <c r="C45" i="2"/>
  <c r="B45" i="2"/>
  <c r="B45" i="1" s="1"/>
  <c r="A45" i="2"/>
  <c r="K44" i="2"/>
  <c r="H44" i="2"/>
  <c r="G44" i="2"/>
  <c r="F44" i="2"/>
  <c r="E44" i="2"/>
  <c r="D44" i="2"/>
  <c r="C44" i="2"/>
  <c r="B44" i="2"/>
  <c r="A44" i="2"/>
  <c r="K43" i="2"/>
  <c r="H43" i="2"/>
  <c r="H43" i="1" s="1"/>
  <c r="G43" i="2"/>
  <c r="F43" i="2"/>
  <c r="E43" i="2"/>
  <c r="D43" i="2"/>
  <c r="C43" i="2"/>
  <c r="B43" i="2"/>
  <c r="A43" i="2"/>
  <c r="K42" i="2"/>
  <c r="H42" i="2"/>
  <c r="G42" i="2"/>
  <c r="F42" i="2"/>
  <c r="F42" i="1" s="1"/>
  <c r="E42" i="2"/>
  <c r="D42" i="2"/>
  <c r="C42" i="2"/>
  <c r="C42" i="1" s="1"/>
  <c r="B42" i="2"/>
  <c r="A42" i="2"/>
  <c r="K41" i="2"/>
  <c r="H41" i="2"/>
  <c r="G41" i="2"/>
  <c r="F41" i="2"/>
  <c r="E41" i="2"/>
  <c r="I41" i="2" s="1"/>
  <c r="J41" i="2" s="1"/>
  <c r="D41" i="2"/>
  <c r="C41" i="2"/>
  <c r="B41" i="2"/>
  <c r="A41" i="2"/>
  <c r="K40" i="2"/>
  <c r="I40" i="2"/>
  <c r="J40" i="2" s="1"/>
  <c r="H40" i="2"/>
  <c r="G40" i="2"/>
  <c r="F40" i="2"/>
  <c r="E40" i="2"/>
  <c r="D40" i="2"/>
  <c r="C40" i="2"/>
  <c r="B40" i="2"/>
  <c r="A40" i="2"/>
  <c r="K39" i="2"/>
  <c r="H39" i="2"/>
  <c r="G39" i="2"/>
  <c r="G39" i="1" s="1"/>
  <c r="F39" i="2"/>
  <c r="E39" i="2"/>
  <c r="D39" i="2"/>
  <c r="C39" i="2"/>
  <c r="C39" i="1" s="1"/>
  <c r="B39" i="2"/>
  <c r="A39" i="2"/>
  <c r="K38" i="2"/>
  <c r="H38" i="2"/>
  <c r="G38" i="2"/>
  <c r="F38" i="2"/>
  <c r="E38" i="2"/>
  <c r="D38" i="2"/>
  <c r="C38" i="2"/>
  <c r="B38" i="2"/>
  <c r="A38" i="2"/>
  <c r="K37" i="2"/>
  <c r="H37" i="2"/>
  <c r="G37" i="2"/>
  <c r="F37" i="2"/>
  <c r="E37" i="2"/>
  <c r="I37" i="2" s="1"/>
  <c r="J37" i="2" s="1"/>
  <c r="D37" i="2"/>
  <c r="C37" i="2"/>
  <c r="B37" i="2"/>
  <c r="A37" i="2"/>
  <c r="K36" i="2"/>
  <c r="H36" i="2"/>
  <c r="G36" i="2"/>
  <c r="F36" i="2"/>
  <c r="E36" i="2"/>
  <c r="D36" i="2"/>
  <c r="C36" i="2"/>
  <c r="B36" i="2"/>
  <c r="A36" i="2"/>
  <c r="K35" i="2"/>
  <c r="H35" i="2"/>
  <c r="G35" i="2"/>
  <c r="G35" i="1" s="1"/>
  <c r="F35" i="2"/>
  <c r="E35" i="2"/>
  <c r="D35" i="2"/>
  <c r="C35" i="2"/>
  <c r="B35" i="2"/>
  <c r="A35" i="2"/>
  <c r="K34" i="2"/>
  <c r="H34" i="2"/>
  <c r="G34" i="2"/>
  <c r="F34" i="2"/>
  <c r="E34" i="2"/>
  <c r="D34" i="2"/>
  <c r="C34" i="2"/>
  <c r="B34" i="2"/>
  <c r="A34" i="2"/>
  <c r="K33" i="2"/>
  <c r="H33" i="2"/>
  <c r="G33" i="2"/>
  <c r="F33" i="2"/>
  <c r="F33" i="1" s="1"/>
  <c r="E33" i="2"/>
  <c r="I33" i="2" s="1"/>
  <c r="J33" i="2" s="1"/>
  <c r="D33" i="2"/>
  <c r="C33" i="2"/>
  <c r="B33" i="2"/>
  <c r="A33" i="2"/>
  <c r="K32" i="2"/>
  <c r="H32" i="2"/>
  <c r="G32" i="2"/>
  <c r="F32" i="2"/>
  <c r="E32" i="2"/>
  <c r="D32" i="2"/>
  <c r="I32" i="2" s="1"/>
  <c r="J32" i="2" s="1"/>
  <c r="C32" i="2"/>
  <c r="B32" i="2"/>
  <c r="A32" i="2"/>
  <c r="K31" i="2"/>
  <c r="H31" i="2"/>
  <c r="G31" i="2"/>
  <c r="F31" i="2"/>
  <c r="E31" i="2"/>
  <c r="D31" i="2"/>
  <c r="C31" i="2"/>
  <c r="B31" i="2"/>
  <c r="I31" i="2" s="1"/>
  <c r="A31" i="2"/>
  <c r="K30" i="2"/>
  <c r="H30" i="2"/>
  <c r="G30" i="2"/>
  <c r="G30" i="1" s="1"/>
  <c r="F30" i="2"/>
  <c r="E30" i="2"/>
  <c r="D30" i="2"/>
  <c r="C30" i="2"/>
  <c r="B30" i="2"/>
  <c r="A30" i="2"/>
  <c r="K29" i="2"/>
  <c r="H29" i="2"/>
  <c r="G29" i="2"/>
  <c r="F29" i="2"/>
  <c r="E29" i="2"/>
  <c r="D29" i="2"/>
  <c r="C29" i="2"/>
  <c r="B29" i="2"/>
  <c r="A29" i="2"/>
  <c r="K28" i="2"/>
  <c r="H28" i="2"/>
  <c r="G28" i="2"/>
  <c r="F28" i="2"/>
  <c r="E28" i="2"/>
  <c r="D28" i="2"/>
  <c r="I28" i="2" s="1"/>
  <c r="J28" i="2" s="1"/>
  <c r="C28" i="2"/>
  <c r="B28" i="2"/>
  <c r="A28" i="2"/>
  <c r="K27" i="2"/>
  <c r="H27" i="2"/>
  <c r="G27" i="2"/>
  <c r="F27" i="2"/>
  <c r="E27" i="2"/>
  <c r="D27" i="2"/>
  <c r="C27" i="2"/>
  <c r="B27" i="2"/>
  <c r="A27" i="2"/>
  <c r="K26" i="2"/>
  <c r="H26" i="2"/>
  <c r="G26" i="2"/>
  <c r="F26" i="2"/>
  <c r="F26" i="1" s="1"/>
  <c r="E26" i="2"/>
  <c r="D26" i="2"/>
  <c r="C26" i="2"/>
  <c r="B26" i="2"/>
  <c r="A26" i="2"/>
  <c r="K25" i="2"/>
  <c r="I25" i="2"/>
  <c r="J25" i="2" s="1"/>
  <c r="H25" i="2"/>
  <c r="G25" i="2"/>
  <c r="F25" i="2"/>
  <c r="E25" i="2"/>
  <c r="D25" i="2"/>
  <c r="C25" i="2"/>
  <c r="B25" i="2"/>
  <c r="A25" i="2"/>
  <c r="K24" i="2"/>
  <c r="H24" i="2"/>
  <c r="I24" i="2" s="1"/>
  <c r="J24" i="2" s="1"/>
  <c r="G24" i="2"/>
  <c r="F24" i="2"/>
  <c r="E24" i="2"/>
  <c r="D24" i="2"/>
  <c r="C24" i="2"/>
  <c r="B24" i="2"/>
  <c r="A24" i="2"/>
  <c r="K23" i="2"/>
  <c r="H23" i="2"/>
  <c r="G23" i="2"/>
  <c r="F23" i="2"/>
  <c r="E23" i="2"/>
  <c r="D23" i="2"/>
  <c r="D23" i="1" s="1"/>
  <c r="P23" i="1" s="1"/>
  <c r="C23" i="2"/>
  <c r="B23" i="2"/>
  <c r="A23" i="2"/>
  <c r="K22" i="2"/>
  <c r="H22" i="2"/>
  <c r="G22" i="2"/>
  <c r="F22" i="2"/>
  <c r="E22" i="2"/>
  <c r="D22" i="2"/>
  <c r="C22" i="2"/>
  <c r="B22" i="2"/>
  <c r="A22" i="2"/>
  <c r="K21" i="2"/>
  <c r="I21" i="2"/>
  <c r="J21" i="2" s="1"/>
  <c r="H21" i="2"/>
  <c r="G21" i="2"/>
  <c r="F21" i="2"/>
  <c r="E21" i="2"/>
  <c r="D21" i="2"/>
  <c r="C21" i="2"/>
  <c r="B21" i="2"/>
  <c r="A21" i="2"/>
  <c r="K20" i="2"/>
  <c r="H20" i="2"/>
  <c r="G20" i="2"/>
  <c r="F20" i="2"/>
  <c r="E20" i="2"/>
  <c r="D20" i="2"/>
  <c r="C20" i="2"/>
  <c r="B20" i="2"/>
  <c r="A20" i="2"/>
  <c r="K19" i="2"/>
  <c r="H19" i="2"/>
  <c r="G19" i="2"/>
  <c r="F19" i="2"/>
  <c r="E19" i="2"/>
  <c r="D19" i="2"/>
  <c r="C19" i="2"/>
  <c r="I19" i="2" s="1"/>
  <c r="J19" i="2" s="1"/>
  <c r="B19" i="2"/>
  <c r="A19" i="2"/>
  <c r="K18" i="2"/>
  <c r="J18" i="2"/>
  <c r="H18" i="2"/>
  <c r="G18" i="2"/>
  <c r="F18" i="2"/>
  <c r="E18" i="2"/>
  <c r="D18" i="2"/>
  <c r="C18" i="2"/>
  <c r="B18" i="2"/>
  <c r="I18" i="2" s="1"/>
  <c r="A18" i="2"/>
  <c r="K17" i="2"/>
  <c r="H17" i="2"/>
  <c r="G17" i="2"/>
  <c r="F17" i="2"/>
  <c r="I17" i="2" s="1"/>
  <c r="J17" i="2" s="1"/>
  <c r="E17" i="2"/>
  <c r="D17" i="2"/>
  <c r="C17" i="2"/>
  <c r="B17" i="2"/>
  <c r="A17" i="2"/>
  <c r="K16" i="2"/>
  <c r="H16" i="2"/>
  <c r="I16" i="2" s="1"/>
  <c r="J16" i="2" s="1"/>
  <c r="G16" i="2"/>
  <c r="F16" i="2"/>
  <c r="E16" i="2"/>
  <c r="D16" i="2"/>
  <c r="C16" i="2"/>
  <c r="B16" i="2"/>
  <c r="A16" i="2"/>
  <c r="K15" i="2"/>
  <c r="H15" i="2"/>
  <c r="G15" i="2"/>
  <c r="F15" i="2"/>
  <c r="E15" i="2"/>
  <c r="D15" i="2"/>
  <c r="C15" i="2"/>
  <c r="B15" i="2"/>
  <c r="I15" i="2" s="1"/>
  <c r="A15" i="2"/>
  <c r="K14" i="2"/>
  <c r="H14" i="2"/>
  <c r="G14" i="2"/>
  <c r="F14" i="2"/>
  <c r="E14" i="2"/>
  <c r="D14" i="2"/>
  <c r="C14" i="2"/>
  <c r="B14" i="2"/>
  <c r="A14" i="2"/>
  <c r="K13" i="2"/>
  <c r="H13" i="2"/>
  <c r="G13" i="2"/>
  <c r="F13" i="2"/>
  <c r="E13" i="2"/>
  <c r="D13" i="2"/>
  <c r="C13" i="2"/>
  <c r="B13" i="2"/>
  <c r="I13" i="2" s="1"/>
  <c r="J13" i="2" s="1"/>
  <c r="A13" i="2"/>
  <c r="K12" i="2"/>
  <c r="H12" i="2"/>
  <c r="G12" i="2"/>
  <c r="F12" i="2"/>
  <c r="E12" i="2"/>
  <c r="D12" i="2"/>
  <c r="C12" i="2"/>
  <c r="B12" i="2"/>
  <c r="A12" i="2"/>
  <c r="K11" i="2"/>
  <c r="H11" i="2"/>
  <c r="G11" i="2"/>
  <c r="F11" i="2"/>
  <c r="E11" i="2"/>
  <c r="D11" i="2"/>
  <c r="C11" i="2"/>
  <c r="B11" i="2"/>
  <c r="A11" i="2"/>
  <c r="K10" i="2"/>
  <c r="K70" i="2" s="1"/>
  <c r="H10" i="2"/>
  <c r="G10" i="2"/>
  <c r="F10" i="2"/>
  <c r="E10" i="2"/>
  <c r="D10" i="2"/>
  <c r="C10" i="2"/>
  <c r="B10" i="2"/>
  <c r="I10" i="2" s="1"/>
  <c r="A10" i="2"/>
  <c r="K9" i="2"/>
  <c r="H9" i="2"/>
  <c r="G9" i="2"/>
  <c r="F9" i="2"/>
  <c r="E9" i="2"/>
  <c r="I9" i="2" s="1"/>
  <c r="J9" i="2" s="1"/>
  <c r="D9" i="2"/>
  <c r="C9" i="2"/>
  <c r="B9" i="2"/>
  <c r="A9" i="2"/>
  <c r="K8" i="2"/>
  <c r="I8" i="2"/>
  <c r="J8" i="2" s="1"/>
  <c r="H8" i="2"/>
  <c r="G8" i="2"/>
  <c r="F8" i="2"/>
  <c r="E8" i="2"/>
  <c r="D8" i="2"/>
  <c r="C8" i="2"/>
  <c r="B8" i="2"/>
  <c r="A8" i="2"/>
  <c r="K7" i="2"/>
  <c r="H7" i="2"/>
  <c r="G7" i="2"/>
  <c r="F7" i="2"/>
  <c r="E7" i="2"/>
  <c r="D7" i="2"/>
  <c r="C7" i="2"/>
  <c r="B7" i="2"/>
  <c r="A7" i="2"/>
  <c r="K6" i="2"/>
  <c r="J6" i="2"/>
  <c r="H6" i="2"/>
  <c r="G6" i="2"/>
  <c r="F6" i="2"/>
  <c r="E6" i="2"/>
  <c r="D6" i="2"/>
  <c r="C6" i="2"/>
  <c r="B6" i="2"/>
  <c r="I6" i="2" s="1"/>
  <c r="A6" i="2"/>
  <c r="K5" i="2"/>
  <c r="H5" i="2"/>
  <c r="G5" i="2"/>
  <c r="F5" i="2"/>
  <c r="E5" i="2"/>
  <c r="I5" i="2" s="1"/>
  <c r="J5" i="2" s="1"/>
  <c r="D5" i="2"/>
  <c r="C5" i="2"/>
  <c r="B5" i="2"/>
  <c r="A5" i="2"/>
  <c r="K4" i="2"/>
  <c r="H4" i="2"/>
  <c r="G4" i="2"/>
  <c r="F4" i="2"/>
  <c r="E4" i="2"/>
  <c r="E68" i="2" s="1"/>
  <c r="E69" i="2" s="1"/>
  <c r="D4" i="2"/>
  <c r="C4" i="2"/>
  <c r="B4" i="2"/>
  <c r="A4" i="2"/>
  <c r="K3" i="2"/>
  <c r="H3" i="2"/>
  <c r="G3" i="2"/>
  <c r="F3" i="2"/>
  <c r="E3" i="2"/>
  <c r="D3" i="2"/>
  <c r="C3" i="2"/>
  <c r="B3" i="2"/>
  <c r="B68" i="2" s="1"/>
  <c r="B69" i="2" s="1"/>
  <c r="A3" i="2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F79" i="1"/>
  <c r="D79" i="1"/>
  <c r="F78" i="1"/>
  <c r="D78" i="1"/>
  <c r="F77" i="1"/>
  <c r="D77" i="1"/>
  <c r="F76" i="1"/>
  <c r="F80" i="1" s="1"/>
  <c r="D76" i="1"/>
  <c r="F75" i="1"/>
  <c r="D75" i="1"/>
  <c r="F74" i="1"/>
  <c r="D74" i="1"/>
  <c r="F73" i="1"/>
  <c r="D73" i="1"/>
  <c r="AD67" i="1"/>
  <c r="N67" i="1"/>
  <c r="V67" i="1" s="1"/>
  <c r="F67" i="1"/>
  <c r="B67" i="1"/>
  <c r="AD66" i="1"/>
  <c r="N66" i="1"/>
  <c r="V66" i="1" s="1"/>
  <c r="E66" i="1"/>
  <c r="D66" i="1"/>
  <c r="B66" i="1"/>
  <c r="AD65" i="1"/>
  <c r="G65" i="1"/>
  <c r="E65" i="1"/>
  <c r="AD64" i="1"/>
  <c r="G64" i="1"/>
  <c r="E64" i="1"/>
  <c r="B64" i="1"/>
  <c r="AD63" i="1"/>
  <c r="E63" i="1"/>
  <c r="B63" i="1"/>
  <c r="N63" i="1" s="1"/>
  <c r="V63" i="1" s="1"/>
  <c r="AD62" i="1"/>
  <c r="H62" i="1"/>
  <c r="E62" i="1"/>
  <c r="B62" i="1"/>
  <c r="N62" i="1" s="1"/>
  <c r="V62" i="1" s="1"/>
  <c r="AD61" i="1"/>
  <c r="H61" i="1"/>
  <c r="E61" i="1"/>
  <c r="D61" i="1"/>
  <c r="C61" i="1"/>
  <c r="AD60" i="1"/>
  <c r="N60" i="1"/>
  <c r="V60" i="1" s="1"/>
  <c r="F60" i="1"/>
  <c r="E60" i="1"/>
  <c r="B60" i="1"/>
  <c r="AD59" i="1"/>
  <c r="F59" i="1"/>
  <c r="D59" i="1"/>
  <c r="B59" i="1"/>
  <c r="AD58" i="1"/>
  <c r="E58" i="1"/>
  <c r="D58" i="1"/>
  <c r="B58" i="1"/>
  <c r="N58" i="1" s="1"/>
  <c r="V58" i="1" s="1"/>
  <c r="AD57" i="1"/>
  <c r="G57" i="1"/>
  <c r="F57" i="1"/>
  <c r="E57" i="1"/>
  <c r="D57" i="1"/>
  <c r="B57" i="1"/>
  <c r="N57" i="1" s="1"/>
  <c r="V57" i="1" s="1"/>
  <c r="AD56" i="1"/>
  <c r="G56" i="1"/>
  <c r="D56" i="1"/>
  <c r="C56" i="1"/>
  <c r="AD55" i="1"/>
  <c r="N55" i="1"/>
  <c r="V55" i="1" s="1"/>
  <c r="F55" i="1"/>
  <c r="E55" i="1"/>
  <c r="B55" i="1"/>
  <c r="AD54" i="1"/>
  <c r="N54" i="1"/>
  <c r="V54" i="1" s="1"/>
  <c r="H54" i="1"/>
  <c r="E54" i="1"/>
  <c r="D54" i="1"/>
  <c r="B54" i="1"/>
  <c r="AD53" i="1"/>
  <c r="H53" i="1"/>
  <c r="F53" i="1"/>
  <c r="E53" i="1"/>
  <c r="D53" i="1"/>
  <c r="B53" i="1"/>
  <c r="N53" i="1" s="1"/>
  <c r="V53" i="1" s="1"/>
  <c r="AD52" i="1"/>
  <c r="F52" i="1"/>
  <c r="D52" i="1"/>
  <c r="AD51" i="1"/>
  <c r="F51" i="1"/>
  <c r="E51" i="1"/>
  <c r="B51" i="1"/>
  <c r="N51" i="1" s="1"/>
  <c r="V51" i="1" s="1"/>
  <c r="AD50" i="1"/>
  <c r="N50" i="1"/>
  <c r="V50" i="1" s="1"/>
  <c r="F50" i="1"/>
  <c r="E50" i="1"/>
  <c r="D50" i="1"/>
  <c r="B50" i="1"/>
  <c r="AD49" i="1"/>
  <c r="G49" i="1"/>
  <c r="F49" i="1"/>
  <c r="E49" i="1"/>
  <c r="D49" i="1"/>
  <c r="B49" i="1"/>
  <c r="N49" i="1" s="1"/>
  <c r="V49" i="1" s="1"/>
  <c r="AD48" i="1"/>
  <c r="N48" i="1"/>
  <c r="V48" i="1" s="1"/>
  <c r="H48" i="1"/>
  <c r="G48" i="1"/>
  <c r="F48" i="1"/>
  <c r="E48" i="1"/>
  <c r="D48" i="1"/>
  <c r="B48" i="1"/>
  <c r="AD47" i="1"/>
  <c r="V47" i="1"/>
  <c r="N47" i="1"/>
  <c r="H47" i="1"/>
  <c r="G47" i="1"/>
  <c r="F47" i="1"/>
  <c r="E47" i="1"/>
  <c r="D47" i="1"/>
  <c r="B47" i="1"/>
  <c r="AD46" i="1"/>
  <c r="H46" i="1"/>
  <c r="G46" i="1"/>
  <c r="F46" i="1"/>
  <c r="E46" i="1"/>
  <c r="B46" i="1"/>
  <c r="N46" i="1" s="1"/>
  <c r="V46" i="1" s="1"/>
  <c r="AD45" i="1"/>
  <c r="N45" i="1"/>
  <c r="V45" i="1" s="1"/>
  <c r="H45" i="1"/>
  <c r="G45" i="1"/>
  <c r="E45" i="1"/>
  <c r="D45" i="1"/>
  <c r="C45" i="1"/>
  <c r="O45" i="1" s="1"/>
  <c r="AE45" i="1" s="1"/>
  <c r="AD44" i="1"/>
  <c r="H44" i="1"/>
  <c r="G44" i="1"/>
  <c r="F44" i="1"/>
  <c r="E44" i="1"/>
  <c r="D44" i="1"/>
  <c r="C44" i="1"/>
  <c r="AD43" i="1"/>
  <c r="F43" i="1"/>
  <c r="E43" i="1"/>
  <c r="D43" i="1"/>
  <c r="C43" i="1"/>
  <c r="AD42" i="1"/>
  <c r="H42" i="1"/>
  <c r="G42" i="1"/>
  <c r="E42" i="1"/>
  <c r="D42" i="1"/>
  <c r="AD41" i="1"/>
  <c r="V41" i="1"/>
  <c r="N41" i="1"/>
  <c r="H41" i="1"/>
  <c r="G41" i="1"/>
  <c r="F41" i="1"/>
  <c r="D41" i="1"/>
  <c r="B41" i="1"/>
  <c r="AE40" i="1"/>
  <c r="AD40" i="1"/>
  <c r="V40" i="1"/>
  <c r="N40" i="1"/>
  <c r="H40" i="1"/>
  <c r="G40" i="1"/>
  <c r="E40" i="1"/>
  <c r="D40" i="1"/>
  <c r="C40" i="1"/>
  <c r="O40" i="1" s="1"/>
  <c r="W40" i="1" s="1"/>
  <c r="B40" i="1"/>
  <c r="AD39" i="1"/>
  <c r="V39" i="1"/>
  <c r="N39" i="1"/>
  <c r="H39" i="1"/>
  <c r="F39" i="1"/>
  <c r="E39" i="1"/>
  <c r="D39" i="1"/>
  <c r="B39" i="1"/>
  <c r="AD38" i="1"/>
  <c r="H38" i="1"/>
  <c r="F38" i="1"/>
  <c r="E38" i="1"/>
  <c r="C38" i="1"/>
  <c r="AD37" i="1"/>
  <c r="N37" i="1"/>
  <c r="V37" i="1" s="1"/>
  <c r="H37" i="1"/>
  <c r="G37" i="1"/>
  <c r="F37" i="1"/>
  <c r="E37" i="1"/>
  <c r="D37" i="1"/>
  <c r="C37" i="1"/>
  <c r="B37" i="1"/>
  <c r="AD36" i="1"/>
  <c r="N36" i="1"/>
  <c r="V36" i="1" s="1"/>
  <c r="H36" i="1"/>
  <c r="E36" i="1"/>
  <c r="D36" i="1"/>
  <c r="C36" i="1"/>
  <c r="B36" i="1"/>
  <c r="AD35" i="1"/>
  <c r="N35" i="1"/>
  <c r="V35" i="1" s="1"/>
  <c r="H35" i="1"/>
  <c r="F35" i="1"/>
  <c r="E35" i="1"/>
  <c r="D35" i="1"/>
  <c r="C35" i="1"/>
  <c r="AD34" i="1"/>
  <c r="V34" i="1"/>
  <c r="N34" i="1"/>
  <c r="H34" i="1"/>
  <c r="G34" i="1"/>
  <c r="F34" i="1"/>
  <c r="E34" i="1"/>
  <c r="C34" i="1"/>
  <c r="B34" i="1"/>
  <c r="AD33" i="1"/>
  <c r="H33" i="1"/>
  <c r="G33" i="1"/>
  <c r="E33" i="1"/>
  <c r="D33" i="1"/>
  <c r="AD32" i="1"/>
  <c r="H32" i="1"/>
  <c r="G32" i="1"/>
  <c r="D32" i="1"/>
  <c r="C32" i="1"/>
  <c r="AD31" i="1"/>
  <c r="N31" i="1"/>
  <c r="V31" i="1" s="1"/>
  <c r="H31" i="1"/>
  <c r="G31" i="1"/>
  <c r="F31" i="1"/>
  <c r="E31" i="1"/>
  <c r="D31" i="1"/>
  <c r="C31" i="1"/>
  <c r="B31" i="1"/>
  <c r="AE30" i="1"/>
  <c r="AD30" i="1"/>
  <c r="V30" i="1"/>
  <c r="N30" i="1"/>
  <c r="H30" i="1"/>
  <c r="E30" i="1"/>
  <c r="D30" i="1"/>
  <c r="C30" i="1"/>
  <c r="O30" i="1" s="1"/>
  <c r="W30" i="1" s="1"/>
  <c r="B30" i="1"/>
  <c r="AD29" i="1"/>
  <c r="H29" i="1"/>
  <c r="G29" i="1"/>
  <c r="F29" i="1"/>
  <c r="E29" i="1"/>
  <c r="AD28" i="1"/>
  <c r="N28" i="1"/>
  <c r="V28" i="1" s="1"/>
  <c r="H28" i="1"/>
  <c r="F28" i="1"/>
  <c r="E28" i="1"/>
  <c r="D28" i="1"/>
  <c r="C28" i="1"/>
  <c r="B28" i="1"/>
  <c r="AD27" i="1"/>
  <c r="N27" i="1"/>
  <c r="V27" i="1" s="1"/>
  <c r="H27" i="1"/>
  <c r="G27" i="1"/>
  <c r="F27" i="1"/>
  <c r="E27" i="1"/>
  <c r="D27" i="1"/>
  <c r="C27" i="1"/>
  <c r="B27" i="1"/>
  <c r="AD26" i="1"/>
  <c r="N26" i="1"/>
  <c r="V26" i="1" s="1"/>
  <c r="E26" i="1"/>
  <c r="D26" i="1"/>
  <c r="C26" i="1"/>
  <c r="B26" i="1"/>
  <c r="AD25" i="1"/>
  <c r="G25" i="1"/>
  <c r="F25" i="1"/>
  <c r="E25" i="1"/>
  <c r="D25" i="1"/>
  <c r="C25" i="1"/>
  <c r="B25" i="1"/>
  <c r="N25" i="1" s="1"/>
  <c r="V25" i="1" s="1"/>
  <c r="AD24" i="1"/>
  <c r="H24" i="1"/>
  <c r="G24" i="1"/>
  <c r="F24" i="1"/>
  <c r="E24" i="1"/>
  <c r="D24" i="1"/>
  <c r="C24" i="1"/>
  <c r="AD23" i="1"/>
  <c r="H23" i="1"/>
  <c r="G23" i="1"/>
  <c r="E23" i="1"/>
  <c r="C23" i="1"/>
  <c r="O23" i="1" s="1"/>
  <c r="B23" i="1"/>
  <c r="N23" i="1" s="1"/>
  <c r="V23" i="1" s="1"/>
  <c r="AD22" i="1"/>
  <c r="H22" i="1"/>
  <c r="G22" i="1"/>
  <c r="F22" i="1"/>
  <c r="E22" i="1"/>
  <c r="D22" i="1"/>
  <c r="C22" i="1"/>
  <c r="O22" i="1" s="1"/>
  <c r="B22" i="1"/>
  <c r="N22" i="1" s="1"/>
  <c r="V22" i="1" s="1"/>
  <c r="AD21" i="1"/>
  <c r="P21" i="1"/>
  <c r="H21" i="1"/>
  <c r="G21" i="1"/>
  <c r="F21" i="1"/>
  <c r="E21" i="1"/>
  <c r="D21" i="1"/>
  <c r="C21" i="1"/>
  <c r="O21" i="1" s="1"/>
  <c r="B21" i="1"/>
  <c r="N21" i="1" s="1"/>
  <c r="V21" i="1" s="1"/>
  <c r="AD20" i="1"/>
  <c r="H20" i="1"/>
  <c r="G20" i="1"/>
  <c r="F20" i="1"/>
  <c r="E20" i="1"/>
  <c r="D20" i="1"/>
  <c r="C20" i="1"/>
  <c r="AD19" i="1"/>
  <c r="H19" i="1"/>
  <c r="G19" i="1"/>
  <c r="F19" i="1"/>
  <c r="E19" i="1"/>
  <c r="C19" i="1"/>
  <c r="B19" i="1"/>
  <c r="N19" i="1" s="1"/>
  <c r="V19" i="1" s="1"/>
  <c r="AD18" i="1"/>
  <c r="P18" i="1"/>
  <c r="H18" i="1"/>
  <c r="G18" i="1"/>
  <c r="F18" i="1"/>
  <c r="E18" i="1"/>
  <c r="C18" i="1"/>
  <c r="O18" i="1" s="1"/>
  <c r="B18" i="1"/>
  <c r="N18" i="1" s="1"/>
  <c r="V18" i="1" s="1"/>
  <c r="AD17" i="1"/>
  <c r="H17" i="1"/>
  <c r="G17" i="1"/>
  <c r="F17" i="1"/>
  <c r="E17" i="1"/>
  <c r="D17" i="1"/>
  <c r="C17" i="1"/>
  <c r="O17" i="1" s="1"/>
  <c r="P17" i="1" s="1"/>
  <c r="B17" i="1"/>
  <c r="N17" i="1" s="1"/>
  <c r="V17" i="1" s="1"/>
  <c r="AD16" i="1"/>
  <c r="H16" i="1"/>
  <c r="G16" i="1"/>
  <c r="F16" i="1"/>
  <c r="E16" i="1"/>
  <c r="D16" i="1"/>
  <c r="C16" i="1"/>
  <c r="AD15" i="1"/>
  <c r="H15" i="1"/>
  <c r="G15" i="1"/>
  <c r="F15" i="1"/>
  <c r="E15" i="1"/>
  <c r="D15" i="1"/>
  <c r="C15" i="1"/>
  <c r="O15" i="1" s="1"/>
  <c r="B15" i="1"/>
  <c r="N15" i="1" s="1"/>
  <c r="V15" i="1" s="1"/>
  <c r="AD14" i="1"/>
  <c r="P14" i="1"/>
  <c r="Q14" i="1" s="1"/>
  <c r="H14" i="1"/>
  <c r="G14" i="1"/>
  <c r="F14" i="1"/>
  <c r="E14" i="1"/>
  <c r="C14" i="1"/>
  <c r="O14" i="1" s="1"/>
  <c r="B14" i="1"/>
  <c r="N14" i="1" s="1"/>
  <c r="V14" i="1" s="1"/>
  <c r="AD13" i="1"/>
  <c r="H13" i="1"/>
  <c r="G13" i="1"/>
  <c r="F13" i="1"/>
  <c r="E13" i="1"/>
  <c r="D13" i="1"/>
  <c r="C13" i="1"/>
  <c r="AD12" i="1"/>
  <c r="H12" i="1"/>
  <c r="G12" i="1"/>
  <c r="F12" i="1"/>
  <c r="E12" i="1"/>
  <c r="D12" i="1"/>
  <c r="C12" i="1"/>
  <c r="O12" i="1" s="1"/>
  <c r="B12" i="1"/>
  <c r="N12" i="1" s="1"/>
  <c r="V12" i="1" s="1"/>
  <c r="AD11" i="1"/>
  <c r="H11" i="1"/>
  <c r="G11" i="1"/>
  <c r="F11" i="1"/>
  <c r="C11" i="1"/>
  <c r="B11" i="1"/>
  <c r="N11" i="1" s="1"/>
  <c r="V11" i="1" s="1"/>
  <c r="AD10" i="1"/>
  <c r="H10" i="1"/>
  <c r="G10" i="1"/>
  <c r="F10" i="1"/>
  <c r="C10" i="1"/>
  <c r="AD9" i="1"/>
  <c r="H9" i="1"/>
  <c r="G9" i="1"/>
  <c r="F9" i="1"/>
  <c r="E9" i="1"/>
  <c r="D9" i="1"/>
  <c r="C9" i="1"/>
  <c r="O9" i="1" s="1"/>
  <c r="P9" i="1" s="1"/>
  <c r="B9" i="1"/>
  <c r="N9" i="1" s="1"/>
  <c r="V9" i="1" s="1"/>
  <c r="AD8" i="1"/>
  <c r="H8" i="1"/>
  <c r="G8" i="1"/>
  <c r="F8" i="1"/>
  <c r="E8" i="1"/>
  <c r="D8" i="1"/>
  <c r="C8" i="1"/>
  <c r="O8" i="1" s="1"/>
  <c r="P8" i="1" s="1"/>
  <c r="B8" i="1"/>
  <c r="N8" i="1" s="1"/>
  <c r="V8" i="1" s="1"/>
  <c r="AD7" i="1"/>
  <c r="H7" i="1"/>
  <c r="G7" i="1"/>
  <c r="F7" i="1"/>
  <c r="E7" i="1"/>
  <c r="D7" i="1"/>
  <c r="B7" i="1"/>
  <c r="N7" i="1" s="1"/>
  <c r="V7" i="1" s="1"/>
  <c r="AD6" i="1"/>
  <c r="H6" i="1"/>
  <c r="G6" i="1"/>
  <c r="F6" i="1"/>
  <c r="E6" i="1"/>
  <c r="D6" i="1"/>
  <c r="C6" i="1"/>
  <c r="O6" i="1" s="1"/>
  <c r="B6" i="1"/>
  <c r="N6" i="1" s="1"/>
  <c r="V6" i="1" s="1"/>
  <c r="AD5" i="1"/>
  <c r="H5" i="1"/>
  <c r="G5" i="1"/>
  <c r="F5" i="1"/>
  <c r="E5" i="1"/>
  <c r="D5" i="1"/>
  <c r="C5" i="1"/>
  <c r="O5" i="1" s="1"/>
  <c r="P5" i="1" s="1"/>
  <c r="B5" i="1"/>
  <c r="N5" i="1" s="1"/>
  <c r="V5" i="1" s="1"/>
  <c r="AD4" i="1"/>
  <c r="H4" i="1"/>
  <c r="G4" i="1"/>
  <c r="F4" i="1"/>
  <c r="D4" i="1"/>
  <c r="C4" i="1"/>
  <c r="B4" i="1"/>
  <c r="N4" i="1" s="1"/>
  <c r="V4" i="1" s="1"/>
  <c r="AD3" i="1"/>
  <c r="AD68" i="1" s="1"/>
  <c r="B70" i="1" s="1"/>
  <c r="H3" i="1"/>
  <c r="G3" i="1"/>
  <c r="F3" i="1"/>
  <c r="E3" i="1"/>
  <c r="D3" i="1"/>
  <c r="C3" i="1"/>
  <c r="AF23" i="1" l="1"/>
  <c r="Q23" i="1"/>
  <c r="X23" i="1"/>
  <c r="AG14" i="1"/>
  <c r="Y14" i="1"/>
  <c r="I34" i="1"/>
  <c r="AF8" i="1"/>
  <c r="X8" i="1"/>
  <c r="Q8" i="1"/>
  <c r="AF9" i="1"/>
  <c r="X9" i="1"/>
  <c r="Q9" i="1"/>
  <c r="AF5" i="1"/>
  <c r="X5" i="1"/>
  <c r="Q5" i="1"/>
  <c r="AF17" i="1"/>
  <c r="X17" i="1"/>
  <c r="Q17" i="1"/>
  <c r="W6" i="1"/>
  <c r="AE6" i="1"/>
  <c r="S9" i="1"/>
  <c r="W18" i="1"/>
  <c r="AE18" i="1"/>
  <c r="I10" i="4"/>
  <c r="J10" i="4" s="1"/>
  <c r="D10" i="1"/>
  <c r="I16" i="4"/>
  <c r="J16" i="4" s="1"/>
  <c r="B16" i="1"/>
  <c r="W12" i="1"/>
  <c r="AE12" i="1"/>
  <c r="S8" i="1"/>
  <c r="O19" i="1"/>
  <c r="T8" i="1"/>
  <c r="R23" i="1"/>
  <c r="R8" i="1"/>
  <c r="Q27" i="1"/>
  <c r="W14" i="1"/>
  <c r="AE14" i="1"/>
  <c r="W17" i="1"/>
  <c r="AE17" i="1"/>
  <c r="AF21" i="1"/>
  <c r="Q21" i="1"/>
  <c r="X21" i="1"/>
  <c r="W23" i="1"/>
  <c r="AE23" i="1"/>
  <c r="I43" i="5"/>
  <c r="J43" i="5" s="1"/>
  <c r="B43" i="1"/>
  <c r="I56" i="5"/>
  <c r="J56" i="5" s="1"/>
  <c r="B56" i="1"/>
  <c r="AF14" i="1"/>
  <c r="X14" i="1"/>
  <c r="W9" i="1"/>
  <c r="AE9" i="1"/>
  <c r="P6" i="1"/>
  <c r="O11" i="1"/>
  <c r="AF18" i="1"/>
  <c r="Q18" i="1"/>
  <c r="X18" i="1"/>
  <c r="R14" i="1"/>
  <c r="W21" i="1"/>
  <c r="AE21" i="1"/>
  <c r="S23" i="1"/>
  <c r="I36" i="1"/>
  <c r="J3" i="4"/>
  <c r="W15" i="1"/>
  <c r="AE15" i="1"/>
  <c r="W22" i="1"/>
  <c r="AE22" i="1"/>
  <c r="W5" i="1"/>
  <c r="AE5" i="1"/>
  <c r="C7" i="1"/>
  <c r="O7" i="1" s="1"/>
  <c r="W8" i="1"/>
  <c r="AE8" i="1"/>
  <c r="O4" i="1"/>
  <c r="R9" i="1"/>
  <c r="P12" i="1"/>
  <c r="S14" i="1"/>
  <c r="P15" i="1"/>
  <c r="R17" i="1"/>
  <c r="P22" i="1"/>
  <c r="T23" i="1"/>
  <c r="F68" i="1"/>
  <c r="O34" i="1"/>
  <c r="P34" i="1" s="1"/>
  <c r="O35" i="1"/>
  <c r="O36" i="1"/>
  <c r="I37" i="1"/>
  <c r="P37" i="1"/>
  <c r="D38" i="1"/>
  <c r="B52" i="1"/>
  <c r="D113" i="1"/>
  <c r="F68" i="2"/>
  <c r="F69" i="2" s="1"/>
  <c r="J15" i="2"/>
  <c r="I39" i="1"/>
  <c r="O39" i="1"/>
  <c r="J47" i="2"/>
  <c r="D64" i="1"/>
  <c r="I64" i="2"/>
  <c r="J64" i="2" s="1"/>
  <c r="I29" i="4"/>
  <c r="J29" i="4" s="1"/>
  <c r="C29" i="1"/>
  <c r="I48" i="1"/>
  <c r="I44" i="4"/>
  <c r="J44" i="4" s="1"/>
  <c r="B44" i="1"/>
  <c r="N64" i="1"/>
  <c r="V64" i="1" s="1"/>
  <c r="G68" i="3"/>
  <c r="G69" i="3" s="1"/>
  <c r="J24" i="5"/>
  <c r="I32" i="9"/>
  <c r="J32" i="9" s="1"/>
  <c r="B32" i="1"/>
  <c r="I41" i="20"/>
  <c r="J41" i="20" s="1"/>
  <c r="C41" i="1"/>
  <c r="I5" i="1"/>
  <c r="I6" i="1"/>
  <c r="I7" i="1"/>
  <c r="I8" i="1"/>
  <c r="I9" i="1"/>
  <c r="I11" i="1"/>
  <c r="I12" i="1"/>
  <c r="I14" i="1"/>
  <c r="I15" i="1"/>
  <c r="I17" i="1"/>
  <c r="I18" i="1"/>
  <c r="I19" i="1"/>
  <c r="I21" i="1"/>
  <c r="I22" i="1"/>
  <c r="I23" i="1"/>
  <c r="I25" i="1"/>
  <c r="I26" i="1"/>
  <c r="O27" i="1"/>
  <c r="I31" i="1"/>
  <c r="P45" i="1"/>
  <c r="I42" i="2"/>
  <c r="J42" i="2" s="1"/>
  <c r="B42" i="1"/>
  <c r="I60" i="2"/>
  <c r="J60" i="2" s="1"/>
  <c r="D60" i="1"/>
  <c r="H68" i="3"/>
  <c r="H69" i="3" s="1"/>
  <c r="F68" i="3"/>
  <c r="F69" i="3" s="1"/>
  <c r="I33" i="3"/>
  <c r="J33" i="3" s="1"/>
  <c r="B33" i="1"/>
  <c r="I51" i="3"/>
  <c r="J51" i="3" s="1"/>
  <c r="D51" i="1"/>
  <c r="D68" i="1" s="1"/>
  <c r="J25" i="4"/>
  <c r="O31" i="1"/>
  <c r="P31" i="1" s="1"/>
  <c r="W45" i="1"/>
  <c r="I59" i="1"/>
  <c r="J10" i="2"/>
  <c r="B29" i="1"/>
  <c r="I29" i="2"/>
  <c r="J29" i="2" s="1"/>
  <c r="B61" i="1"/>
  <c r="I61" i="2"/>
  <c r="J61" i="2" s="1"/>
  <c r="I65" i="3"/>
  <c r="J65" i="3" s="1"/>
  <c r="B65" i="1"/>
  <c r="B3" i="1"/>
  <c r="B10" i="1"/>
  <c r="B13" i="1"/>
  <c r="B20" i="1"/>
  <c r="B24" i="1"/>
  <c r="O26" i="1"/>
  <c r="I27" i="1"/>
  <c r="P27" i="1"/>
  <c r="O28" i="1"/>
  <c r="I30" i="1"/>
  <c r="P30" i="1"/>
  <c r="E32" i="1"/>
  <c r="I55" i="1"/>
  <c r="O55" i="1"/>
  <c r="I14" i="3"/>
  <c r="J14" i="3" s="1"/>
  <c r="C33" i="1"/>
  <c r="I46" i="3"/>
  <c r="J46" i="3" s="1"/>
  <c r="C46" i="1"/>
  <c r="O46" i="1" s="1"/>
  <c r="I23" i="4"/>
  <c r="J23" i="4" s="1"/>
  <c r="P26" i="1"/>
  <c r="B68" i="4"/>
  <c r="B69" i="4" s="1"/>
  <c r="K70" i="5"/>
  <c r="P25" i="1"/>
  <c r="G68" i="2"/>
  <c r="G69" i="2" s="1"/>
  <c r="I45" i="1"/>
  <c r="B68" i="3"/>
  <c r="B69" i="3" s="1"/>
  <c r="E59" i="1"/>
  <c r="I35" i="1"/>
  <c r="J3" i="5"/>
  <c r="O25" i="1"/>
  <c r="I28" i="1"/>
  <c r="N59" i="1"/>
  <c r="V59" i="1" s="1"/>
  <c r="I38" i="2"/>
  <c r="J38" i="2" s="1"/>
  <c r="B38" i="1"/>
  <c r="E4" i="1"/>
  <c r="I4" i="1" s="1"/>
  <c r="O37" i="1"/>
  <c r="P39" i="1"/>
  <c r="P40" i="1"/>
  <c r="E41" i="1"/>
  <c r="O48" i="1"/>
  <c r="I51" i="2"/>
  <c r="J51" i="2" s="1"/>
  <c r="C51" i="1"/>
  <c r="I40" i="3"/>
  <c r="J40" i="3" s="1"/>
  <c r="F40" i="1"/>
  <c r="I40" i="1" s="1"/>
  <c r="J56" i="4"/>
  <c r="O50" i="1"/>
  <c r="I4" i="2"/>
  <c r="J4" i="2" s="1"/>
  <c r="I14" i="2"/>
  <c r="J14" i="2" s="1"/>
  <c r="I23" i="2"/>
  <c r="J23" i="2" s="1"/>
  <c r="I27" i="2"/>
  <c r="J27" i="2" s="1"/>
  <c r="I36" i="2"/>
  <c r="J36" i="2" s="1"/>
  <c r="I46" i="2"/>
  <c r="J46" i="2" s="1"/>
  <c r="I55" i="2"/>
  <c r="J55" i="2" s="1"/>
  <c r="I56" i="2"/>
  <c r="J56" i="2" s="1"/>
  <c r="I59" i="2"/>
  <c r="J59" i="2" s="1"/>
  <c r="C59" i="1"/>
  <c r="O59" i="1" s="1"/>
  <c r="D63" i="1"/>
  <c r="I5" i="3"/>
  <c r="J5" i="3" s="1"/>
  <c r="I27" i="3"/>
  <c r="J27" i="3" s="1"/>
  <c r="I37" i="3"/>
  <c r="J37" i="3" s="1"/>
  <c r="I59" i="3"/>
  <c r="J59" i="3" s="1"/>
  <c r="G66" i="1"/>
  <c r="I5" i="4"/>
  <c r="J5" i="4" s="1"/>
  <c r="I24" i="4"/>
  <c r="J24" i="4" s="1"/>
  <c r="I33" i="4"/>
  <c r="J33" i="4" s="1"/>
  <c r="I37" i="4"/>
  <c r="J37" i="4" s="1"/>
  <c r="G68" i="5"/>
  <c r="G69" i="5" s="1"/>
  <c r="I12" i="5"/>
  <c r="J12" i="5" s="1"/>
  <c r="I48" i="5"/>
  <c r="J48" i="5" s="1"/>
  <c r="I6" i="6"/>
  <c r="J6" i="6" s="1"/>
  <c r="E68" i="6"/>
  <c r="E69" i="6" s="1"/>
  <c r="D68" i="7"/>
  <c r="D69" i="7" s="1"/>
  <c r="H68" i="2"/>
  <c r="H69" i="2" s="1"/>
  <c r="I34" i="2"/>
  <c r="J34" i="2" s="1"/>
  <c r="C47" i="1"/>
  <c r="I66" i="2"/>
  <c r="J66" i="2" s="1"/>
  <c r="H67" i="1"/>
  <c r="K70" i="3"/>
  <c r="I6" i="3"/>
  <c r="J6" i="3" s="1"/>
  <c r="I25" i="3"/>
  <c r="J25" i="3" s="1"/>
  <c r="I34" i="3"/>
  <c r="J34" i="3" s="1"/>
  <c r="I38" i="3"/>
  <c r="J38" i="3" s="1"/>
  <c r="I57" i="3"/>
  <c r="J57" i="3" s="1"/>
  <c r="H58" i="1"/>
  <c r="H63" i="1"/>
  <c r="F64" i="1"/>
  <c r="I66" i="3"/>
  <c r="J66" i="3" s="1"/>
  <c r="C68" i="4"/>
  <c r="C69" i="4" s="1"/>
  <c r="I12" i="4"/>
  <c r="J12" i="4" s="1"/>
  <c r="I34" i="4"/>
  <c r="J34" i="4" s="1"/>
  <c r="I30" i="5"/>
  <c r="J30" i="5" s="1"/>
  <c r="H65" i="1"/>
  <c r="I46" i="1"/>
  <c r="I7" i="2"/>
  <c r="J7" i="2" s="1"/>
  <c r="I11" i="2"/>
  <c r="J11" i="2" s="1"/>
  <c r="I20" i="2"/>
  <c r="J20" i="2" s="1"/>
  <c r="I30" i="2"/>
  <c r="J30" i="2" s="1"/>
  <c r="I39" i="2"/>
  <c r="J39" i="2" s="1"/>
  <c r="I43" i="2"/>
  <c r="J43" i="2" s="1"/>
  <c r="I45" i="2"/>
  <c r="J45" i="2" s="1"/>
  <c r="I52" i="2"/>
  <c r="J52" i="2" s="1"/>
  <c r="I62" i="2"/>
  <c r="J62" i="2" s="1"/>
  <c r="O66" i="1"/>
  <c r="I4" i="3"/>
  <c r="J4" i="3" s="1"/>
  <c r="I11" i="3"/>
  <c r="J11" i="3" s="1"/>
  <c r="I21" i="3"/>
  <c r="J21" i="3" s="1"/>
  <c r="I43" i="3"/>
  <c r="J43" i="3" s="1"/>
  <c r="I53" i="3"/>
  <c r="J53" i="3" s="1"/>
  <c r="C57" i="1"/>
  <c r="O57" i="1" s="1"/>
  <c r="I8" i="4"/>
  <c r="J8" i="4" s="1"/>
  <c r="I17" i="4"/>
  <c r="J17" i="4" s="1"/>
  <c r="I21" i="4"/>
  <c r="J21" i="4" s="1"/>
  <c r="I40" i="4"/>
  <c r="J40" i="4" s="1"/>
  <c r="H68" i="5"/>
  <c r="H69" i="5" s="1"/>
  <c r="I64" i="5"/>
  <c r="J64" i="5" s="1"/>
  <c r="I12" i="6"/>
  <c r="J12" i="6" s="1"/>
  <c r="I26" i="2"/>
  <c r="J26" i="2" s="1"/>
  <c r="I58" i="2"/>
  <c r="J58" i="2" s="1"/>
  <c r="I67" i="2"/>
  <c r="J67" i="2" s="1"/>
  <c r="I17" i="3"/>
  <c r="J17" i="3" s="1"/>
  <c r="I26" i="3"/>
  <c r="J26" i="3" s="1"/>
  <c r="I30" i="3"/>
  <c r="J30" i="3" s="1"/>
  <c r="I49" i="3"/>
  <c r="J49" i="3" s="1"/>
  <c r="H50" i="1"/>
  <c r="I58" i="3"/>
  <c r="J58" i="3" s="1"/>
  <c r="I62" i="3"/>
  <c r="J62" i="3" s="1"/>
  <c r="C62" i="1"/>
  <c r="E68" i="4"/>
  <c r="E69" i="4" s="1"/>
  <c r="I4" i="4"/>
  <c r="J4" i="4" s="1"/>
  <c r="I26" i="4"/>
  <c r="J26" i="4" s="1"/>
  <c r="I36" i="4"/>
  <c r="J36" i="4" s="1"/>
  <c r="I63" i="4"/>
  <c r="J63" i="4" s="1"/>
  <c r="O64" i="1"/>
  <c r="D68" i="6"/>
  <c r="D69" i="6" s="1"/>
  <c r="C68" i="2"/>
  <c r="C69" i="2" s="1"/>
  <c r="I3" i="2"/>
  <c r="I12" i="2"/>
  <c r="J12" i="2" s="1"/>
  <c r="I22" i="2"/>
  <c r="J22" i="2" s="1"/>
  <c r="J31" i="2"/>
  <c r="I35" i="2"/>
  <c r="J35" i="2" s="1"/>
  <c r="I44" i="2"/>
  <c r="J44" i="2" s="1"/>
  <c r="I54" i="2"/>
  <c r="J54" i="2" s="1"/>
  <c r="C58" i="1"/>
  <c r="J63" i="2"/>
  <c r="C67" i="1"/>
  <c r="I3" i="3"/>
  <c r="D68" i="3"/>
  <c r="D69" i="3" s="1"/>
  <c r="I13" i="3"/>
  <c r="J13" i="3" s="1"/>
  <c r="I35" i="3"/>
  <c r="J35" i="3" s="1"/>
  <c r="I45" i="3"/>
  <c r="J45" i="3" s="1"/>
  <c r="C49" i="1"/>
  <c r="O49" i="1" s="1"/>
  <c r="I67" i="3"/>
  <c r="J67" i="3" s="1"/>
  <c r="D67" i="1"/>
  <c r="F68" i="4"/>
  <c r="F69" i="4" s="1"/>
  <c r="I9" i="4"/>
  <c r="J9" i="4" s="1"/>
  <c r="I13" i="4"/>
  <c r="J13" i="4" s="1"/>
  <c r="I32" i="4"/>
  <c r="J32" i="4" s="1"/>
  <c r="I5" i="5"/>
  <c r="J5" i="5" s="1"/>
  <c r="C68" i="5"/>
  <c r="C69" i="5" s="1"/>
  <c r="J40" i="5"/>
  <c r="D68" i="2"/>
  <c r="D69" i="2" s="1"/>
  <c r="H51" i="1"/>
  <c r="C63" i="1"/>
  <c r="E68" i="3"/>
  <c r="E69" i="3" s="1"/>
  <c r="I18" i="3"/>
  <c r="J18" i="3" s="1"/>
  <c r="J22" i="3"/>
  <c r="I50" i="3"/>
  <c r="J50" i="3" s="1"/>
  <c r="I54" i="3"/>
  <c r="J54" i="3" s="1"/>
  <c r="C54" i="1"/>
  <c r="I66" i="4"/>
  <c r="J66" i="4" s="1"/>
  <c r="I53" i="5"/>
  <c r="J53" i="5" s="1"/>
  <c r="C53" i="1"/>
  <c r="O53" i="1" s="1"/>
  <c r="I52" i="6"/>
  <c r="J52" i="6" s="1"/>
  <c r="C52" i="1"/>
  <c r="I60" i="6"/>
  <c r="J60" i="6" s="1"/>
  <c r="C60" i="1"/>
  <c r="O60" i="1" s="1"/>
  <c r="J38" i="7"/>
  <c r="H68" i="4"/>
  <c r="H69" i="4" s="1"/>
  <c r="F68" i="5"/>
  <c r="F69" i="5" s="1"/>
  <c r="I9" i="5"/>
  <c r="J9" i="5" s="1"/>
  <c r="I13" i="5"/>
  <c r="J13" i="5" s="1"/>
  <c r="I32" i="5"/>
  <c r="J32" i="5" s="1"/>
  <c r="I42" i="5"/>
  <c r="J42" i="5" s="1"/>
  <c r="I52" i="5"/>
  <c r="J52" i="5" s="1"/>
  <c r="I58" i="5"/>
  <c r="J58" i="5" s="1"/>
  <c r="G68" i="6"/>
  <c r="G69" i="6" s="1"/>
  <c r="I7" i="6"/>
  <c r="J7" i="6" s="1"/>
  <c r="I23" i="6"/>
  <c r="J23" i="6" s="1"/>
  <c r="I39" i="6"/>
  <c r="J39" i="6" s="1"/>
  <c r="I55" i="6"/>
  <c r="J55" i="6" s="1"/>
  <c r="I3" i="7"/>
  <c r="I19" i="7"/>
  <c r="J19" i="7" s="1"/>
  <c r="J25" i="7"/>
  <c r="J32" i="7"/>
  <c r="J3" i="8"/>
  <c r="I5" i="8"/>
  <c r="J5" i="8" s="1"/>
  <c r="I13" i="8"/>
  <c r="J13" i="8" s="1"/>
  <c r="K70" i="4"/>
  <c r="I65" i="4"/>
  <c r="J65" i="4" s="1"/>
  <c r="I20" i="5"/>
  <c r="J20" i="5" s="1"/>
  <c r="I34" i="5"/>
  <c r="J34" i="5" s="1"/>
  <c r="I47" i="5"/>
  <c r="J47" i="5" s="1"/>
  <c r="I49" i="5"/>
  <c r="J49" i="5" s="1"/>
  <c r="I65" i="5"/>
  <c r="J65" i="5" s="1"/>
  <c r="H68" i="6"/>
  <c r="H69" i="6" s="1"/>
  <c r="I9" i="6"/>
  <c r="J9" i="6" s="1"/>
  <c r="I19" i="6"/>
  <c r="J19" i="6" s="1"/>
  <c r="I25" i="6"/>
  <c r="J25" i="6" s="1"/>
  <c r="I35" i="6"/>
  <c r="J35" i="6" s="1"/>
  <c r="I41" i="6"/>
  <c r="J41" i="6" s="1"/>
  <c r="I51" i="6"/>
  <c r="J51" i="6" s="1"/>
  <c r="I57" i="6"/>
  <c r="J57" i="6" s="1"/>
  <c r="I67" i="6"/>
  <c r="J67" i="6" s="1"/>
  <c r="F68" i="7"/>
  <c r="F69" i="7" s="1"/>
  <c r="I6" i="7"/>
  <c r="J6" i="7" s="1"/>
  <c r="I22" i="7"/>
  <c r="J22" i="7" s="1"/>
  <c r="I28" i="7"/>
  <c r="J28" i="7" s="1"/>
  <c r="I33" i="7"/>
  <c r="J33" i="7" s="1"/>
  <c r="I37" i="7"/>
  <c r="J37" i="7" s="1"/>
  <c r="I51" i="7"/>
  <c r="J51" i="7" s="1"/>
  <c r="I62" i="7"/>
  <c r="J62" i="7" s="1"/>
  <c r="G68" i="8"/>
  <c r="G69" i="8" s="1"/>
  <c r="D68" i="4"/>
  <c r="D69" i="4" s="1"/>
  <c r="I41" i="4"/>
  <c r="J41" i="4" s="1"/>
  <c r="I45" i="4"/>
  <c r="J45" i="4" s="1"/>
  <c r="I49" i="4"/>
  <c r="J49" i="4" s="1"/>
  <c r="I53" i="4"/>
  <c r="J53" i="4" s="1"/>
  <c r="I57" i="4"/>
  <c r="J57" i="4" s="1"/>
  <c r="I61" i="4"/>
  <c r="J61" i="4" s="1"/>
  <c r="B68" i="5"/>
  <c r="B69" i="5" s="1"/>
  <c r="I16" i="5"/>
  <c r="J16" i="5" s="1"/>
  <c r="I25" i="5"/>
  <c r="J25" i="5" s="1"/>
  <c r="I29" i="5"/>
  <c r="J29" i="5" s="1"/>
  <c r="I44" i="5"/>
  <c r="J44" i="5" s="1"/>
  <c r="I50" i="5"/>
  <c r="J50" i="5" s="1"/>
  <c r="I60" i="5"/>
  <c r="J60" i="5" s="1"/>
  <c r="I66" i="5"/>
  <c r="J66" i="5" s="1"/>
  <c r="C68" i="6"/>
  <c r="C69" i="6" s="1"/>
  <c r="I5" i="6"/>
  <c r="J5" i="6" s="1"/>
  <c r="I15" i="6"/>
  <c r="J15" i="6" s="1"/>
  <c r="I31" i="6"/>
  <c r="J31" i="6" s="1"/>
  <c r="I47" i="6"/>
  <c r="J47" i="6" s="1"/>
  <c r="I63" i="6"/>
  <c r="J63" i="6" s="1"/>
  <c r="I11" i="7"/>
  <c r="J11" i="7" s="1"/>
  <c r="I39" i="7"/>
  <c r="J39" i="7" s="1"/>
  <c r="J57" i="7"/>
  <c r="J64" i="7"/>
  <c r="H68" i="8"/>
  <c r="H69" i="8" s="1"/>
  <c r="I7" i="8"/>
  <c r="J7" i="8" s="1"/>
  <c r="I9" i="8"/>
  <c r="J9" i="8" s="1"/>
  <c r="B68" i="8"/>
  <c r="B69" i="8" s="1"/>
  <c r="I48" i="9"/>
  <c r="J48" i="9" s="1"/>
  <c r="I42" i="4"/>
  <c r="J42" i="4" s="1"/>
  <c r="I50" i="4"/>
  <c r="J50" i="4" s="1"/>
  <c r="I58" i="4"/>
  <c r="J58" i="4" s="1"/>
  <c r="I67" i="4"/>
  <c r="J67" i="4" s="1"/>
  <c r="D68" i="5"/>
  <c r="D69" i="5" s="1"/>
  <c r="I8" i="5"/>
  <c r="J8" i="5" s="1"/>
  <c r="J17" i="5"/>
  <c r="I21" i="5"/>
  <c r="J21" i="5" s="1"/>
  <c r="I8" i="7"/>
  <c r="J8" i="7" s="1"/>
  <c r="I18" i="7"/>
  <c r="J18" i="7" s="1"/>
  <c r="J3" i="9"/>
  <c r="J16" i="9"/>
  <c r="G68" i="4"/>
  <c r="G69" i="4" s="1"/>
  <c r="I43" i="4"/>
  <c r="J43" i="4" s="1"/>
  <c r="I51" i="4"/>
  <c r="J51" i="4" s="1"/>
  <c r="I59" i="4"/>
  <c r="J59" i="4" s="1"/>
  <c r="J62" i="4"/>
  <c r="E68" i="5"/>
  <c r="E69" i="5" s="1"/>
  <c r="I18" i="5"/>
  <c r="J18" i="5" s="1"/>
  <c r="I41" i="5"/>
  <c r="J41" i="5" s="1"/>
  <c r="I57" i="5"/>
  <c r="J57" i="5" s="1"/>
  <c r="I17" i="6"/>
  <c r="J17" i="6" s="1"/>
  <c r="I33" i="6"/>
  <c r="J33" i="6" s="1"/>
  <c r="I49" i="6"/>
  <c r="J49" i="6" s="1"/>
  <c r="I65" i="6"/>
  <c r="J65" i="6" s="1"/>
  <c r="I14" i="7"/>
  <c r="J14" i="7" s="1"/>
  <c r="I40" i="7"/>
  <c r="J40" i="7" s="1"/>
  <c r="I47" i="7"/>
  <c r="J47" i="7" s="1"/>
  <c r="I54" i="7"/>
  <c r="J54" i="7" s="1"/>
  <c r="I60" i="7"/>
  <c r="J60" i="7" s="1"/>
  <c r="I65" i="7"/>
  <c r="J65" i="7" s="1"/>
  <c r="J66" i="10"/>
  <c r="G68" i="12"/>
  <c r="G69" i="12" s="1"/>
  <c r="F68" i="8"/>
  <c r="F69" i="8" s="1"/>
  <c r="I17" i="8"/>
  <c r="J17" i="8" s="1"/>
  <c r="I21" i="8"/>
  <c r="J21" i="8" s="1"/>
  <c r="I26" i="8"/>
  <c r="J26" i="8" s="1"/>
  <c r="I30" i="8"/>
  <c r="J30" i="8" s="1"/>
  <c r="I40" i="8"/>
  <c r="J40" i="8" s="1"/>
  <c r="I50" i="8"/>
  <c r="J50" i="8" s="1"/>
  <c r="I66" i="8"/>
  <c r="J66" i="8" s="1"/>
  <c r="E68" i="9"/>
  <c r="E69" i="9" s="1"/>
  <c r="I4" i="9"/>
  <c r="J4" i="9" s="1"/>
  <c r="I15" i="9"/>
  <c r="J15" i="9" s="1"/>
  <c r="I20" i="9"/>
  <c r="J20" i="9" s="1"/>
  <c r="I31" i="9"/>
  <c r="J31" i="9" s="1"/>
  <c r="I36" i="9"/>
  <c r="J36" i="9" s="1"/>
  <c r="I47" i="9"/>
  <c r="J47" i="9" s="1"/>
  <c r="I53" i="9"/>
  <c r="J53" i="9" s="1"/>
  <c r="I31" i="10"/>
  <c r="J31" i="10" s="1"/>
  <c r="F68" i="14"/>
  <c r="F69" i="14" s="1"/>
  <c r="I26" i="7"/>
  <c r="J26" i="7" s="1"/>
  <c r="I42" i="7"/>
  <c r="J42" i="7" s="1"/>
  <c r="I58" i="7"/>
  <c r="J58" i="7" s="1"/>
  <c r="I10" i="8"/>
  <c r="J10" i="8" s="1"/>
  <c r="I46" i="8"/>
  <c r="J46" i="8" s="1"/>
  <c r="I51" i="8"/>
  <c r="J51" i="8" s="1"/>
  <c r="I62" i="8"/>
  <c r="J62" i="8" s="1"/>
  <c r="I67" i="8"/>
  <c r="J67" i="8" s="1"/>
  <c r="I17" i="9"/>
  <c r="J17" i="9" s="1"/>
  <c r="I33" i="9"/>
  <c r="J33" i="9" s="1"/>
  <c r="I49" i="9"/>
  <c r="J49" i="9" s="1"/>
  <c r="I56" i="13"/>
  <c r="J56" i="13" s="1"/>
  <c r="I3" i="6"/>
  <c r="K70" i="8"/>
  <c r="I6" i="8"/>
  <c r="J6" i="8" s="1"/>
  <c r="I14" i="8"/>
  <c r="J14" i="8" s="1"/>
  <c r="I24" i="8"/>
  <c r="J24" i="8" s="1"/>
  <c r="I33" i="8"/>
  <c r="J33" i="8" s="1"/>
  <c r="I37" i="8"/>
  <c r="J37" i="8" s="1"/>
  <c r="I42" i="8"/>
  <c r="J42" i="8" s="1"/>
  <c r="I58" i="8"/>
  <c r="J58" i="8" s="1"/>
  <c r="I12" i="9"/>
  <c r="J12" i="9" s="1"/>
  <c r="I28" i="9"/>
  <c r="J28" i="9" s="1"/>
  <c r="I39" i="9"/>
  <c r="J39" i="9" s="1"/>
  <c r="I44" i="9"/>
  <c r="J44" i="9" s="1"/>
  <c r="I15" i="10"/>
  <c r="J15" i="10" s="1"/>
  <c r="G68" i="7"/>
  <c r="G69" i="7" s="1"/>
  <c r="I27" i="7"/>
  <c r="J27" i="7" s="1"/>
  <c r="I43" i="7"/>
  <c r="J43" i="7" s="1"/>
  <c r="I59" i="7"/>
  <c r="J59" i="7" s="1"/>
  <c r="I48" i="8"/>
  <c r="J48" i="8" s="1"/>
  <c r="I53" i="8"/>
  <c r="J53" i="8" s="1"/>
  <c r="I64" i="8"/>
  <c r="J64" i="8" s="1"/>
  <c r="B68" i="9"/>
  <c r="B69" i="9" s="1"/>
  <c r="C68" i="10"/>
  <c r="C69" i="10" s="1"/>
  <c r="H68" i="7"/>
  <c r="H69" i="7" s="1"/>
  <c r="D68" i="8"/>
  <c r="D69" i="8" s="1"/>
  <c r="I16" i="8"/>
  <c r="J16" i="8" s="1"/>
  <c r="I25" i="8"/>
  <c r="J25" i="8" s="1"/>
  <c r="I29" i="8"/>
  <c r="J29" i="8" s="1"/>
  <c r="I34" i="8"/>
  <c r="J34" i="8" s="1"/>
  <c r="I38" i="8"/>
  <c r="J38" i="8" s="1"/>
  <c r="I49" i="8"/>
  <c r="J49" i="8" s="1"/>
  <c r="I65" i="8"/>
  <c r="J65" i="8" s="1"/>
  <c r="I13" i="9"/>
  <c r="J13" i="9" s="1"/>
  <c r="I18" i="9"/>
  <c r="J18" i="9" s="1"/>
  <c r="I29" i="9"/>
  <c r="J29" i="9" s="1"/>
  <c r="I34" i="9"/>
  <c r="J34" i="9" s="1"/>
  <c r="I45" i="9"/>
  <c r="J45" i="9" s="1"/>
  <c r="I50" i="9"/>
  <c r="J50" i="9" s="1"/>
  <c r="D68" i="10"/>
  <c r="D69" i="10" s="1"/>
  <c r="I23" i="10"/>
  <c r="J23" i="10" s="1"/>
  <c r="I34" i="7"/>
  <c r="J34" i="7" s="1"/>
  <c r="I50" i="7"/>
  <c r="J50" i="7" s="1"/>
  <c r="I66" i="7"/>
  <c r="J66" i="7" s="1"/>
  <c r="E68" i="8"/>
  <c r="E69" i="8" s="1"/>
  <c r="J54" i="8"/>
  <c r="D68" i="9"/>
  <c r="D69" i="9" s="1"/>
  <c r="K70" i="9"/>
  <c r="I9" i="9"/>
  <c r="J9" i="9" s="1"/>
  <c r="I25" i="9"/>
  <c r="J25" i="9" s="1"/>
  <c r="I41" i="9"/>
  <c r="J41" i="9" s="1"/>
  <c r="I60" i="9"/>
  <c r="J60" i="9" s="1"/>
  <c r="I3" i="10"/>
  <c r="I11" i="10"/>
  <c r="J11" i="10" s="1"/>
  <c r="I19" i="10"/>
  <c r="J19" i="10" s="1"/>
  <c r="I27" i="10"/>
  <c r="J27" i="10" s="1"/>
  <c r="I44" i="10"/>
  <c r="J44" i="10" s="1"/>
  <c r="I54" i="10"/>
  <c r="J54" i="10" s="1"/>
  <c r="D68" i="11"/>
  <c r="D69" i="11" s="1"/>
  <c r="I4" i="11"/>
  <c r="J4" i="11" s="1"/>
  <c r="I17" i="11"/>
  <c r="J17" i="11" s="1"/>
  <c r="I23" i="11"/>
  <c r="J23" i="11" s="1"/>
  <c r="I36" i="11"/>
  <c r="J36" i="11" s="1"/>
  <c r="I49" i="11"/>
  <c r="J49" i="11" s="1"/>
  <c r="I55" i="11"/>
  <c r="J55" i="11" s="1"/>
  <c r="K70" i="12"/>
  <c r="I17" i="12"/>
  <c r="J17" i="12" s="1"/>
  <c r="C68" i="9"/>
  <c r="C69" i="9" s="1"/>
  <c r="E68" i="10"/>
  <c r="E69" i="10" s="1"/>
  <c r="I42" i="10"/>
  <c r="J42" i="10" s="1"/>
  <c r="I51" i="10"/>
  <c r="J51" i="10" s="1"/>
  <c r="I65" i="10"/>
  <c r="J65" i="10" s="1"/>
  <c r="I67" i="10"/>
  <c r="J67" i="10" s="1"/>
  <c r="I5" i="11"/>
  <c r="J5" i="11" s="1"/>
  <c r="I12" i="11"/>
  <c r="J12" i="11" s="1"/>
  <c r="I25" i="11"/>
  <c r="J25" i="11" s="1"/>
  <c r="J31" i="11"/>
  <c r="I37" i="11"/>
  <c r="J37" i="11" s="1"/>
  <c r="I44" i="11"/>
  <c r="J44" i="11" s="1"/>
  <c r="I57" i="11"/>
  <c r="J57" i="11" s="1"/>
  <c r="D68" i="12"/>
  <c r="D69" i="12" s="1"/>
  <c r="I24" i="12"/>
  <c r="J24" i="12" s="1"/>
  <c r="I65" i="12"/>
  <c r="J65" i="12" s="1"/>
  <c r="I17" i="13"/>
  <c r="J17" i="13" s="1"/>
  <c r="J18" i="13"/>
  <c r="I49" i="13"/>
  <c r="J49" i="13" s="1"/>
  <c r="J50" i="13"/>
  <c r="I52" i="9"/>
  <c r="J52" i="9" s="1"/>
  <c r="I38" i="10"/>
  <c r="J38" i="10" s="1"/>
  <c r="I62" i="10"/>
  <c r="J62" i="10" s="1"/>
  <c r="I7" i="11"/>
  <c r="J7" i="11" s="1"/>
  <c r="I20" i="11"/>
  <c r="J20" i="11" s="1"/>
  <c r="I33" i="11"/>
  <c r="J33" i="11" s="1"/>
  <c r="I39" i="11"/>
  <c r="J39" i="11" s="1"/>
  <c r="I52" i="11"/>
  <c r="J52" i="11" s="1"/>
  <c r="I65" i="11"/>
  <c r="J65" i="11" s="1"/>
  <c r="E68" i="12"/>
  <c r="E69" i="12" s="1"/>
  <c r="I33" i="12"/>
  <c r="J33" i="12" s="1"/>
  <c r="I4" i="13"/>
  <c r="J4" i="13" s="1"/>
  <c r="I36" i="13"/>
  <c r="J36" i="13" s="1"/>
  <c r="I34" i="10"/>
  <c r="J34" i="10" s="1"/>
  <c r="I43" i="10"/>
  <c r="J43" i="10" s="1"/>
  <c r="I47" i="10"/>
  <c r="J47" i="10" s="1"/>
  <c r="I14" i="11"/>
  <c r="J14" i="11" s="1"/>
  <c r="I46" i="11"/>
  <c r="J46" i="11" s="1"/>
  <c r="I6" i="12"/>
  <c r="J6" i="12" s="1"/>
  <c r="J3" i="13"/>
  <c r="I10" i="13"/>
  <c r="J10" i="13" s="1"/>
  <c r="I42" i="13"/>
  <c r="J42" i="13" s="1"/>
  <c r="K70" i="14"/>
  <c r="F68" i="9"/>
  <c r="F69" i="9" s="1"/>
  <c r="I59" i="9"/>
  <c r="J59" i="9" s="1"/>
  <c r="I63" i="9"/>
  <c r="J63" i="9" s="1"/>
  <c r="I67" i="9"/>
  <c r="J67" i="9" s="1"/>
  <c r="H68" i="10"/>
  <c r="H69" i="10" s="1"/>
  <c r="I6" i="10"/>
  <c r="J6" i="10" s="1"/>
  <c r="I10" i="10"/>
  <c r="J10" i="10" s="1"/>
  <c r="I14" i="10"/>
  <c r="J14" i="10" s="1"/>
  <c r="I18" i="10"/>
  <c r="J18" i="10" s="1"/>
  <c r="I22" i="10"/>
  <c r="J22" i="10" s="1"/>
  <c r="I26" i="10"/>
  <c r="J26" i="10" s="1"/>
  <c r="I30" i="10"/>
  <c r="J30" i="10" s="1"/>
  <c r="I3" i="11"/>
  <c r="B68" i="11"/>
  <c r="B69" i="11" s="1"/>
  <c r="K70" i="11"/>
  <c r="J45" i="12"/>
  <c r="C68" i="14"/>
  <c r="C69" i="14" s="1"/>
  <c r="G68" i="9"/>
  <c r="G69" i="9" s="1"/>
  <c r="K70" i="10"/>
  <c r="I35" i="10"/>
  <c r="J35" i="10" s="1"/>
  <c r="J39" i="10"/>
  <c r="I59" i="10"/>
  <c r="J59" i="10" s="1"/>
  <c r="J9" i="11"/>
  <c r="J15" i="11"/>
  <c r="J28" i="11"/>
  <c r="J41" i="11"/>
  <c r="J47" i="11"/>
  <c r="I51" i="12"/>
  <c r="J51" i="12" s="1"/>
  <c r="H68" i="11"/>
  <c r="H69" i="11" s="1"/>
  <c r="I64" i="11"/>
  <c r="J64" i="11" s="1"/>
  <c r="C68" i="12"/>
  <c r="C69" i="12" s="1"/>
  <c r="I7" i="12"/>
  <c r="J7" i="12" s="1"/>
  <c r="I15" i="12"/>
  <c r="J15" i="12" s="1"/>
  <c r="I23" i="12"/>
  <c r="J23" i="12" s="1"/>
  <c r="I31" i="12"/>
  <c r="J31" i="12" s="1"/>
  <c r="I52" i="12"/>
  <c r="J52" i="12" s="1"/>
  <c r="B68" i="13"/>
  <c r="B69" i="13" s="1"/>
  <c r="I11" i="13"/>
  <c r="J11" i="13" s="1"/>
  <c r="I43" i="13"/>
  <c r="J43" i="13" s="1"/>
  <c r="D68" i="14"/>
  <c r="D69" i="14" s="1"/>
  <c r="I49" i="14"/>
  <c r="J49" i="14" s="1"/>
  <c r="H68" i="15"/>
  <c r="H69" i="15" s="1"/>
  <c r="I16" i="11"/>
  <c r="J16" i="11" s="1"/>
  <c r="I32" i="11"/>
  <c r="J32" i="11" s="1"/>
  <c r="I48" i="11"/>
  <c r="J48" i="11" s="1"/>
  <c r="I62" i="11"/>
  <c r="J62" i="11" s="1"/>
  <c r="I5" i="12"/>
  <c r="J5" i="12" s="1"/>
  <c r="I13" i="12"/>
  <c r="J13" i="12" s="1"/>
  <c r="I21" i="12"/>
  <c r="J21" i="12" s="1"/>
  <c r="I29" i="12"/>
  <c r="J29" i="12" s="1"/>
  <c r="I37" i="12"/>
  <c r="J37" i="12" s="1"/>
  <c r="I46" i="12"/>
  <c r="J46" i="12" s="1"/>
  <c r="I50" i="12"/>
  <c r="J50" i="12" s="1"/>
  <c r="I55" i="12"/>
  <c r="J55" i="12" s="1"/>
  <c r="E68" i="13"/>
  <c r="E69" i="13" s="1"/>
  <c r="I5" i="13"/>
  <c r="J5" i="13" s="1"/>
  <c r="I9" i="13"/>
  <c r="J9" i="13" s="1"/>
  <c r="I14" i="13"/>
  <c r="J14" i="13" s="1"/>
  <c r="I28" i="13"/>
  <c r="J28" i="13" s="1"/>
  <c r="I37" i="13"/>
  <c r="J37" i="13" s="1"/>
  <c r="I41" i="13"/>
  <c r="J41" i="13" s="1"/>
  <c r="I46" i="13"/>
  <c r="J46" i="13" s="1"/>
  <c r="I60" i="13"/>
  <c r="J60" i="13" s="1"/>
  <c r="I7" i="14"/>
  <c r="J7" i="14" s="1"/>
  <c r="I57" i="14"/>
  <c r="J57" i="14" s="1"/>
  <c r="I58" i="14"/>
  <c r="J58" i="14" s="1"/>
  <c r="J59" i="14"/>
  <c r="C68" i="15"/>
  <c r="C69" i="15" s="1"/>
  <c r="K70" i="15"/>
  <c r="E68" i="16"/>
  <c r="E69" i="16" s="1"/>
  <c r="B68" i="10"/>
  <c r="B69" i="10" s="1"/>
  <c r="I61" i="11"/>
  <c r="J61" i="11" s="1"/>
  <c r="I4" i="12"/>
  <c r="J4" i="12" s="1"/>
  <c r="I12" i="12"/>
  <c r="J12" i="12" s="1"/>
  <c r="I20" i="12"/>
  <c r="J20" i="12" s="1"/>
  <c r="I28" i="12"/>
  <c r="J28" i="12" s="1"/>
  <c r="I36" i="12"/>
  <c r="J36" i="12" s="1"/>
  <c r="I27" i="13"/>
  <c r="J27" i="13" s="1"/>
  <c r="I59" i="13"/>
  <c r="J59" i="13" s="1"/>
  <c r="F68" i="16"/>
  <c r="F69" i="16" s="1"/>
  <c r="J38" i="16"/>
  <c r="E68" i="11"/>
  <c r="E69" i="11" s="1"/>
  <c r="I59" i="11"/>
  <c r="J59" i="11" s="1"/>
  <c r="H68" i="12"/>
  <c r="H69" i="12" s="1"/>
  <c r="I38" i="12"/>
  <c r="J38" i="12" s="1"/>
  <c r="I42" i="12"/>
  <c r="J42" i="12" s="1"/>
  <c r="I47" i="12"/>
  <c r="J47" i="12" s="1"/>
  <c r="G68" i="13"/>
  <c r="G69" i="13" s="1"/>
  <c r="I6" i="13"/>
  <c r="J6" i="13" s="1"/>
  <c r="I29" i="13"/>
  <c r="J29" i="13" s="1"/>
  <c r="I33" i="13"/>
  <c r="J33" i="13" s="1"/>
  <c r="I38" i="13"/>
  <c r="J38" i="13" s="1"/>
  <c r="I61" i="13"/>
  <c r="J61" i="13" s="1"/>
  <c r="I65" i="13"/>
  <c r="J65" i="13" s="1"/>
  <c r="G68" i="16"/>
  <c r="G69" i="16" s="1"/>
  <c r="B68" i="17"/>
  <c r="B69" i="17" s="1"/>
  <c r="I3" i="17"/>
  <c r="F68" i="11"/>
  <c r="F69" i="11" s="1"/>
  <c r="I11" i="11"/>
  <c r="J11" i="11" s="1"/>
  <c r="I27" i="11"/>
  <c r="J27" i="11" s="1"/>
  <c r="I43" i="11"/>
  <c r="J43" i="11" s="1"/>
  <c r="I67" i="11"/>
  <c r="J67" i="11" s="1"/>
  <c r="I3" i="12"/>
  <c r="I10" i="12"/>
  <c r="J10" i="12" s="1"/>
  <c r="I18" i="12"/>
  <c r="J18" i="12" s="1"/>
  <c r="I26" i="12"/>
  <c r="J26" i="12" s="1"/>
  <c r="I34" i="12"/>
  <c r="J34" i="12" s="1"/>
  <c r="I60" i="12"/>
  <c r="J60" i="12" s="1"/>
  <c r="H68" i="13"/>
  <c r="H69" i="13" s="1"/>
  <c r="I19" i="13"/>
  <c r="J19" i="13" s="1"/>
  <c r="I51" i="13"/>
  <c r="J51" i="13" s="1"/>
  <c r="I66" i="14"/>
  <c r="J66" i="14" s="1"/>
  <c r="J67" i="14"/>
  <c r="J41" i="15"/>
  <c r="J32" i="16"/>
  <c r="J54" i="16"/>
  <c r="G68" i="11"/>
  <c r="G69" i="11" s="1"/>
  <c r="I8" i="11"/>
  <c r="J8" i="11" s="1"/>
  <c r="I24" i="11"/>
  <c r="J24" i="11" s="1"/>
  <c r="I40" i="11"/>
  <c r="J40" i="11" s="1"/>
  <c r="I56" i="11"/>
  <c r="J56" i="11" s="1"/>
  <c r="B68" i="12"/>
  <c r="B69" i="12" s="1"/>
  <c r="I39" i="12"/>
  <c r="J39" i="12" s="1"/>
  <c r="I53" i="12"/>
  <c r="J53" i="12" s="1"/>
  <c r="I62" i="12"/>
  <c r="J62" i="12" s="1"/>
  <c r="I66" i="12"/>
  <c r="J66" i="12" s="1"/>
  <c r="K70" i="13"/>
  <c r="I12" i="13"/>
  <c r="J12" i="13" s="1"/>
  <c r="I21" i="13"/>
  <c r="J21" i="13" s="1"/>
  <c r="I25" i="13"/>
  <c r="J25" i="13" s="1"/>
  <c r="I30" i="13"/>
  <c r="J30" i="13" s="1"/>
  <c r="I44" i="13"/>
  <c r="J44" i="13" s="1"/>
  <c r="I53" i="13"/>
  <c r="J53" i="13" s="1"/>
  <c r="I57" i="13"/>
  <c r="J57" i="13" s="1"/>
  <c r="I62" i="13"/>
  <c r="J62" i="13" s="1"/>
  <c r="I3" i="14"/>
  <c r="I4" i="14"/>
  <c r="J4" i="14" s="1"/>
  <c r="I25" i="14"/>
  <c r="J25" i="14" s="1"/>
  <c r="I26" i="14"/>
  <c r="J26" i="14" s="1"/>
  <c r="I18" i="15"/>
  <c r="J18" i="15" s="1"/>
  <c r="D68" i="17"/>
  <c r="D69" i="17" s="1"/>
  <c r="I18" i="17"/>
  <c r="J18" i="17" s="1"/>
  <c r="I27" i="17"/>
  <c r="J27" i="17" s="1"/>
  <c r="I34" i="17"/>
  <c r="J34" i="17" s="1"/>
  <c r="E68" i="14"/>
  <c r="E69" i="14" s="1"/>
  <c r="J11" i="14"/>
  <c r="I12" i="14"/>
  <c r="J12" i="14" s="1"/>
  <c r="J19" i="14"/>
  <c r="I20" i="14"/>
  <c r="J20" i="14" s="1"/>
  <c r="J27" i="14"/>
  <c r="I28" i="14"/>
  <c r="J28" i="14" s="1"/>
  <c r="J35" i="14"/>
  <c r="I36" i="14"/>
  <c r="J36" i="14" s="1"/>
  <c r="I44" i="14"/>
  <c r="J44" i="14" s="1"/>
  <c r="I52" i="14"/>
  <c r="J52" i="14" s="1"/>
  <c r="I60" i="14"/>
  <c r="J60" i="14" s="1"/>
  <c r="I3" i="15"/>
  <c r="B68" i="15"/>
  <c r="B69" i="15" s="1"/>
  <c r="I11" i="15"/>
  <c r="J11" i="15" s="1"/>
  <c r="I32" i="15"/>
  <c r="J32" i="15" s="1"/>
  <c r="I42" i="15"/>
  <c r="J42" i="15" s="1"/>
  <c r="I64" i="15"/>
  <c r="J64" i="15" s="1"/>
  <c r="I28" i="16"/>
  <c r="J28" i="16" s="1"/>
  <c r="I33" i="16"/>
  <c r="J33" i="16" s="1"/>
  <c r="I4" i="17"/>
  <c r="J4" i="17" s="1"/>
  <c r="J36" i="17"/>
  <c r="C68" i="18"/>
  <c r="C69" i="18" s="1"/>
  <c r="I4" i="18"/>
  <c r="J4" i="18" s="1"/>
  <c r="E68" i="19"/>
  <c r="E69" i="19" s="1"/>
  <c r="F68" i="19"/>
  <c r="F69" i="19" s="1"/>
  <c r="C68" i="20"/>
  <c r="C69" i="20" s="1"/>
  <c r="J49" i="20"/>
  <c r="I20" i="15"/>
  <c r="J20" i="15" s="1"/>
  <c r="I29" i="15"/>
  <c r="J29" i="15" s="1"/>
  <c r="I52" i="15"/>
  <c r="J52" i="15" s="1"/>
  <c r="I61" i="15"/>
  <c r="J61" i="15" s="1"/>
  <c r="H68" i="16"/>
  <c r="H69" i="16" s="1"/>
  <c r="I11" i="16"/>
  <c r="J11" i="16" s="1"/>
  <c r="I20" i="16"/>
  <c r="J20" i="16" s="1"/>
  <c r="I39" i="16"/>
  <c r="J39" i="16" s="1"/>
  <c r="I55" i="16"/>
  <c r="I14" i="17"/>
  <c r="J14" i="17" s="1"/>
  <c r="I27" i="19"/>
  <c r="J27" i="19" s="1"/>
  <c r="G68" i="14"/>
  <c r="G69" i="14" s="1"/>
  <c r="I13" i="14"/>
  <c r="J13" i="14" s="1"/>
  <c r="I21" i="14"/>
  <c r="J21" i="14" s="1"/>
  <c r="I29" i="14"/>
  <c r="J29" i="14" s="1"/>
  <c r="I37" i="14"/>
  <c r="J37" i="14" s="1"/>
  <c r="I45" i="14"/>
  <c r="J45" i="14" s="1"/>
  <c r="I53" i="14"/>
  <c r="J53" i="14" s="1"/>
  <c r="I61" i="14"/>
  <c r="J61" i="14" s="1"/>
  <c r="D68" i="15"/>
  <c r="D69" i="15" s="1"/>
  <c r="I4" i="15"/>
  <c r="J4" i="15" s="1"/>
  <c r="I12" i="15"/>
  <c r="J12" i="15" s="1"/>
  <c r="I24" i="15"/>
  <c r="J24" i="15" s="1"/>
  <c r="I34" i="15"/>
  <c r="J34" i="15" s="1"/>
  <c r="I56" i="15"/>
  <c r="J56" i="15" s="1"/>
  <c r="I66" i="15"/>
  <c r="J66" i="15" s="1"/>
  <c r="I15" i="16"/>
  <c r="J15" i="16" s="1"/>
  <c r="I25" i="16"/>
  <c r="J25" i="16" s="1"/>
  <c r="I30" i="17"/>
  <c r="J30" i="17" s="1"/>
  <c r="I14" i="19"/>
  <c r="J14" i="19" s="1"/>
  <c r="D68" i="20"/>
  <c r="D69" i="20" s="1"/>
  <c r="H68" i="14"/>
  <c r="H69" i="14" s="1"/>
  <c r="I6" i="14"/>
  <c r="J6" i="14" s="1"/>
  <c r="E68" i="15"/>
  <c r="E69" i="15" s="1"/>
  <c r="I21" i="15"/>
  <c r="J21" i="15" s="1"/>
  <c r="I35" i="15"/>
  <c r="J35" i="15" s="1"/>
  <c r="I44" i="15"/>
  <c r="J44" i="15" s="1"/>
  <c r="I53" i="15"/>
  <c r="J53" i="15" s="1"/>
  <c r="I67" i="15"/>
  <c r="J67" i="15" s="1"/>
  <c r="B68" i="16"/>
  <c r="B69" i="16" s="1"/>
  <c r="I3" i="16"/>
  <c r="K70" i="16"/>
  <c r="I12" i="16"/>
  <c r="J12" i="16" s="1"/>
  <c r="I26" i="16"/>
  <c r="J26" i="16" s="1"/>
  <c r="H68" i="19"/>
  <c r="H69" i="19" s="1"/>
  <c r="I14" i="14"/>
  <c r="J14" i="14" s="1"/>
  <c r="I22" i="14"/>
  <c r="J22" i="14" s="1"/>
  <c r="I30" i="14"/>
  <c r="J30" i="14" s="1"/>
  <c r="I38" i="14"/>
  <c r="J38" i="14" s="1"/>
  <c r="I46" i="14"/>
  <c r="J46" i="14" s="1"/>
  <c r="I54" i="14"/>
  <c r="J54" i="14" s="1"/>
  <c r="I62" i="14"/>
  <c r="J62" i="14" s="1"/>
  <c r="I5" i="15"/>
  <c r="J5" i="15" s="1"/>
  <c r="I13" i="15"/>
  <c r="J13" i="15" s="1"/>
  <c r="I16" i="15"/>
  <c r="J16" i="15" s="1"/>
  <c r="I26" i="15"/>
  <c r="J26" i="15" s="1"/>
  <c r="I48" i="15"/>
  <c r="J48" i="15" s="1"/>
  <c r="I58" i="15"/>
  <c r="J58" i="15" s="1"/>
  <c r="C68" i="16"/>
  <c r="C69" i="16" s="1"/>
  <c r="I7" i="16"/>
  <c r="J7" i="16" s="1"/>
  <c r="I17" i="16"/>
  <c r="J17" i="16" s="1"/>
  <c r="I36" i="16"/>
  <c r="J36" i="16" s="1"/>
  <c r="I51" i="16"/>
  <c r="J51" i="16" s="1"/>
  <c r="I52" i="16"/>
  <c r="J52" i="16" s="1"/>
  <c r="I67" i="16"/>
  <c r="J67" i="16" s="1"/>
  <c r="I10" i="17"/>
  <c r="J10" i="17" s="1"/>
  <c r="I11" i="17"/>
  <c r="J11" i="17" s="1"/>
  <c r="I26" i="17"/>
  <c r="J26" i="17" s="1"/>
  <c r="I38" i="17"/>
  <c r="J38" i="17" s="1"/>
  <c r="I27" i="18"/>
  <c r="J27" i="18" s="1"/>
  <c r="F68" i="20"/>
  <c r="F69" i="20" s="1"/>
  <c r="B68" i="14"/>
  <c r="B69" i="14" s="1"/>
  <c r="G68" i="15"/>
  <c r="G69" i="15" s="1"/>
  <c r="F68" i="15"/>
  <c r="F69" i="15" s="1"/>
  <c r="I27" i="15"/>
  <c r="J27" i="15" s="1"/>
  <c r="I45" i="15"/>
  <c r="J45" i="15" s="1"/>
  <c r="I59" i="15"/>
  <c r="J59" i="15" s="1"/>
  <c r="I4" i="16"/>
  <c r="J4" i="16" s="1"/>
  <c r="I18" i="16"/>
  <c r="J18" i="16" s="1"/>
  <c r="I31" i="16"/>
  <c r="J31" i="16" s="1"/>
  <c r="I37" i="16"/>
  <c r="J37" i="16" s="1"/>
  <c r="I53" i="16"/>
  <c r="J53" i="16" s="1"/>
  <c r="I12" i="17"/>
  <c r="J12" i="17" s="1"/>
  <c r="I28" i="17"/>
  <c r="J28" i="17" s="1"/>
  <c r="H68" i="18"/>
  <c r="H69" i="18" s="1"/>
  <c r="I55" i="18"/>
  <c r="J55" i="18" s="1"/>
  <c r="I50" i="19"/>
  <c r="J50" i="19" s="1"/>
  <c r="K70" i="17"/>
  <c r="I45" i="17"/>
  <c r="J45" i="17" s="1"/>
  <c r="I56" i="17"/>
  <c r="J56" i="17" s="1"/>
  <c r="I3" i="18"/>
  <c r="I16" i="18"/>
  <c r="J16" i="18" s="1"/>
  <c r="I67" i="18"/>
  <c r="J67" i="18" s="1"/>
  <c r="G68" i="19"/>
  <c r="G69" i="19" s="1"/>
  <c r="I26" i="19"/>
  <c r="J26" i="19" s="1"/>
  <c r="I39" i="19"/>
  <c r="J39" i="19" s="1"/>
  <c r="I58" i="19"/>
  <c r="J58" i="19" s="1"/>
  <c r="I3" i="20"/>
  <c r="E68" i="20"/>
  <c r="E69" i="20" s="1"/>
  <c r="I5" i="20"/>
  <c r="J5" i="20" s="1"/>
  <c r="I18" i="20"/>
  <c r="J18" i="20" s="1"/>
  <c r="I24" i="20"/>
  <c r="J24" i="20" s="1"/>
  <c r="I37" i="20"/>
  <c r="J37" i="20" s="1"/>
  <c r="E68" i="17"/>
  <c r="E69" i="17" s="1"/>
  <c r="I64" i="17"/>
  <c r="J64" i="17" s="1"/>
  <c r="D68" i="18"/>
  <c r="D69" i="18" s="1"/>
  <c r="J11" i="18"/>
  <c r="J43" i="18"/>
  <c r="I56" i="18"/>
  <c r="J56" i="18" s="1"/>
  <c r="K70" i="19"/>
  <c r="J34" i="19"/>
  <c r="I66" i="19"/>
  <c r="J66" i="19" s="1"/>
  <c r="G68" i="20"/>
  <c r="G69" i="20" s="1"/>
  <c r="I13" i="20"/>
  <c r="J13" i="20" s="1"/>
  <c r="I32" i="20"/>
  <c r="J32" i="20" s="1"/>
  <c r="I45" i="20"/>
  <c r="J45" i="20" s="1"/>
  <c r="I50" i="20"/>
  <c r="J50" i="20" s="1"/>
  <c r="I64" i="20"/>
  <c r="J64" i="20" s="1"/>
  <c r="D68" i="16"/>
  <c r="D69" i="16" s="1"/>
  <c r="I42" i="16"/>
  <c r="J42" i="16" s="1"/>
  <c r="I58" i="16"/>
  <c r="J58" i="16" s="1"/>
  <c r="F68" i="17"/>
  <c r="F69" i="17" s="1"/>
  <c r="C68" i="17"/>
  <c r="C69" i="17" s="1"/>
  <c r="I17" i="17"/>
  <c r="J17" i="17" s="1"/>
  <c r="I33" i="17"/>
  <c r="J33" i="17" s="1"/>
  <c r="I37" i="17"/>
  <c r="J37" i="17" s="1"/>
  <c r="I47" i="17"/>
  <c r="J47" i="17" s="1"/>
  <c r="I52" i="17"/>
  <c r="J52" i="17" s="1"/>
  <c r="I65" i="17"/>
  <c r="J65" i="17" s="1"/>
  <c r="E68" i="18"/>
  <c r="E69" i="18" s="1"/>
  <c r="I12" i="18"/>
  <c r="J12" i="18" s="1"/>
  <c r="I18" i="18"/>
  <c r="J18" i="18" s="1"/>
  <c r="I31" i="18"/>
  <c r="J31" i="18" s="1"/>
  <c r="I44" i="18"/>
  <c r="J44" i="18" s="1"/>
  <c r="I50" i="18"/>
  <c r="J50" i="18" s="1"/>
  <c r="I63" i="18"/>
  <c r="J63" i="18" s="1"/>
  <c r="B68" i="19"/>
  <c r="B69" i="19" s="1"/>
  <c r="I9" i="19"/>
  <c r="J9" i="19" s="1"/>
  <c r="I35" i="19"/>
  <c r="J35" i="19" s="1"/>
  <c r="I41" i="19"/>
  <c r="J41" i="19" s="1"/>
  <c r="I67" i="19"/>
  <c r="J67" i="19" s="1"/>
  <c r="H68" i="20"/>
  <c r="H69" i="20" s="1"/>
  <c r="I14" i="20"/>
  <c r="J14" i="20" s="1"/>
  <c r="I46" i="20"/>
  <c r="J46" i="20" s="1"/>
  <c r="I53" i="17"/>
  <c r="J53" i="17" s="1"/>
  <c r="I59" i="17"/>
  <c r="J59" i="17" s="1"/>
  <c r="F68" i="18"/>
  <c r="F69" i="18" s="1"/>
  <c r="I19" i="18"/>
  <c r="J19" i="18" s="1"/>
  <c r="I32" i="18"/>
  <c r="J32" i="18" s="1"/>
  <c r="I51" i="18"/>
  <c r="J51" i="18" s="1"/>
  <c r="I64" i="18"/>
  <c r="J64" i="18" s="1"/>
  <c r="C68" i="19"/>
  <c r="C69" i="19" s="1"/>
  <c r="I10" i="19"/>
  <c r="J10" i="19" s="1"/>
  <c r="I23" i="19"/>
  <c r="J23" i="19" s="1"/>
  <c r="I42" i="19"/>
  <c r="J42" i="19" s="1"/>
  <c r="I55" i="19"/>
  <c r="J55" i="19" s="1"/>
  <c r="K70" i="20"/>
  <c r="I8" i="20"/>
  <c r="J8" i="20" s="1"/>
  <c r="I21" i="20"/>
  <c r="J21" i="20" s="1"/>
  <c r="I40" i="20"/>
  <c r="J40" i="20" s="1"/>
  <c r="I53" i="20"/>
  <c r="J53" i="20" s="1"/>
  <c r="I46" i="16"/>
  <c r="J46" i="16" s="1"/>
  <c r="I62" i="16"/>
  <c r="J62" i="16" s="1"/>
  <c r="H68" i="17"/>
  <c r="H69" i="17" s="1"/>
  <c r="I5" i="17"/>
  <c r="J5" i="17" s="1"/>
  <c r="I21" i="17"/>
  <c r="J21" i="17" s="1"/>
  <c r="I43" i="17"/>
  <c r="J43" i="17" s="1"/>
  <c r="I48" i="17"/>
  <c r="J48" i="17" s="1"/>
  <c r="I60" i="17"/>
  <c r="J60" i="17" s="1"/>
  <c r="G68" i="18"/>
  <c r="G69" i="18" s="1"/>
  <c r="I26" i="18"/>
  <c r="J26" i="18" s="1"/>
  <c r="I58" i="18"/>
  <c r="J58" i="18" s="1"/>
  <c r="D68" i="19"/>
  <c r="D69" i="19" s="1"/>
  <c r="I17" i="19"/>
  <c r="J17" i="19" s="1"/>
  <c r="I30" i="19"/>
  <c r="J30" i="19" s="1"/>
  <c r="I49" i="19"/>
  <c r="J49" i="19" s="1"/>
  <c r="B68" i="20"/>
  <c r="B69" i="20" s="1"/>
  <c r="I9" i="20"/>
  <c r="J9" i="20" s="1"/>
  <c r="I22" i="20"/>
  <c r="J22" i="20" s="1"/>
  <c r="I54" i="20"/>
  <c r="J54" i="20" s="1"/>
  <c r="I59" i="20"/>
  <c r="J59" i="20" s="1"/>
  <c r="B68" i="18"/>
  <c r="B69" i="18" s="1"/>
  <c r="I3" i="19"/>
  <c r="L4" i="1" l="1"/>
  <c r="J4" i="1"/>
  <c r="K4" i="1" s="1"/>
  <c r="X31" i="1"/>
  <c r="Q31" i="1"/>
  <c r="AF31" i="1"/>
  <c r="X34" i="1"/>
  <c r="AF34" i="1"/>
  <c r="Q34" i="1"/>
  <c r="J40" i="1"/>
  <c r="K40" i="1" s="1"/>
  <c r="L40" i="1"/>
  <c r="J3" i="18"/>
  <c r="J69" i="18" s="1"/>
  <c r="I68" i="18"/>
  <c r="I68" i="16"/>
  <c r="J3" i="16"/>
  <c r="J69" i="16" s="1"/>
  <c r="I68" i="15"/>
  <c r="J3" i="15"/>
  <c r="J69" i="15" s="1"/>
  <c r="I68" i="11"/>
  <c r="J3" i="11"/>
  <c r="J69" i="11" s="1"/>
  <c r="J69" i="13"/>
  <c r="J69" i="9"/>
  <c r="AE60" i="1"/>
  <c r="W60" i="1"/>
  <c r="O54" i="1"/>
  <c r="I54" i="1"/>
  <c r="AE64" i="1"/>
  <c r="W64" i="1"/>
  <c r="I47" i="1"/>
  <c r="O47" i="1"/>
  <c r="W59" i="1"/>
  <c r="AE59" i="1"/>
  <c r="W50" i="1"/>
  <c r="AE50" i="1"/>
  <c r="O51" i="1"/>
  <c r="I51" i="1"/>
  <c r="J69" i="5"/>
  <c r="J45" i="1"/>
  <c r="K45" i="1"/>
  <c r="L45" i="1"/>
  <c r="J30" i="1"/>
  <c r="K30" i="1" s="1"/>
  <c r="L30" i="1"/>
  <c r="N10" i="1"/>
  <c r="I10" i="1"/>
  <c r="L19" i="1"/>
  <c r="J19" i="1"/>
  <c r="K19" i="1" s="1"/>
  <c r="L8" i="1"/>
  <c r="J8" i="1"/>
  <c r="K8" i="1" s="1"/>
  <c r="J48" i="1"/>
  <c r="K48" i="1" s="1"/>
  <c r="L48" i="1"/>
  <c r="J39" i="1"/>
  <c r="K39" i="1" s="1"/>
  <c r="L39" i="1"/>
  <c r="AA14" i="1"/>
  <c r="AI14" i="1"/>
  <c r="I56" i="1"/>
  <c r="N56" i="1"/>
  <c r="AG5" i="1"/>
  <c r="Y5" i="1"/>
  <c r="I68" i="7"/>
  <c r="J3" i="7"/>
  <c r="J69" i="7" s="1"/>
  <c r="J3" i="2"/>
  <c r="J69" i="2" s="1"/>
  <c r="I68" i="2"/>
  <c r="AE66" i="1"/>
  <c r="W66" i="1"/>
  <c r="X39" i="1"/>
  <c r="Q39" i="1"/>
  <c r="AF39" i="1"/>
  <c r="I38" i="1"/>
  <c r="N38" i="1"/>
  <c r="I68" i="5"/>
  <c r="X26" i="1"/>
  <c r="Q26" i="1"/>
  <c r="AF26" i="1"/>
  <c r="W55" i="1"/>
  <c r="AE55" i="1"/>
  <c r="W28" i="1"/>
  <c r="AE28" i="1"/>
  <c r="N3" i="1"/>
  <c r="I3" i="1"/>
  <c r="B68" i="1"/>
  <c r="J59" i="1"/>
  <c r="K59" i="1" s="1"/>
  <c r="L59" i="1"/>
  <c r="AF45" i="1"/>
  <c r="X45" i="1"/>
  <c r="Q45" i="1"/>
  <c r="J31" i="1"/>
  <c r="K31" i="1"/>
  <c r="L31" i="1"/>
  <c r="L18" i="1"/>
  <c r="J18" i="1"/>
  <c r="K18" i="1" s="1"/>
  <c r="L7" i="1"/>
  <c r="J7" i="1"/>
  <c r="K7" i="1"/>
  <c r="I32" i="1"/>
  <c r="N32" i="1"/>
  <c r="X37" i="1"/>
  <c r="AF37" i="1"/>
  <c r="Q37" i="1"/>
  <c r="AF12" i="1"/>
  <c r="X12" i="1"/>
  <c r="Q12" i="1"/>
  <c r="Y27" i="1"/>
  <c r="AG27" i="1"/>
  <c r="AA9" i="1"/>
  <c r="AI9" i="1"/>
  <c r="I68" i="6"/>
  <c r="J3" i="6"/>
  <c r="J69" i="6" s="1"/>
  <c r="O58" i="1"/>
  <c r="I58" i="1"/>
  <c r="R27" i="1"/>
  <c r="J55" i="1"/>
  <c r="K55" i="1" s="1"/>
  <c r="L55" i="1"/>
  <c r="X27" i="1"/>
  <c r="AF27" i="1"/>
  <c r="N65" i="1"/>
  <c r="I65" i="1"/>
  <c r="P60" i="1"/>
  <c r="I60" i="1"/>
  <c r="W27" i="1"/>
  <c r="AE27" i="1"/>
  <c r="L17" i="1"/>
  <c r="K17" i="1"/>
  <c r="J17" i="1"/>
  <c r="J6" i="1"/>
  <c r="L6" i="1"/>
  <c r="K6" i="1"/>
  <c r="O29" i="1"/>
  <c r="J37" i="1"/>
  <c r="K37" i="1"/>
  <c r="L37" i="1"/>
  <c r="W7" i="1"/>
  <c r="AE7" i="1"/>
  <c r="P7" i="1"/>
  <c r="AG18" i="1"/>
  <c r="Y18" i="1"/>
  <c r="T9" i="1"/>
  <c r="I68" i="13"/>
  <c r="I68" i="19"/>
  <c r="J3" i="19"/>
  <c r="J69" i="19" s="1"/>
  <c r="P66" i="1"/>
  <c r="W57" i="1"/>
  <c r="AE57" i="1"/>
  <c r="I57" i="1"/>
  <c r="P59" i="1"/>
  <c r="AE37" i="1"/>
  <c r="W37" i="1"/>
  <c r="J35" i="1"/>
  <c r="K35" i="1"/>
  <c r="L35" i="1"/>
  <c r="X25" i="1"/>
  <c r="AF25" i="1"/>
  <c r="J27" i="1"/>
  <c r="K27" i="1"/>
  <c r="L27" i="1"/>
  <c r="J26" i="1"/>
  <c r="K26" i="1"/>
  <c r="L26" i="1"/>
  <c r="L15" i="1"/>
  <c r="K15" i="1"/>
  <c r="J15" i="1"/>
  <c r="L5" i="1"/>
  <c r="J5" i="1"/>
  <c r="K5" i="1" s="1"/>
  <c r="AE36" i="1"/>
  <c r="W36" i="1"/>
  <c r="P55" i="1"/>
  <c r="AH9" i="1"/>
  <c r="Z9" i="1"/>
  <c r="J69" i="4"/>
  <c r="I43" i="1"/>
  <c r="N43" i="1"/>
  <c r="AH8" i="1"/>
  <c r="Z8" i="1" s="1"/>
  <c r="W19" i="1"/>
  <c r="AE19" i="1"/>
  <c r="I68" i="17"/>
  <c r="J3" i="17"/>
  <c r="J69" i="17" s="1"/>
  <c r="I68" i="8"/>
  <c r="W53" i="1"/>
  <c r="AE53" i="1"/>
  <c r="I53" i="1"/>
  <c r="W48" i="1"/>
  <c r="AE48" i="1"/>
  <c r="Q59" i="1"/>
  <c r="I49" i="1"/>
  <c r="W46" i="1"/>
  <c r="AE46" i="1"/>
  <c r="AE26" i="1"/>
  <c r="W26" i="1"/>
  <c r="P51" i="1"/>
  <c r="L25" i="1"/>
  <c r="J25" i="1"/>
  <c r="K25" i="1" s="1"/>
  <c r="L14" i="1"/>
  <c r="J14" i="1"/>
  <c r="K14" i="1" s="1"/>
  <c r="I44" i="1"/>
  <c r="N44" i="1"/>
  <c r="I66" i="1"/>
  <c r="AE35" i="1"/>
  <c r="W35" i="1"/>
  <c r="AF22" i="1"/>
  <c r="Q22" i="1"/>
  <c r="X22" i="1"/>
  <c r="W4" i="1"/>
  <c r="AE4" i="1"/>
  <c r="P4" i="1"/>
  <c r="I68" i="4"/>
  <c r="P35" i="1"/>
  <c r="R21" i="1"/>
  <c r="AG21" i="1"/>
  <c r="Y21" i="1"/>
  <c r="R18" i="1"/>
  <c r="N16" i="1"/>
  <c r="I16" i="1"/>
  <c r="R5" i="1"/>
  <c r="AG9" i="1"/>
  <c r="Y9" i="1"/>
  <c r="P19" i="1"/>
  <c r="W49" i="1"/>
  <c r="AE49" i="1"/>
  <c r="J3" i="14"/>
  <c r="J69" i="14" s="1"/>
  <c r="I68" i="14"/>
  <c r="J69" i="8"/>
  <c r="P28" i="1"/>
  <c r="N24" i="1"/>
  <c r="I24" i="1"/>
  <c r="I61" i="1"/>
  <c r="N61" i="1"/>
  <c r="I42" i="1"/>
  <c r="N42" i="1"/>
  <c r="I50" i="1"/>
  <c r="K23" i="1"/>
  <c r="L23" i="1"/>
  <c r="J23" i="1"/>
  <c r="L12" i="1"/>
  <c r="J12" i="1"/>
  <c r="K12" i="1"/>
  <c r="P64" i="1"/>
  <c r="AE34" i="1"/>
  <c r="W34" i="1"/>
  <c r="P36" i="1"/>
  <c r="AG17" i="1"/>
  <c r="Y17" i="1"/>
  <c r="J34" i="1"/>
  <c r="K34" i="1"/>
  <c r="L34" i="1"/>
  <c r="J3" i="12"/>
  <c r="J69" i="12" s="1"/>
  <c r="I68" i="12"/>
  <c r="O63" i="1"/>
  <c r="I63" i="1"/>
  <c r="P67" i="1"/>
  <c r="J3" i="3"/>
  <c r="J69" i="3" s="1"/>
  <c r="I68" i="3"/>
  <c r="O62" i="1"/>
  <c r="I62" i="1"/>
  <c r="K46" i="1"/>
  <c r="L46" i="1"/>
  <c r="J46" i="1"/>
  <c r="P49" i="1"/>
  <c r="P57" i="1"/>
  <c r="J28" i="1"/>
  <c r="K28" i="1"/>
  <c r="L28" i="1"/>
  <c r="O33" i="1"/>
  <c r="N20" i="1"/>
  <c r="I20" i="1"/>
  <c r="I33" i="1"/>
  <c r="N33" i="1"/>
  <c r="V33" i="1" s="1"/>
  <c r="P50" i="1"/>
  <c r="L22" i="1"/>
  <c r="J22" i="1"/>
  <c r="K22" i="1" s="1"/>
  <c r="L11" i="1"/>
  <c r="J11" i="1"/>
  <c r="K11" i="1" s="1"/>
  <c r="I41" i="1"/>
  <c r="O41" i="1"/>
  <c r="I52" i="1"/>
  <c r="N52" i="1"/>
  <c r="V52" i="1" s="1"/>
  <c r="P48" i="1"/>
  <c r="AH17" i="1"/>
  <c r="Z17" i="1" s="1"/>
  <c r="C68" i="1"/>
  <c r="J36" i="1"/>
  <c r="K36" i="1"/>
  <c r="L36" i="1"/>
  <c r="W11" i="1"/>
  <c r="AE11" i="1"/>
  <c r="P11" i="1"/>
  <c r="H68" i="1"/>
  <c r="G68" i="1"/>
  <c r="P46" i="1"/>
  <c r="S17" i="1"/>
  <c r="AG23" i="1"/>
  <c r="Y23" i="1"/>
  <c r="I68" i="20"/>
  <c r="J3" i="20"/>
  <c r="J69" i="20" s="1"/>
  <c r="I68" i="10"/>
  <c r="J3" i="10"/>
  <c r="J69" i="10" s="1"/>
  <c r="I68" i="9"/>
  <c r="O67" i="1"/>
  <c r="I67" i="1"/>
  <c r="P63" i="1"/>
  <c r="P53" i="1"/>
  <c r="X40" i="1"/>
  <c r="Q40" i="1"/>
  <c r="AF40" i="1"/>
  <c r="Q4" i="1"/>
  <c r="E68" i="1"/>
  <c r="W25" i="1"/>
  <c r="AE25" i="1"/>
  <c r="X30" i="1"/>
  <c r="AF30" i="1"/>
  <c r="Q30" i="1"/>
  <c r="N13" i="1"/>
  <c r="I13" i="1"/>
  <c r="I29" i="1"/>
  <c r="N29" i="1"/>
  <c r="V29" i="1" s="1"/>
  <c r="AE31" i="1"/>
  <c r="W31" i="1"/>
  <c r="L21" i="1"/>
  <c r="K21" i="1"/>
  <c r="J21" i="1"/>
  <c r="L9" i="1"/>
  <c r="J9" i="1"/>
  <c r="K9" i="1" s="1"/>
  <c r="I64" i="1"/>
  <c r="W39" i="1"/>
  <c r="AE39" i="1"/>
  <c r="AF15" i="1"/>
  <c r="X15" i="1"/>
  <c r="Q15" i="1"/>
  <c r="AH14" i="1"/>
  <c r="Z14" i="1"/>
  <c r="AF6" i="1"/>
  <c r="X6" i="1"/>
  <c r="Q6" i="1"/>
  <c r="Q25" i="1"/>
  <c r="T14" i="1"/>
  <c r="AG8" i="1"/>
  <c r="AI8" i="1" s="1"/>
  <c r="AA8" i="1" s="1"/>
  <c r="Y8" i="1"/>
  <c r="X55" i="1" l="1"/>
  <c r="AF55" i="1"/>
  <c r="Q55" i="1"/>
  <c r="L60" i="1"/>
  <c r="J60" i="1"/>
  <c r="K60" i="1" s="1"/>
  <c r="R37" i="1"/>
  <c r="Y37" i="1"/>
  <c r="AG37" i="1"/>
  <c r="J38" i="1"/>
  <c r="K38" i="1" s="1"/>
  <c r="L38" i="1"/>
  <c r="P47" i="1"/>
  <c r="W47" i="1"/>
  <c r="AE47" i="1"/>
  <c r="L20" i="1"/>
  <c r="K20" i="1"/>
  <c r="J20" i="1"/>
  <c r="J44" i="1"/>
  <c r="K44" i="1" s="1"/>
  <c r="L44" i="1"/>
  <c r="K53" i="1"/>
  <c r="L53" i="1"/>
  <c r="J53" i="1"/>
  <c r="AF48" i="1"/>
  <c r="X48" i="1"/>
  <c r="Q48" i="1"/>
  <c r="O61" i="1"/>
  <c r="V61" i="1"/>
  <c r="L16" i="1"/>
  <c r="K16" i="1"/>
  <c r="J16" i="1"/>
  <c r="R22" i="1"/>
  <c r="AG22" i="1"/>
  <c r="Y22" i="1"/>
  <c r="V43" i="1"/>
  <c r="O43" i="1"/>
  <c r="AF7" i="1"/>
  <c r="X7" i="1"/>
  <c r="Q7" i="1"/>
  <c r="X60" i="1"/>
  <c r="AF60" i="1"/>
  <c r="Q60" i="1"/>
  <c r="AH27" i="1"/>
  <c r="Z27" i="1"/>
  <c r="S27" i="1"/>
  <c r="L10" i="1"/>
  <c r="J10" i="1"/>
  <c r="K10" i="1" s="1"/>
  <c r="K47" i="1"/>
  <c r="L47" i="1"/>
  <c r="J47" i="1"/>
  <c r="X63" i="1"/>
  <c r="AF63" i="1"/>
  <c r="Q63" i="1"/>
  <c r="Z5" i="1"/>
  <c r="AH5" i="1"/>
  <c r="S5" i="1"/>
  <c r="J29" i="1"/>
  <c r="K29" i="1" s="1"/>
  <c r="L29" i="1"/>
  <c r="L67" i="1"/>
  <c r="K67" i="1"/>
  <c r="J67" i="1"/>
  <c r="V16" i="1"/>
  <c r="O16" i="1"/>
  <c r="Z21" i="1"/>
  <c r="AH21" i="1"/>
  <c r="S21" i="1"/>
  <c r="J43" i="1"/>
  <c r="K43" i="1" s="1"/>
  <c r="L43" i="1"/>
  <c r="X66" i="1"/>
  <c r="AF66" i="1"/>
  <c r="Q66" i="1"/>
  <c r="L65" i="1"/>
  <c r="J65" i="1"/>
  <c r="K65" i="1" s="1"/>
  <c r="R39" i="1"/>
  <c r="Y39" i="1"/>
  <c r="AG39" i="1"/>
  <c r="V10" i="1"/>
  <c r="O10" i="1"/>
  <c r="L51" i="1"/>
  <c r="J51" i="1"/>
  <c r="K51" i="1" s="1"/>
  <c r="R31" i="1"/>
  <c r="Y31" i="1"/>
  <c r="AG31" i="1"/>
  <c r="V42" i="1"/>
  <c r="O42" i="1"/>
  <c r="L57" i="1"/>
  <c r="J57" i="1"/>
  <c r="K57" i="1" s="1"/>
  <c r="AG15" i="1"/>
  <c r="Y15" i="1"/>
  <c r="R15" i="1"/>
  <c r="L13" i="1"/>
  <c r="K13" i="1"/>
  <c r="J13" i="1"/>
  <c r="AG4" i="1"/>
  <c r="Y4" i="1"/>
  <c r="R4" i="1"/>
  <c r="AE33" i="1"/>
  <c r="W33" i="1"/>
  <c r="P33" i="1"/>
  <c r="X67" i="1"/>
  <c r="AF67" i="1"/>
  <c r="Q67" i="1"/>
  <c r="L61" i="1"/>
  <c r="K61" i="1"/>
  <c r="J61" i="1"/>
  <c r="AB14" i="1"/>
  <c r="AJ14" i="1"/>
  <c r="V13" i="1"/>
  <c r="O13" i="1"/>
  <c r="AE67" i="1"/>
  <c r="W67" i="1"/>
  <c r="AI17" i="1"/>
  <c r="AA17" i="1" s="1"/>
  <c r="T17" i="1"/>
  <c r="K52" i="1"/>
  <c r="J52" i="1"/>
  <c r="L52" i="1"/>
  <c r="L63" i="1"/>
  <c r="K63" i="1"/>
  <c r="J63" i="1"/>
  <c r="L24" i="1"/>
  <c r="J24" i="1"/>
  <c r="K24" i="1" s="1"/>
  <c r="Z18" i="1"/>
  <c r="AH18" i="1"/>
  <c r="S18" i="1"/>
  <c r="X35" i="1"/>
  <c r="AF35" i="1"/>
  <c r="Q35" i="1"/>
  <c r="K49" i="1"/>
  <c r="J49" i="1"/>
  <c r="L49" i="1"/>
  <c r="V65" i="1"/>
  <c r="O65" i="1"/>
  <c r="V32" i="1"/>
  <c r="O32" i="1"/>
  <c r="AE51" i="1"/>
  <c r="W51" i="1"/>
  <c r="AF11" i="1"/>
  <c r="X11" i="1"/>
  <c r="Q11" i="1"/>
  <c r="W41" i="1"/>
  <c r="AE41" i="1"/>
  <c r="P41" i="1"/>
  <c r="X50" i="1"/>
  <c r="AF50" i="1"/>
  <c r="Q50" i="1"/>
  <c r="AE63" i="1"/>
  <c r="W63" i="1"/>
  <c r="X36" i="1"/>
  <c r="AF36" i="1"/>
  <c r="Q36" i="1"/>
  <c r="V24" i="1"/>
  <c r="O24" i="1"/>
  <c r="AJ8" i="1"/>
  <c r="AB8" i="1" s="1"/>
  <c r="Y59" i="1"/>
  <c r="AG59" i="1"/>
  <c r="R59" i="1"/>
  <c r="K58" i="1"/>
  <c r="L58" i="1"/>
  <c r="J58" i="1"/>
  <c r="J32" i="1"/>
  <c r="K32" i="1"/>
  <c r="L32" i="1"/>
  <c r="Y26" i="1"/>
  <c r="AG26" i="1"/>
  <c r="R26" i="1"/>
  <c r="AE62" i="1"/>
  <c r="W62" i="1"/>
  <c r="P62" i="1"/>
  <c r="X64" i="1"/>
  <c r="AF64" i="1"/>
  <c r="Q64" i="1"/>
  <c r="X49" i="1"/>
  <c r="AF49" i="1"/>
  <c r="Q49" i="1"/>
  <c r="J42" i="1"/>
  <c r="K42" i="1"/>
  <c r="L42" i="1"/>
  <c r="Y30" i="1"/>
  <c r="AG30" i="1"/>
  <c r="R30" i="1"/>
  <c r="X46" i="1"/>
  <c r="AF46" i="1"/>
  <c r="Q46" i="1"/>
  <c r="J41" i="1"/>
  <c r="K41" i="1"/>
  <c r="L41" i="1"/>
  <c r="X28" i="1"/>
  <c r="AF28" i="1"/>
  <c r="Q28" i="1"/>
  <c r="AF19" i="1"/>
  <c r="Q19" i="1"/>
  <c r="X19" i="1"/>
  <c r="AF4" i="1"/>
  <c r="X4" i="1"/>
  <c r="L66" i="1"/>
  <c r="J66" i="1"/>
  <c r="K66" i="1" s="1"/>
  <c r="AE58" i="1"/>
  <c r="W58" i="1"/>
  <c r="P58" i="1"/>
  <c r="AG12" i="1"/>
  <c r="Y12" i="1" s="1"/>
  <c r="R12" i="1"/>
  <c r="I68" i="1"/>
  <c r="L68" i="1" s="1"/>
  <c r="J3" i="1"/>
  <c r="J69" i="1" s="1"/>
  <c r="L69" i="1" s="1"/>
  <c r="L3" i="1"/>
  <c r="K54" i="1"/>
  <c r="L54" i="1"/>
  <c r="J54" i="1"/>
  <c r="L64" i="1"/>
  <c r="J64" i="1"/>
  <c r="K64" i="1" s="1"/>
  <c r="AF57" i="1"/>
  <c r="X57" i="1"/>
  <c r="Q57" i="1"/>
  <c r="AE29" i="1"/>
  <c r="W29" i="1"/>
  <c r="P29" i="1"/>
  <c r="V38" i="1"/>
  <c r="O38" i="1"/>
  <c r="K56" i="1"/>
  <c r="J56" i="1"/>
  <c r="L56" i="1"/>
  <c r="V20" i="1"/>
  <c r="O20" i="1"/>
  <c r="Y25" i="1"/>
  <c r="AG25" i="1"/>
  <c r="R25" i="1"/>
  <c r="Y40" i="1"/>
  <c r="AG40" i="1"/>
  <c r="AG6" i="1"/>
  <c r="Y6" i="1"/>
  <c r="R6" i="1"/>
  <c r="AF53" i="1"/>
  <c r="X53" i="1"/>
  <c r="Q53" i="1"/>
  <c r="J33" i="1"/>
  <c r="K33" i="1" s="1"/>
  <c r="L33" i="1"/>
  <c r="L62" i="1"/>
  <c r="K62" i="1"/>
  <c r="J62" i="1"/>
  <c r="K50" i="1"/>
  <c r="L50" i="1"/>
  <c r="J50" i="1"/>
  <c r="R40" i="1"/>
  <c r="AH23" i="1"/>
  <c r="Z23" i="1" s="1"/>
  <c r="V44" i="1"/>
  <c r="O44" i="1"/>
  <c r="AF51" i="1"/>
  <c r="X51" i="1"/>
  <c r="Q51" i="1"/>
  <c r="X59" i="1"/>
  <c r="AF59" i="1"/>
  <c r="AB9" i="1"/>
  <c r="AJ9" i="1"/>
  <c r="O52" i="1"/>
  <c r="Y45" i="1"/>
  <c r="AG45" i="1"/>
  <c r="R45" i="1"/>
  <c r="N68" i="1"/>
  <c r="V3" i="1"/>
  <c r="O3" i="1"/>
  <c r="O56" i="1"/>
  <c r="V56" i="1"/>
  <c r="AE54" i="1"/>
  <c r="W54" i="1"/>
  <c r="P54" i="1"/>
  <c r="R34" i="1"/>
  <c r="AG34" i="1"/>
  <c r="Y34" i="1" s="1"/>
  <c r="X54" i="1" l="1"/>
  <c r="AF54" i="1"/>
  <c r="Q54" i="1"/>
  <c r="AH30" i="1"/>
  <c r="Z30" i="1"/>
  <c r="S30" i="1"/>
  <c r="AH59" i="1"/>
  <c r="Z59" i="1" s="1"/>
  <c r="S59" i="1"/>
  <c r="AE65" i="1"/>
  <c r="W65" i="1"/>
  <c r="P65" i="1"/>
  <c r="AI18" i="1"/>
  <c r="AA18" i="1"/>
  <c r="T18" i="1"/>
  <c r="Y67" i="1"/>
  <c r="AG67" i="1"/>
  <c r="R67" i="1"/>
  <c r="AI21" i="1"/>
  <c r="AA21" i="1"/>
  <c r="T21" i="1"/>
  <c r="AE43" i="1"/>
  <c r="W43" i="1"/>
  <c r="P43" i="1"/>
  <c r="X47" i="1"/>
  <c r="AF47" i="1"/>
  <c r="Q47" i="1"/>
  <c r="R28" i="1"/>
  <c r="Y28" i="1"/>
  <c r="AG28" i="1"/>
  <c r="AH37" i="1"/>
  <c r="Z37" i="1" s="1"/>
  <c r="S37" i="1"/>
  <c r="X29" i="1"/>
  <c r="Q29" i="1"/>
  <c r="AF29" i="1"/>
  <c r="AH12" i="1"/>
  <c r="Z12" i="1"/>
  <c r="S12" i="1"/>
  <c r="Y64" i="1"/>
  <c r="AG64" i="1"/>
  <c r="R64" i="1"/>
  <c r="AG11" i="1"/>
  <c r="Y11" i="1"/>
  <c r="R11" i="1"/>
  <c r="W13" i="1"/>
  <c r="AE13" i="1"/>
  <c r="P13" i="1"/>
  <c r="AE61" i="1"/>
  <c r="W61" i="1"/>
  <c r="P61" i="1"/>
  <c r="AI23" i="1"/>
  <c r="AA23" i="1" s="1"/>
  <c r="S45" i="1"/>
  <c r="Z45" i="1"/>
  <c r="AH45" i="1"/>
  <c r="W52" i="1"/>
  <c r="AE52" i="1"/>
  <c r="P52" i="1"/>
  <c r="AE44" i="1"/>
  <c r="W44" i="1"/>
  <c r="P44" i="1"/>
  <c r="Z6" i="1"/>
  <c r="AH6" i="1"/>
  <c r="S6" i="1"/>
  <c r="W20" i="1"/>
  <c r="AE20" i="1"/>
  <c r="P20" i="1"/>
  <c r="W42" i="1"/>
  <c r="AE42" i="1"/>
  <c r="P42" i="1"/>
  <c r="W10" i="1"/>
  <c r="AE10" i="1"/>
  <c r="P10" i="1"/>
  <c r="Y66" i="1"/>
  <c r="AG66" i="1"/>
  <c r="R66" i="1"/>
  <c r="Y60" i="1"/>
  <c r="AG60" i="1"/>
  <c r="R60" i="1"/>
  <c r="AG48" i="1"/>
  <c r="R48" i="1"/>
  <c r="Y48" i="1"/>
  <c r="AH25" i="1"/>
  <c r="Z25" i="1"/>
  <c r="S25" i="1"/>
  <c r="AA27" i="1"/>
  <c r="AI27" i="1"/>
  <c r="T27" i="1"/>
  <c r="Y50" i="1"/>
  <c r="AG50" i="1"/>
  <c r="R50" i="1"/>
  <c r="X33" i="1"/>
  <c r="AF33" i="1"/>
  <c r="Q33" i="1"/>
  <c r="W16" i="1"/>
  <c r="AE16" i="1"/>
  <c r="P16" i="1"/>
  <c r="AI5" i="1"/>
  <c r="AA5" i="1" s="1"/>
  <c r="T5" i="1"/>
  <c r="AG55" i="1"/>
  <c r="Y55" i="1" s="1"/>
  <c r="R55" i="1"/>
  <c r="Y53" i="1"/>
  <c r="AG53" i="1"/>
  <c r="R53" i="1"/>
  <c r="X62" i="1"/>
  <c r="AF62" i="1"/>
  <c r="Q62" i="1"/>
  <c r="W24" i="1"/>
  <c r="AE24" i="1"/>
  <c r="P24" i="1"/>
  <c r="AJ17" i="1"/>
  <c r="AB17" i="1" s="1"/>
  <c r="AH15" i="1"/>
  <c r="Z15" i="1"/>
  <c r="S15" i="1"/>
  <c r="AH22" i="1"/>
  <c r="Z22" i="1" s="1"/>
  <c r="S22" i="1"/>
  <c r="Y51" i="1"/>
  <c r="R51" i="1"/>
  <c r="AG51" i="1"/>
  <c r="AE38" i="1"/>
  <c r="W38" i="1"/>
  <c r="P38" i="1"/>
  <c r="AH26" i="1"/>
  <c r="Z26" i="1"/>
  <c r="S26" i="1"/>
  <c r="W56" i="1"/>
  <c r="AE56" i="1"/>
  <c r="P56" i="1"/>
  <c r="O68" i="1"/>
  <c r="W3" i="1"/>
  <c r="AE3" i="1"/>
  <c r="AE68" i="1" s="1"/>
  <c r="C70" i="1" s="1"/>
  <c r="P3" i="1"/>
  <c r="Y57" i="1"/>
  <c r="AG57" i="1"/>
  <c r="R57" i="1"/>
  <c r="AF58" i="1"/>
  <c r="X58" i="1"/>
  <c r="Q58" i="1"/>
  <c r="V68" i="1"/>
  <c r="B69" i="1" s="1"/>
  <c r="AH40" i="1"/>
  <c r="Z40" i="1"/>
  <c r="S40" i="1"/>
  <c r="K70" i="1"/>
  <c r="L70" i="1" s="1"/>
  <c r="R19" i="1"/>
  <c r="AG19" i="1"/>
  <c r="Y19" i="1"/>
  <c r="AG46" i="1"/>
  <c r="Y46" i="1" s="1"/>
  <c r="R46" i="1"/>
  <c r="R35" i="1"/>
  <c r="Y35" i="1"/>
  <c r="AG35" i="1"/>
  <c r="AG7" i="1"/>
  <c r="Y7" i="1"/>
  <c r="R7" i="1"/>
  <c r="S34" i="1"/>
  <c r="AH34" i="1"/>
  <c r="Z34" i="1"/>
  <c r="Y49" i="1"/>
  <c r="AG49" i="1"/>
  <c r="R49" i="1"/>
  <c r="Y36" i="1"/>
  <c r="AG36" i="1"/>
  <c r="R36" i="1"/>
  <c r="X41" i="1"/>
  <c r="AF41" i="1"/>
  <c r="Q41" i="1"/>
  <c r="AE32" i="1"/>
  <c r="W32" i="1"/>
  <c r="P32" i="1"/>
  <c r="Z4" i="1"/>
  <c r="AH4" i="1"/>
  <c r="S4" i="1"/>
  <c r="AH31" i="1"/>
  <c r="Z31" i="1"/>
  <c r="S31" i="1"/>
  <c r="AH39" i="1"/>
  <c r="Z39" i="1"/>
  <c r="S39" i="1"/>
  <c r="Y63" i="1"/>
  <c r="AG63" i="1"/>
  <c r="R63" i="1"/>
  <c r="AJ23" i="1"/>
  <c r="AB23" i="1" s="1"/>
  <c r="AH36" i="1" l="1"/>
  <c r="Z36" i="1"/>
  <c r="S36" i="1"/>
  <c r="AA34" i="1"/>
  <c r="AI34" i="1"/>
  <c r="T34" i="1"/>
  <c r="AF3" i="1"/>
  <c r="P68" i="1"/>
  <c r="X3" i="1"/>
  <c r="Q3" i="1"/>
  <c r="AI22" i="1"/>
  <c r="AA22" i="1" s="1"/>
  <c r="T22" i="1"/>
  <c r="AF24" i="1"/>
  <c r="Q24" i="1"/>
  <c r="X24" i="1"/>
  <c r="AB27" i="1"/>
  <c r="AJ27" i="1"/>
  <c r="AA6" i="1"/>
  <c r="AI6" i="1"/>
  <c r="T6" i="1"/>
  <c r="AF13" i="1"/>
  <c r="X13" i="1"/>
  <c r="Q13" i="1"/>
  <c r="X43" i="1"/>
  <c r="Q43" i="1"/>
  <c r="AF43" i="1"/>
  <c r="AH7" i="1"/>
  <c r="Z7" i="1" s="1"/>
  <c r="S7" i="1"/>
  <c r="W68" i="1"/>
  <c r="C69" i="1" s="1"/>
  <c r="AH49" i="1"/>
  <c r="Z49" i="1"/>
  <c r="S49" i="1"/>
  <c r="AA15" i="1"/>
  <c r="AI15" i="1"/>
  <c r="T15" i="1"/>
  <c r="Y62" i="1"/>
  <c r="AG62" i="1"/>
  <c r="R62" i="1"/>
  <c r="AA25" i="1"/>
  <c r="AI25" i="1"/>
  <c r="T25" i="1"/>
  <c r="X44" i="1"/>
  <c r="Q44" i="1"/>
  <c r="AF44" i="1"/>
  <c r="AI45" i="1"/>
  <c r="AA45" i="1"/>
  <c r="T45" i="1"/>
  <c r="AH11" i="1"/>
  <c r="Z11" i="1"/>
  <c r="S11" i="1"/>
  <c r="AB21" i="1"/>
  <c r="AJ21" i="1"/>
  <c r="Z19" i="1"/>
  <c r="AH19" i="1"/>
  <c r="S19" i="1"/>
  <c r="X56" i="1"/>
  <c r="AF56" i="1"/>
  <c r="Q56" i="1"/>
  <c r="AB5" i="1"/>
  <c r="AJ5" i="1"/>
  <c r="AH66" i="1"/>
  <c r="Z66" i="1"/>
  <c r="S66" i="1"/>
  <c r="AH28" i="1"/>
  <c r="Z28" i="1"/>
  <c r="S28" i="1"/>
  <c r="X65" i="1"/>
  <c r="AF65" i="1"/>
  <c r="Q65" i="1"/>
  <c r="AH60" i="1"/>
  <c r="Z60" i="1"/>
  <c r="S60" i="1"/>
  <c r="X32" i="1"/>
  <c r="AF32" i="1"/>
  <c r="Q32" i="1"/>
  <c r="AA31" i="1"/>
  <c r="AI31" i="1"/>
  <c r="T31" i="1"/>
  <c r="AH57" i="1"/>
  <c r="Z57" i="1"/>
  <c r="S57" i="1"/>
  <c r="AH50" i="1"/>
  <c r="Z50" i="1"/>
  <c r="S50" i="1"/>
  <c r="AF20" i="1"/>
  <c r="Q20" i="1"/>
  <c r="X20" i="1"/>
  <c r="X61" i="1"/>
  <c r="AF61" i="1"/>
  <c r="Q61" i="1"/>
  <c r="R29" i="1"/>
  <c r="Y29" i="1"/>
  <c r="AG29" i="1"/>
  <c r="AG47" i="1"/>
  <c r="Y47" i="1"/>
  <c r="R47" i="1"/>
  <c r="Y54" i="1"/>
  <c r="AG54" i="1"/>
  <c r="R54" i="1"/>
  <c r="AA39" i="1"/>
  <c r="AI39" i="1"/>
  <c r="T39" i="1"/>
  <c r="R41" i="1"/>
  <c r="Y41" i="1"/>
  <c r="AG41" i="1"/>
  <c r="AH63" i="1"/>
  <c r="Z63" i="1"/>
  <c r="S63" i="1"/>
  <c r="AH35" i="1"/>
  <c r="Z35" i="1" s="1"/>
  <c r="S35" i="1"/>
  <c r="AA40" i="1"/>
  <c r="AI40" i="1"/>
  <c r="T40" i="1"/>
  <c r="AH51" i="1"/>
  <c r="Z51" i="1"/>
  <c r="S51" i="1"/>
  <c r="AH53" i="1"/>
  <c r="Z53" i="1"/>
  <c r="S53" i="1"/>
  <c r="X52" i="1"/>
  <c r="AF52" i="1"/>
  <c r="Q52" i="1"/>
  <c r="AH64" i="1"/>
  <c r="Z64" i="1"/>
  <c r="S64" i="1"/>
  <c r="AH67" i="1"/>
  <c r="Z67" i="1"/>
  <c r="S67" i="1"/>
  <c r="AH55" i="1"/>
  <c r="Z55" i="1" s="1"/>
  <c r="S55" i="1"/>
  <c r="AA12" i="1"/>
  <c r="AI12" i="1"/>
  <c r="T12" i="1"/>
  <c r="AB18" i="1"/>
  <c r="AJ18" i="1"/>
  <c r="Y58" i="1"/>
  <c r="AG58" i="1"/>
  <c r="R58" i="1"/>
  <c r="X38" i="1"/>
  <c r="AF38" i="1"/>
  <c r="Q38" i="1"/>
  <c r="Y33" i="1"/>
  <c r="AG33" i="1"/>
  <c r="R33" i="1"/>
  <c r="X42" i="1"/>
  <c r="AF42" i="1"/>
  <c r="Q42" i="1"/>
  <c r="AA30" i="1"/>
  <c r="AI30" i="1"/>
  <c r="T30" i="1"/>
  <c r="AA4" i="1"/>
  <c r="AI4" i="1"/>
  <c r="T4" i="1"/>
  <c r="AH46" i="1"/>
  <c r="Z46" i="1"/>
  <c r="S46" i="1"/>
  <c r="AA26" i="1"/>
  <c r="AI26" i="1"/>
  <c r="T26" i="1"/>
  <c r="AF16" i="1"/>
  <c r="X16" i="1"/>
  <c r="Q16" i="1"/>
  <c r="Z48" i="1"/>
  <c r="AH48" i="1"/>
  <c r="S48" i="1"/>
  <c r="AF10" i="1"/>
  <c r="X10" i="1"/>
  <c r="Q10" i="1"/>
  <c r="AA37" i="1"/>
  <c r="AI37" i="1"/>
  <c r="T37" i="1"/>
  <c r="AI59" i="1"/>
  <c r="AA59" i="1" s="1"/>
  <c r="T59" i="1"/>
  <c r="AI46" i="1" l="1"/>
  <c r="AA46" i="1" s="1"/>
  <c r="T46" i="1"/>
  <c r="AI64" i="1"/>
  <c r="AA64" i="1"/>
  <c r="T64" i="1"/>
  <c r="AB39" i="1"/>
  <c r="AJ39" i="1"/>
  <c r="R20" i="1"/>
  <c r="AG20" i="1"/>
  <c r="Y20" i="1"/>
  <c r="AB31" i="1"/>
  <c r="AJ31" i="1"/>
  <c r="AH62" i="1"/>
  <c r="Z62" i="1"/>
  <c r="S62" i="1"/>
  <c r="AG13" i="1"/>
  <c r="Y13" i="1"/>
  <c r="R13" i="1"/>
  <c r="AJ37" i="1"/>
  <c r="AB37" i="1" s="1"/>
  <c r="Y42" i="1"/>
  <c r="AG42" i="1"/>
  <c r="R42" i="1"/>
  <c r="Y65" i="1"/>
  <c r="AG65" i="1"/>
  <c r="R65" i="1"/>
  <c r="AG16" i="1"/>
  <c r="Y16" i="1"/>
  <c r="R16" i="1"/>
  <c r="AH58" i="1"/>
  <c r="Z58" i="1"/>
  <c r="S58" i="1"/>
  <c r="AI55" i="1"/>
  <c r="AA55" i="1" s="1"/>
  <c r="T55" i="1"/>
  <c r="AI63" i="1"/>
  <c r="AA63" i="1"/>
  <c r="T63" i="1"/>
  <c r="AI50" i="1"/>
  <c r="AA50" i="1"/>
  <c r="T50" i="1"/>
  <c r="AI7" i="1"/>
  <c r="AA7" i="1" s="1"/>
  <c r="T7" i="1"/>
  <c r="AJ34" i="1"/>
  <c r="AB34" i="1" s="1"/>
  <c r="AI51" i="1"/>
  <c r="AA51" i="1"/>
  <c r="T51" i="1"/>
  <c r="Y52" i="1"/>
  <c r="AG52" i="1"/>
  <c r="R52" i="1"/>
  <c r="AH54" i="1"/>
  <c r="Z54" i="1"/>
  <c r="S54" i="1"/>
  <c r="S29" i="1"/>
  <c r="AH29" i="1"/>
  <c r="Z29" i="1"/>
  <c r="Y32" i="1"/>
  <c r="AG32" i="1"/>
  <c r="R32" i="1"/>
  <c r="R44" i="1"/>
  <c r="Y44" i="1"/>
  <c r="AG44" i="1"/>
  <c r="AB15" i="1"/>
  <c r="AJ15" i="1"/>
  <c r="AB6" i="1"/>
  <c r="AJ6" i="1"/>
  <c r="AJ22" i="1"/>
  <c r="AB22" i="1" s="1"/>
  <c r="AF68" i="1"/>
  <c r="D70" i="1" s="1"/>
  <c r="AB40" i="1"/>
  <c r="AJ40" i="1"/>
  <c r="Y61" i="1"/>
  <c r="AG61" i="1"/>
  <c r="R61" i="1"/>
  <c r="AA28" i="1"/>
  <c r="AI28" i="1"/>
  <c r="T28" i="1"/>
  <c r="Y56" i="1"/>
  <c r="AG56" i="1"/>
  <c r="R56" i="1"/>
  <c r="AA11" i="1"/>
  <c r="AI11" i="1"/>
  <c r="T11" i="1"/>
  <c r="AG10" i="1"/>
  <c r="Y10" i="1"/>
  <c r="R10" i="1"/>
  <c r="S33" i="1"/>
  <c r="AH33" i="1"/>
  <c r="Z33" i="1"/>
  <c r="AB26" i="1"/>
  <c r="AJ26" i="1"/>
  <c r="AI67" i="1"/>
  <c r="AA67" i="1"/>
  <c r="T67" i="1"/>
  <c r="AI57" i="1"/>
  <c r="AA57" i="1"/>
  <c r="T57" i="1"/>
  <c r="AJ25" i="1"/>
  <c r="AB25" i="1"/>
  <c r="AA36" i="1"/>
  <c r="AI36" i="1"/>
  <c r="T36" i="1"/>
  <c r="R24" i="1"/>
  <c r="AG24" i="1"/>
  <c r="Y24" i="1"/>
  <c r="AB4" i="1"/>
  <c r="AJ4" i="1"/>
  <c r="AJ59" i="1"/>
  <c r="AB59" i="1"/>
  <c r="AJ30" i="1"/>
  <c r="AB30" i="1" s="1"/>
  <c r="AI53" i="1"/>
  <c r="AA53" i="1"/>
  <c r="T53" i="1"/>
  <c r="Z47" i="1"/>
  <c r="AH47" i="1"/>
  <c r="S47" i="1"/>
  <c r="AI60" i="1"/>
  <c r="AA60" i="1"/>
  <c r="T60" i="1"/>
  <c r="AI49" i="1"/>
  <c r="AA49" i="1"/>
  <c r="T49" i="1"/>
  <c r="R43" i="1"/>
  <c r="Y43" i="1"/>
  <c r="AG43" i="1"/>
  <c r="Q68" i="1"/>
  <c r="AG3" i="1"/>
  <c r="Y3" i="1"/>
  <c r="R3" i="1"/>
  <c r="AI48" i="1"/>
  <c r="AA48" i="1"/>
  <c r="T48" i="1"/>
  <c r="R38" i="1"/>
  <c r="Y38" i="1"/>
  <c r="AG38" i="1"/>
  <c r="AJ12" i="1"/>
  <c r="AB12" i="1" s="1"/>
  <c r="AI35" i="1"/>
  <c r="AA35" i="1" s="1"/>
  <c r="T35" i="1"/>
  <c r="AH41" i="1"/>
  <c r="Z41" i="1"/>
  <c r="S41" i="1"/>
  <c r="AI66" i="1"/>
  <c r="AA66" i="1"/>
  <c r="T66" i="1"/>
  <c r="AI19" i="1"/>
  <c r="AA19" i="1" s="1"/>
  <c r="T19" i="1"/>
  <c r="AB45" i="1"/>
  <c r="AJ45" i="1"/>
  <c r="X68" i="1"/>
  <c r="D69" i="1" s="1"/>
  <c r="AB48" i="1" l="1"/>
  <c r="AJ48" i="1"/>
  <c r="AH43" i="1"/>
  <c r="Z43" i="1"/>
  <c r="S43" i="1"/>
  <c r="S44" i="1"/>
  <c r="AH44" i="1"/>
  <c r="Z44" i="1"/>
  <c r="AJ63" i="1"/>
  <c r="AB63" i="1"/>
  <c r="AB66" i="1"/>
  <c r="AJ66" i="1"/>
  <c r="AJ49" i="1"/>
  <c r="AB49" i="1"/>
  <c r="AB11" i="1"/>
  <c r="AJ11" i="1"/>
  <c r="S32" i="1"/>
  <c r="AH32" i="1"/>
  <c r="Z32" i="1"/>
  <c r="Z16" i="1"/>
  <c r="AH16" i="1"/>
  <c r="S16" i="1"/>
  <c r="AJ64" i="1"/>
  <c r="AB64" i="1"/>
  <c r="AJ35" i="1"/>
  <c r="AB35" i="1" s="1"/>
  <c r="AA47" i="1"/>
  <c r="AI47" i="1"/>
  <c r="T47" i="1"/>
  <c r="AB28" i="1"/>
  <c r="AJ28" i="1"/>
  <c r="R68" i="1"/>
  <c r="AH3" i="1"/>
  <c r="Z3" i="1"/>
  <c r="S3" i="1"/>
  <c r="AB53" i="1"/>
  <c r="AJ53" i="1"/>
  <c r="AH61" i="1"/>
  <c r="Z61" i="1" s="1"/>
  <c r="S61" i="1"/>
  <c r="AH52" i="1"/>
  <c r="Z52" i="1"/>
  <c r="S52" i="1"/>
  <c r="AJ7" i="1"/>
  <c r="AB7" i="1" s="1"/>
  <c r="Y68" i="1"/>
  <c r="E69" i="1" s="1"/>
  <c r="AB57" i="1"/>
  <c r="AJ57" i="1"/>
  <c r="AJ55" i="1"/>
  <c r="AB55" i="1"/>
  <c r="AI54" i="1"/>
  <c r="AA54" i="1"/>
  <c r="T54" i="1"/>
  <c r="S42" i="1"/>
  <c r="AH42" i="1"/>
  <c r="Z42" i="1"/>
  <c r="AA41" i="1"/>
  <c r="AI41" i="1"/>
  <c r="T41" i="1"/>
  <c r="AG68" i="1"/>
  <c r="E70" i="1" s="1"/>
  <c r="AJ60" i="1"/>
  <c r="AB60" i="1"/>
  <c r="AH56" i="1"/>
  <c r="Z56" i="1"/>
  <c r="S56" i="1"/>
  <c r="AH65" i="1"/>
  <c r="Z65" i="1"/>
  <c r="S65" i="1"/>
  <c r="Z13" i="1"/>
  <c r="AH13" i="1"/>
  <c r="S13" i="1"/>
  <c r="AB46" i="1"/>
  <c r="AJ46" i="1"/>
  <c r="Z24" i="1"/>
  <c r="AH24" i="1"/>
  <c r="S24" i="1"/>
  <c r="AA33" i="1"/>
  <c r="AI33" i="1"/>
  <c r="T33" i="1"/>
  <c r="AB51" i="1"/>
  <c r="AJ51" i="1"/>
  <c r="AB50" i="1"/>
  <c r="AJ50" i="1"/>
  <c r="AI62" i="1"/>
  <c r="AA62" i="1"/>
  <c r="T62" i="1"/>
  <c r="AJ19" i="1"/>
  <c r="AB19" i="1" s="1"/>
  <c r="AH38" i="1"/>
  <c r="Z38" i="1"/>
  <c r="S38" i="1"/>
  <c r="AB36" i="1"/>
  <c r="AJ36" i="1"/>
  <c r="AJ67" i="1"/>
  <c r="AB67" i="1"/>
  <c r="AH10" i="1"/>
  <c r="Z10" i="1"/>
  <c r="S10" i="1"/>
  <c r="AI29" i="1"/>
  <c r="AA29" i="1" s="1"/>
  <c r="T29" i="1"/>
  <c r="AI58" i="1"/>
  <c r="AA58" i="1"/>
  <c r="T58" i="1"/>
  <c r="Z20" i="1"/>
  <c r="AH20" i="1"/>
  <c r="S20" i="1"/>
  <c r="AI61" i="1" l="1"/>
  <c r="AA61" i="1"/>
  <c r="T61" i="1"/>
  <c r="AB33" i="1"/>
  <c r="AJ33" i="1"/>
  <c r="AA13" i="1"/>
  <c r="AI13" i="1"/>
  <c r="T13" i="1"/>
  <c r="AB58" i="1"/>
  <c r="AJ58" i="1"/>
  <c r="AJ62" i="1"/>
  <c r="AB62" i="1"/>
  <c r="AI42" i="1"/>
  <c r="AA42" i="1" s="1"/>
  <c r="T42" i="1"/>
  <c r="AA16" i="1"/>
  <c r="AI16" i="1"/>
  <c r="T16" i="1"/>
  <c r="AA44" i="1"/>
  <c r="AI44" i="1"/>
  <c r="T44" i="1"/>
  <c r="AI24" i="1"/>
  <c r="AA24" i="1"/>
  <c r="T24" i="1"/>
  <c r="AI65" i="1"/>
  <c r="AA65" i="1"/>
  <c r="T65" i="1"/>
  <c r="AJ29" i="1"/>
  <c r="AB29" i="1" s="1"/>
  <c r="AA43" i="1"/>
  <c r="AI43" i="1"/>
  <c r="T43" i="1"/>
  <c r="AA20" i="1"/>
  <c r="AI20" i="1"/>
  <c r="T20" i="1"/>
  <c r="AA38" i="1"/>
  <c r="AI38" i="1"/>
  <c r="T38" i="1"/>
  <c r="AB41" i="1"/>
  <c r="AJ41" i="1"/>
  <c r="AI52" i="1"/>
  <c r="AA52" i="1"/>
  <c r="T52" i="1"/>
  <c r="S68" i="1"/>
  <c r="AA3" i="1"/>
  <c r="AI3" i="1"/>
  <c r="T3" i="1"/>
  <c r="Z68" i="1"/>
  <c r="F69" i="1" s="1"/>
  <c r="AB54" i="1"/>
  <c r="AJ54" i="1"/>
  <c r="AJ47" i="1"/>
  <c r="AB47" i="1"/>
  <c r="AA10" i="1"/>
  <c r="AI10" i="1"/>
  <c r="T10" i="1"/>
  <c r="AI56" i="1"/>
  <c r="AA56" i="1"/>
  <c r="T56" i="1"/>
  <c r="AH68" i="1"/>
  <c r="F70" i="1" s="1"/>
  <c r="AA32" i="1"/>
  <c r="AI32" i="1"/>
  <c r="T32" i="1"/>
  <c r="AB43" i="1" l="1"/>
  <c r="AJ43" i="1"/>
  <c r="AJ24" i="1"/>
  <c r="AB24" i="1" s="1"/>
  <c r="AB13" i="1"/>
  <c r="AJ13" i="1"/>
  <c r="T68" i="1"/>
  <c r="AB3" i="1"/>
  <c r="AJ3" i="1"/>
  <c r="AB38" i="1"/>
  <c r="AJ38" i="1"/>
  <c r="AA68" i="1"/>
  <c r="G69" i="1" s="1"/>
  <c r="AB44" i="1"/>
  <c r="AJ44" i="1"/>
  <c r="AJ42" i="1"/>
  <c r="AB42" i="1" s="1"/>
  <c r="AI68" i="1"/>
  <c r="G70" i="1" s="1"/>
  <c r="AJ61" i="1"/>
  <c r="AB61" i="1" s="1"/>
  <c r="AB10" i="1"/>
  <c r="AJ10" i="1"/>
  <c r="AB32" i="1"/>
  <c r="AJ32" i="1"/>
  <c r="AB20" i="1"/>
  <c r="AJ20" i="1"/>
  <c r="AJ56" i="1"/>
  <c r="AB56" i="1"/>
  <c r="AB16" i="1"/>
  <c r="AJ16" i="1"/>
  <c r="AJ52" i="1"/>
  <c r="AB52" i="1"/>
  <c r="AJ65" i="1"/>
  <c r="AB65" i="1"/>
  <c r="AB68" i="1" l="1"/>
  <c r="H69" i="1" s="1"/>
  <c r="AJ68" i="1"/>
</calcChain>
</file>

<file path=xl/sharedStrings.xml><?xml version="1.0" encoding="utf-8"?>
<sst xmlns="http://schemas.openxmlformats.org/spreadsheetml/2006/main" count="701" uniqueCount="176">
  <si>
    <t>19th Jan to 25th Jan - Chicago</t>
  </si>
  <si>
    <t>TOTAL HOURS (ACCUMULATED)</t>
  </si>
  <si>
    <t>REGULAR HOURS</t>
  </si>
  <si>
    <t>OVERTIME HOURS (PER DAY)</t>
  </si>
  <si>
    <t>NAMES</t>
  </si>
  <si>
    <t>Friday 19</t>
  </si>
  <si>
    <t>Saturday 20</t>
  </si>
  <si>
    <t>Sunday 21</t>
  </si>
  <si>
    <t>Monday 22</t>
  </si>
  <si>
    <t>Tuesday 23</t>
  </si>
  <si>
    <t>Wednesday 24</t>
  </si>
  <si>
    <t>Thursday 25</t>
  </si>
  <si>
    <t>TOTAL HOURS - WEEKLY</t>
  </si>
  <si>
    <t>TOTAL REGULAR HOURS - WEEKLY</t>
  </si>
  <si>
    <t>TOTAL OVERTIME HOURS - WEEKLY</t>
  </si>
  <si>
    <t>PAGOS</t>
  </si>
  <si>
    <t>Albert Gonzalez</t>
  </si>
  <si>
    <t>Anderson Briceno</t>
  </si>
  <si>
    <t>Andres Quiroz</t>
  </si>
  <si>
    <t>Angel Maldonado</t>
  </si>
  <si>
    <t>Antonio Lopez</t>
  </si>
  <si>
    <t>Brailyn Lopez</t>
  </si>
  <si>
    <t>Carlos Gonzalez</t>
  </si>
  <si>
    <t>Carlos Mejias</t>
  </si>
  <si>
    <t>Cesar Alvarez</t>
  </si>
  <si>
    <t>Cesar Ponte</t>
  </si>
  <si>
    <t>Daniel Ramirez</t>
  </si>
  <si>
    <t>David Osorio</t>
  </si>
  <si>
    <t>Deiberson Garcia</t>
  </si>
  <si>
    <t>Edwardo Garcia</t>
  </si>
  <si>
    <t>Egidio Quiroz</t>
  </si>
  <si>
    <t>Emil Salas</t>
  </si>
  <si>
    <t>Enrique Diaz</t>
  </si>
  <si>
    <t>Erik Acosta</t>
  </si>
  <si>
    <t>Erisson Salazar Rodriguez</t>
  </si>
  <si>
    <t>Erwin Galicia</t>
  </si>
  <si>
    <t>Erwin Gonzalez</t>
  </si>
  <si>
    <t>Franklin Bermon</t>
  </si>
  <si>
    <t>Franklin Soto</t>
  </si>
  <si>
    <t>Irma Bona</t>
  </si>
  <si>
    <t>Jairo Arteaga Rondon</t>
  </si>
  <si>
    <t>Jesus Golding</t>
  </si>
  <si>
    <t>Jesus Valero</t>
  </si>
  <si>
    <t>Jhoan Cueto</t>
  </si>
  <si>
    <t>Jhon Plaza</t>
  </si>
  <si>
    <t>Joan Fuentes</t>
  </si>
  <si>
    <t>Johannys Rojas</t>
  </si>
  <si>
    <t>John Ponte</t>
  </si>
  <si>
    <t>Jorge Valles</t>
  </si>
  <si>
    <t>Jose Francisco Lugo</t>
  </si>
  <si>
    <t>Jose Lopez</t>
  </si>
  <si>
    <t>Jose Ochoa</t>
  </si>
  <si>
    <t>Joset Maldonado</t>
  </si>
  <si>
    <t>Juan Davila</t>
  </si>
  <si>
    <t>Juan Gimenez</t>
  </si>
  <si>
    <t>Juan Manuel</t>
  </si>
  <si>
    <t>Julio Astidias</t>
  </si>
  <si>
    <t>Kelly Miranda</t>
  </si>
  <si>
    <t>Klisma Lopez</t>
  </si>
  <si>
    <t>Liz Forero</t>
  </si>
  <si>
    <t>Luis David Golding</t>
  </si>
  <si>
    <t>Luis Gutierrez</t>
  </si>
  <si>
    <t>Luis Ochoa</t>
  </si>
  <si>
    <t>Luis Rangel</t>
  </si>
  <si>
    <t>Manuel Escalona</t>
  </si>
  <si>
    <t>Manuel Lopez</t>
  </si>
  <si>
    <t>Manuel Ramirez</t>
  </si>
  <si>
    <t>Marbelis Soto</t>
  </si>
  <si>
    <t>Michael Mendez</t>
  </si>
  <si>
    <t>Nelson Roman</t>
  </si>
  <si>
    <t>Oscar Hernandez</t>
  </si>
  <si>
    <t>Oscar Mendez</t>
  </si>
  <si>
    <t>Pedro Forero</t>
  </si>
  <si>
    <t>Roberto Vasquez</t>
  </si>
  <si>
    <t>Ruben Guerrero</t>
  </si>
  <si>
    <t>Sara Zacarias</t>
  </si>
  <si>
    <t>Sebastian Flores</t>
  </si>
  <si>
    <t>Wilmer Gutierrez</t>
  </si>
  <si>
    <t>Yonalber Mora Ropero</t>
  </si>
  <si>
    <t>Yordani Garcia</t>
  </si>
  <si>
    <t>Yunior Arrieta</t>
  </si>
  <si>
    <t>TOTAL HOURS DAY - DAILY</t>
  </si>
  <si>
    <t>-</t>
  </si>
  <si>
    <t>TOTAL REGULAR HOURS - DAILY</t>
  </si>
  <si>
    <t>TOTAL OVERTIME HOURS - DAILY</t>
  </si>
  <si>
    <t># Timesheet</t>
  </si>
  <si>
    <t>Día</t>
  </si>
  <si>
    <t>Horas</t>
  </si>
  <si>
    <t>Trabajo</t>
  </si>
  <si>
    <t>#1</t>
  </si>
  <si>
    <t>19</t>
  </si>
  <si>
    <t>55 E Monroe</t>
  </si>
  <si>
    <t>#2</t>
  </si>
  <si>
    <t>22</t>
  </si>
  <si>
    <t>Greystar 1401 S StateSt</t>
  </si>
  <si>
    <t>#3</t>
  </si>
  <si>
    <t>24</t>
  </si>
  <si>
    <t>#4</t>
  </si>
  <si>
    <t>Briarbrook Apartments1051</t>
  </si>
  <si>
    <t>#5</t>
  </si>
  <si>
    <t>#6</t>
  </si>
  <si>
    <t>Briarbrook Apartments</t>
  </si>
  <si>
    <t>#7</t>
  </si>
  <si>
    <t>AscensionMercyMedicalCenter</t>
  </si>
  <si>
    <t>#8</t>
  </si>
  <si>
    <t>BriarbrookApartments1007</t>
  </si>
  <si>
    <t>#9</t>
  </si>
  <si>
    <t>#10</t>
  </si>
  <si>
    <t>20</t>
  </si>
  <si>
    <t>Thompson, Kathy</t>
  </si>
  <si>
    <t>#11</t>
  </si>
  <si>
    <t>#12</t>
  </si>
  <si>
    <t>Art Institute of Chicago</t>
  </si>
  <si>
    <t>#13</t>
  </si>
  <si>
    <t>#14</t>
  </si>
  <si>
    <t>ChildrenCourtyardofPlainfield</t>
  </si>
  <si>
    <t>#15</t>
  </si>
  <si>
    <t>#16</t>
  </si>
  <si>
    <t>BriarbrookCommonHallway</t>
  </si>
  <si>
    <t>#17</t>
  </si>
  <si>
    <t>#18</t>
  </si>
  <si>
    <t>LaPetiteAcademyofElmhurst</t>
  </si>
  <si>
    <t>#19</t>
  </si>
  <si>
    <t>25</t>
  </si>
  <si>
    <t>GoldenGateFuneralHome</t>
  </si>
  <si>
    <t>#20</t>
  </si>
  <si>
    <t>Pride Trucking</t>
  </si>
  <si>
    <t>#21</t>
  </si>
  <si>
    <t>HavenonLongGrove11824WS</t>
  </si>
  <si>
    <t>#22</t>
  </si>
  <si>
    <t>Nuera</t>
  </si>
  <si>
    <t>#23</t>
  </si>
  <si>
    <t>21</t>
  </si>
  <si>
    <t>#24</t>
  </si>
  <si>
    <t>#25</t>
  </si>
  <si>
    <t>23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</si>
  <si>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</si>
  <si>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</si>
  <si>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</si>
  <si>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</si>
  <si>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</si>
  <si>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</si>
  <si>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</si>
  <si>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</si>
  <si>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</si>
  <si>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</si>
  <si>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Garvey, Michael &amp; Tina</t>
  </si>
  <si>
    <t>#36</t>
  </si>
  <si>
    <t>CBRE GRECO &amp; SONS</t>
  </si>
  <si>
    <t>#37</t>
  </si>
  <si>
    <t>#38</t>
  </si>
  <si>
    <t>#39</t>
  </si>
  <si>
    <t>941 Terrace Lake</t>
  </si>
  <si>
    <t>#40</t>
  </si>
  <si>
    <t>Shop</t>
  </si>
  <si>
    <t>TOTAL</t>
  </si>
  <si>
    <t>55 E Monroe-101108148</t>
  </si>
  <si>
    <t>Names</t>
  </si>
  <si>
    <t>Greystar 1401 S StateSt-101108149</t>
  </si>
  <si>
    <t>Briarbrook Apartments1051-101108153</t>
  </si>
  <si>
    <t>Briarbrook Apartments-101108154</t>
  </si>
  <si>
    <t>AscensionMercyMedicalCenter-101108164</t>
  </si>
  <si>
    <t>BriarbrookApartments1007-101108165</t>
  </si>
  <si>
    <t>Thompson, Kathy-101108166</t>
  </si>
  <si>
    <t>Art Institute of Chicago-101108169</t>
  </si>
  <si>
    <t>ChildrenCourtyardofPlainfield-101108170</t>
  </si>
  <si>
    <t>BriarbrookCommonHallway-101108172</t>
  </si>
  <si>
    <t>LaPetiteAcademyofElmhurst-101108173</t>
  </si>
  <si>
    <t>GoldenGateFuneralHome-101108176</t>
  </si>
  <si>
    <t>Pride Trucking-101108117</t>
  </si>
  <si>
    <t>HavenonLongGrove11824WS-101108178</t>
  </si>
  <si>
    <t>Nuera-101108180</t>
  </si>
  <si>
    <t>Garvey, Michael &amp; Tina-101108185</t>
  </si>
  <si>
    <t>CBRE GRECO &amp; SONS-101108187</t>
  </si>
  <si>
    <t>941 Terrace Lake-101108168</t>
  </si>
  <si>
    <t>Shop-101101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</si>
</sst>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color rgb="FFFFFFFF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666666"/>
      </patternFill>
    </fill>
    <fill>
      <patternFill patternType="solid">
        <fgColor rgb="FFFFD966"/>
      </patternFill>
    </fill>
    <fill>
      <patternFill patternType="solid">
        <fgColor rgb="FFB7B7B7"/>
      </patternFill>
    </fill>
    <fill>
      <patternFill patternType="solid">
        <fgColor rgb="FFB6D7A8"/>
      </patternFill>
    </fill>
    <fill>
      <patternFill patternType="solid">
        <fgColor rgb="FFF9CB9C"/>
      </patternFill>
    </fill>
    <fill>
      <patternFill patternType="solid">
        <fgColor rgb="FFA4C2F4"/>
      </patternFill>
    </fill>
    <fill>
      <patternFill patternType="solid">
        <fgColor rgb="FFEA9999"/>
      </patternFill>
    </fill>
    <fill>
      <patternFill patternType="solid">
        <fgColor rgb="FF93C47D"/>
      </patternFill>
    </fill>
    <fill>
      <patternFill patternType="solid">
        <fgColor rgb="FFF6B26B"/>
      </patternFill>
    </fill>
    <fill>
      <patternFill patternType="solid">
        <fgColor rgb="FF6D9EEB"/>
      </patternFill>
    </fill>
    <fill>
      <patternFill patternType="solid">
        <fgColor rgb="FFB4A7D6"/>
      </patternFill>
    </fill>
    <fill>
      <patternFill patternType="solid">
        <fgColor rgb="FF00B050"/>
      </patternFill>
    </fill>
    <fill>
      <patternFill patternType="solid">
        <fgColor rgb="FFCC66FF"/>
      </patternFill>
    </fill>
    <fill>
      <patternFill patternType="solid">
        <fgColor rgb="FFFABF8F"/>
      </patternFill>
    </fill>
    <fill>
      <patternFill patternType="solid">
        <fgColor rgb="FF00B0F0"/>
      </patternFill>
    </fill>
    <fill>
      <patternFill patternType="solid">
        <fgColor rgb="FF66FFFF"/>
      </patternFill>
    </fill>
    <fill>
      <patternFill patternType="solid">
        <fgColor rgb="FFFFC000"/>
      </patternFill>
    </fill>
    <fill>
      <patternFill patternType="solid">
        <fgColor rgb="FF8ED7DD"/>
      </patternFill>
    </fill>
    <fill>
      <patternFill patternType="solid">
        <fgColor rgb="FFFFFF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 wrapText="1"/>
    </xf>
    <xf numFmtId="2" fontId="1" fillId="6" borderId="1" xfId="0" applyNumberFormat="1" applyFont="1" applyFill="1" applyBorder="1" applyAlignment="1">
      <alignment horizontal="center" vertical="center" wrapText="1"/>
    </xf>
    <xf numFmtId="2" fontId="1" fillId="7" borderId="1" xfId="0" applyNumberFormat="1" applyFont="1" applyFill="1" applyBorder="1" applyAlignment="1">
      <alignment horizontal="center" vertical="center" wrapText="1"/>
    </xf>
    <xf numFmtId="2" fontId="1" fillId="8" borderId="1" xfId="0" applyNumberFormat="1" applyFont="1" applyFill="1" applyBorder="1" applyAlignment="1">
      <alignment horizontal="center" vertical="center" wrapText="1"/>
    </xf>
    <xf numFmtId="2" fontId="1" fillId="9" borderId="1" xfId="0" applyNumberFormat="1" applyFont="1" applyFill="1" applyBorder="1" applyAlignment="1">
      <alignment horizontal="center" vertical="center" wrapText="1"/>
    </xf>
    <xf numFmtId="2" fontId="1" fillId="10" borderId="1" xfId="0" applyNumberFormat="1" applyFont="1" applyFill="1" applyBorder="1" applyAlignment="1">
      <alignment horizontal="center" vertical="center" wrapText="1"/>
    </xf>
    <xf numFmtId="2" fontId="1" fillId="11" borderId="1" xfId="0" applyNumberFormat="1" applyFont="1" applyFill="1" applyBorder="1" applyAlignment="1">
      <alignment horizontal="center" vertical="center" wrapText="1"/>
    </xf>
    <xf numFmtId="2" fontId="1" fillId="1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13" borderId="1" xfId="0" applyNumberFormat="1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2" fontId="1" fillId="16" borderId="1" xfId="0" applyNumberFormat="1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 wrapText="1"/>
    </xf>
    <xf numFmtId="2" fontId="1" fillId="18" borderId="1" xfId="0" applyNumberFormat="1" applyFont="1" applyFill="1" applyBorder="1" applyAlignment="1">
      <alignment horizontal="center" vertical="center" wrapText="1"/>
    </xf>
    <xf numFmtId="2" fontId="1" fillId="14" borderId="1" xfId="0" applyNumberFormat="1" applyFont="1" applyFill="1" applyBorder="1" applyAlignment="1">
      <alignment horizontal="center" vertical="center" wrapText="1"/>
    </xf>
    <xf numFmtId="2" fontId="1" fillId="19" borderId="1" xfId="0" applyNumberFormat="1" applyFont="1" applyFill="1" applyBorder="1" applyAlignment="1">
      <alignment horizontal="center" vertical="center" wrapText="1"/>
    </xf>
    <xf numFmtId="2" fontId="1" fillId="15" borderId="1" xfId="0" applyNumberFormat="1" applyFont="1" applyFill="1" applyBorder="1" applyAlignment="1">
      <alignment horizontal="center" vertical="center" wrapText="1"/>
    </xf>
    <xf numFmtId="2" fontId="1" fillId="17" borderId="1" xfId="0" applyNumberFormat="1" applyFont="1" applyFill="1" applyBorder="1" applyAlignment="1">
      <alignment horizontal="center" vertical="center" wrapText="1"/>
    </xf>
    <xf numFmtId="2" fontId="1" fillId="20" borderId="1" xfId="0" applyNumberFormat="1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1" fillId="2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2" borderId="1" xfId="0" applyFont="1" applyFill="1" applyBorder="1" applyAlignment="1">
      <alignment horizontal="center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14"/>
  <sheetViews>
    <sheetView tabSelected="1" workbookViewId="0">
      <pane xSplit="1" ySplit="2" topLeftCell="B28" activePane="bottomRight" state="frozen"/>
      <selection pane="topRight"/>
      <selection pane="bottomLeft"/>
      <selection pane="bottomRight" activeCell="M6" sqref="M6"/>
    </sheetView>
  </sheetViews>
  <sheetFormatPr baseColWidth="10" defaultColWidth="9.140625" defaultRowHeight="15" x14ac:dyDescent="0.25"/>
  <cols>
    <col min="1" max="1" width="23" customWidth="1"/>
    <col min="2" max="36" width="11.85546875" customWidth="1"/>
    <col min="37" max="37" width="23" customWidth="1"/>
  </cols>
  <sheetData>
    <row r="1" spans="1:37" ht="56.25" customHeight="1" x14ac:dyDescent="0.25">
      <c r="A1" s="1"/>
      <c r="B1" s="39" t="s">
        <v>0</v>
      </c>
      <c r="C1" s="37"/>
      <c r="D1" s="37"/>
      <c r="E1" s="37"/>
      <c r="F1" s="37"/>
      <c r="G1" s="37"/>
      <c r="H1" s="37"/>
      <c r="I1" s="37"/>
      <c r="J1" s="37"/>
      <c r="K1" s="38"/>
      <c r="L1" s="1"/>
      <c r="M1" s="2"/>
      <c r="N1" s="36" t="s">
        <v>1</v>
      </c>
      <c r="O1" s="37"/>
      <c r="P1" s="37"/>
      <c r="Q1" s="37"/>
      <c r="R1" s="37"/>
      <c r="S1" s="37"/>
      <c r="T1" s="38"/>
      <c r="U1" s="2"/>
      <c r="V1" s="36" t="s">
        <v>2</v>
      </c>
      <c r="W1" s="37"/>
      <c r="X1" s="37"/>
      <c r="Y1" s="37"/>
      <c r="Z1" s="37"/>
      <c r="AA1" s="37"/>
      <c r="AB1" s="38"/>
      <c r="AC1" s="2"/>
      <c r="AD1" s="36" t="s">
        <v>3</v>
      </c>
      <c r="AE1" s="37"/>
      <c r="AF1" s="37"/>
      <c r="AG1" s="37"/>
      <c r="AH1" s="37"/>
      <c r="AI1" s="37"/>
      <c r="AJ1" s="38"/>
      <c r="AK1" s="2"/>
    </row>
    <row r="2" spans="1:37" ht="56.25" customHeight="1" x14ac:dyDescent="0.25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4" t="s">
        <v>12</v>
      </c>
      <c r="J2" s="5" t="s">
        <v>13</v>
      </c>
      <c r="K2" s="6" t="s">
        <v>14</v>
      </c>
      <c r="L2" s="7" t="s">
        <v>15</v>
      </c>
      <c r="M2" s="2"/>
      <c r="N2" s="3" t="s">
        <v>5</v>
      </c>
      <c r="O2" s="3" t="s">
        <v>6</v>
      </c>
      <c r="P2" s="3" t="s">
        <v>7</v>
      </c>
      <c r="Q2" s="3" t="s">
        <v>8</v>
      </c>
      <c r="R2" s="3" t="s">
        <v>9</v>
      </c>
      <c r="S2" s="3" t="s">
        <v>10</v>
      </c>
      <c r="T2" s="3" t="s">
        <v>11</v>
      </c>
      <c r="U2" s="2"/>
      <c r="V2" s="3" t="s">
        <v>5</v>
      </c>
      <c r="W2" s="3" t="s">
        <v>6</v>
      </c>
      <c r="X2" s="3" t="s">
        <v>7</v>
      </c>
      <c r="Y2" s="3" t="s">
        <v>8</v>
      </c>
      <c r="Z2" s="3" t="s">
        <v>9</v>
      </c>
      <c r="AA2" s="3" t="s">
        <v>10</v>
      </c>
      <c r="AB2" s="3" t="s">
        <v>11</v>
      </c>
      <c r="AC2" s="2"/>
      <c r="AD2" s="3" t="s">
        <v>5</v>
      </c>
      <c r="AE2" s="3" t="s">
        <v>6</v>
      </c>
      <c r="AF2" s="3" t="s">
        <v>7</v>
      </c>
      <c r="AG2" s="3" t="s">
        <v>8</v>
      </c>
      <c r="AH2" s="3" t="s">
        <v>9</v>
      </c>
      <c r="AI2" s="3" t="s">
        <v>10</v>
      </c>
      <c r="AJ2" s="3" t="s">
        <v>11</v>
      </c>
      <c r="AK2" s="3" t="s">
        <v>4</v>
      </c>
    </row>
    <row r="3" spans="1:37" ht="15.75" customHeight="1" x14ac:dyDescent="0.25">
      <c r="A3" s="8" t="s">
        <v>16</v>
      </c>
      <c r="B3" s="17">
        <f>SUM('55 E Monroe'!B3+'Greystar 1401 S StateSt'!B3+'Briarbrook Apartments1051'!B3+'Briarbrook Apartments'!B3+AscensionMercyMedicalCenter!B3+BriarbrookApartments1007!B3+'Thompson, Kathy'!B3+'Art Institute of Chicago'!B3+ChildrenCourtyardofPlainfield!B3+BriarbrookCommonHallway!B3+LaPetiteAcademyofElmhurst!B3+GoldenGateFuneralHome!B3+'Pride Trucking'!B3+HavenonLongGrove11824WS!B3+Nuera!B3+'Garvey, Michael &amp; Tina'!B3+'CBRE GRECO &amp; SONS'!B3+'941 Terrace Lake'!B3+Shop!B3)</f>
        <v>0</v>
      </c>
      <c r="C3" s="17">
        <f>SUM('55 E Monroe'!C3+'Greystar 1401 S StateSt'!C3+'Briarbrook Apartments1051'!C3+'Briarbrook Apartments'!C3+AscensionMercyMedicalCenter!C3+BriarbrookApartments1007!C3+'Thompson, Kathy'!C3+'Art Institute of Chicago'!C3+ChildrenCourtyardofPlainfield!C3+BriarbrookCommonHallway!C3+LaPetiteAcademyofElmhurst!C3+GoldenGateFuneralHome!C3+'Pride Trucking'!C3+HavenonLongGrove11824WS!C3+Nuera!C3+'Garvey, Michael &amp; Tina'!C3+'CBRE GRECO &amp; SONS'!C3+'941 Terrace Lake'!C3+Shop!C3)</f>
        <v>11.5</v>
      </c>
      <c r="D3" s="17">
        <f>SUM('55 E Monroe'!D3+'Greystar 1401 S StateSt'!D3+'Briarbrook Apartments1051'!D3+'Briarbrook Apartments'!D3+AscensionMercyMedicalCenter!D3+BriarbrookApartments1007!D3+'Thompson, Kathy'!D3+'Art Institute of Chicago'!D3+ChildrenCourtyardofPlainfield!D3+BriarbrookCommonHallway!D3+LaPetiteAcademyofElmhurst!D3+GoldenGateFuneralHome!D3+'Pride Trucking'!D3+HavenonLongGrove11824WS!D3+Nuera!D3+'Garvey, Michael &amp; Tina'!D3+'CBRE GRECO &amp; SONS'!D3+'941 Terrace Lake'!D3+Shop!D3)</f>
        <v>11.5</v>
      </c>
      <c r="E3" s="17">
        <f>SUM('55 E Monroe'!E3+'Greystar 1401 S StateSt'!E3+'Briarbrook Apartments1051'!E3+'Briarbrook Apartments'!E3+AscensionMercyMedicalCenter!E3+BriarbrookApartments1007!E3+'Thompson, Kathy'!E3+'Art Institute of Chicago'!E3+ChildrenCourtyardofPlainfield!E3+BriarbrookCommonHallway!E3+LaPetiteAcademyofElmhurst!E3+GoldenGateFuneralHome!E3+'Pride Trucking'!E3+HavenonLongGrove11824WS!E3+Nuera!E3+'Garvey, Michael &amp; Tina'!E3+'CBRE GRECO &amp; SONS'!E3+'941 Terrace Lake'!E3+Shop!E3)</f>
        <v>0</v>
      </c>
      <c r="F3" s="17">
        <f>SUM('55 E Monroe'!F3+'Greystar 1401 S StateSt'!F3+'Briarbrook Apartments1051'!F3+'Briarbrook Apartments'!F3+AscensionMercyMedicalCenter!F3+BriarbrookApartments1007!F3+'Thompson, Kathy'!F3+'Art Institute of Chicago'!F3+ChildrenCourtyardofPlainfield!F3+BriarbrookCommonHallway!F3+LaPetiteAcademyofElmhurst!F3+GoldenGateFuneralHome!F3+'Pride Trucking'!F3+HavenonLongGrove11824WS!F3+Nuera!F3+'Garvey, Michael &amp; Tina'!F3+'CBRE GRECO &amp; SONS'!F3+'941 Terrace Lake'!F3+Shop!F3)</f>
        <v>0</v>
      </c>
      <c r="G3" s="17">
        <f>SUM('55 E Monroe'!G3+'Greystar 1401 S StateSt'!G3+'Briarbrook Apartments1051'!G3+'Briarbrook Apartments'!G3+AscensionMercyMedicalCenter!G3+BriarbrookApartments1007!G3+'Thompson, Kathy'!G3+'Art Institute of Chicago'!G3+ChildrenCourtyardofPlainfield!G3+BriarbrookCommonHallway!G3+LaPetiteAcademyofElmhurst!G3+GoldenGateFuneralHome!G3+'Pride Trucking'!G3+HavenonLongGrove11824WS!G3+Nuera!G3+'Garvey, Michael &amp; Tina'!G3+'CBRE GRECO &amp; SONS'!G3+'941 Terrace Lake'!G3+Shop!G3)</f>
        <v>0</v>
      </c>
      <c r="H3" s="17">
        <f>SUM('55 E Monroe'!H3+'Greystar 1401 S StateSt'!H3+'Briarbrook Apartments1051'!H3+'Briarbrook Apartments'!H3+AscensionMercyMedicalCenter!H3+BriarbrookApartments1007!H3+'Thompson, Kathy'!H3+'Art Institute of Chicago'!H3+ChildrenCourtyardofPlainfield!H3+BriarbrookCommonHallway!H3+LaPetiteAcademyofElmhurst!H3+GoldenGateFuneralHome!H3+'Pride Trucking'!H3+HavenonLongGrove11824WS!H3+Nuera!H3+'Garvey, Michael &amp; Tina'!H3+'CBRE GRECO &amp; SONS'!H3+'941 Terrace Lake'!H3+Shop!H3)</f>
        <v>12</v>
      </c>
      <c r="I3" s="10">
        <f t="shared" ref="I3:I34" si="0">SUM(B3:H3)</f>
        <v>35</v>
      </c>
      <c r="J3" s="11">
        <f t="shared" ref="J3:J34" si="1">IF(I3&lt;=40,I3,40)</f>
        <v>35</v>
      </c>
      <c r="K3" s="12">
        <f t="shared" ref="K3:K34" si="2">I3-J3</f>
        <v>0</v>
      </c>
      <c r="L3" s="13">
        <f t="shared" ref="L3:L34" si="3">I3*15</f>
        <v>525</v>
      </c>
      <c r="M3" s="9"/>
      <c r="N3" s="10">
        <f t="shared" ref="N3:N34" si="4">B3</f>
        <v>0</v>
      </c>
      <c r="O3" s="10">
        <f t="shared" ref="O3:O34" si="5">C3+N3</f>
        <v>11.5</v>
      </c>
      <c r="P3" s="10">
        <f t="shared" ref="P3:P34" si="6">D3+O3</f>
        <v>23</v>
      </c>
      <c r="Q3" s="10">
        <f t="shared" ref="Q3:Q34" si="7">E3+P3</f>
        <v>23</v>
      </c>
      <c r="R3" s="10">
        <f t="shared" ref="R3:R34" si="8">F3+Q3</f>
        <v>23</v>
      </c>
      <c r="S3" s="10">
        <f t="shared" ref="S3:S34" si="9">G3+R3</f>
        <v>23</v>
      </c>
      <c r="T3" s="10">
        <f t="shared" ref="T3:T34" si="10">H3+S3</f>
        <v>35</v>
      </c>
      <c r="U3" s="9"/>
      <c r="V3" s="11">
        <f t="shared" ref="V3:V34" si="11">N3</f>
        <v>0</v>
      </c>
      <c r="W3" s="11">
        <f t="shared" ref="W3:W34" si="12">IF(O3&lt;=0, 0, IF(O3&lt;=40,O3-N3,IF(O3-N3&lt;=0, 0, ABS(O3-N3-AE3))))</f>
        <v>11.5</v>
      </c>
      <c r="X3" s="11">
        <f t="shared" ref="X3:X34" si="13">IF(P3&lt;=0, 0, IF(P3&lt;=40,P3-O3,IF(P3-O3&lt;=0, 0, ABS(P3-O3-AF3))))</f>
        <v>11.5</v>
      </c>
      <c r="Y3" s="11">
        <f t="shared" ref="Y3:Y34" si="14">IF(Q3&lt;=0, 0, IF(Q3&lt;=40,Q3-P3,IF(Q3-P3&lt;=0, 0, ABS(Q3-P3-AG3))))</f>
        <v>0</v>
      </c>
      <c r="Z3" s="11">
        <f t="shared" ref="Z3:Z34" si="15">IF(R3&lt;=0, 0, IF(R3&lt;=40,R3-Q3,IF(R3-Q3&lt;=0, 0, ABS(R3-Q3-AH3))))</f>
        <v>0</v>
      </c>
      <c r="AA3" s="11">
        <f t="shared" ref="AA3:AA34" si="16">IF(S3&lt;=0, 0, IF(S3&lt;=40,S3-R3,IF(S3-R3&lt;=0, 0, ABS(S3-R3-AI3))))</f>
        <v>0</v>
      </c>
      <c r="AB3" s="11">
        <f t="shared" ref="AB3:AB34" si="17">IF(T3&lt;=0, 0, IF(T3&lt;=40,T3-S3,IF(T3-S3&lt;=0, 0, ABS(T3-S3-AJ3))))</f>
        <v>12</v>
      </c>
      <c r="AC3" s="9"/>
      <c r="AD3" s="12">
        <f>0</f>
        <v>0</v>
      </c>
      <c r="AE3" s="12">
        <f t="shared" ref="AE3:AE34" si="18">IF(O3&lt;=0, 0, IF(O3&lt;=40,0, IF(O3-N3&lt;=0,0,IF(O3&gt;40, O3-40-SUM(AD3:AD3),0))))</f>
        <v>0</v>
      </c>
      <c r="AF3" s="12">
        <f t="shared" ref="AF3:AF34" si="19">IF(P3&lt;=0, 0, IF(P3&lt;=40,0, IF(P3-O3&lt;=0,0,IF(P3&gt;40, P3-40-SUM(AD3:AE3),0))))</f>
        <v>0</v>
      </c>
      <c r="AG3" s="12">
        <f t="shared" ref="AG3:AG34" si="20">IF(Q3&lt;=0, 0, IF(Q3&lt;=40,0, IF(Q3-P3&lt;=0,0,IF(Q3&gt;40, Q3-40-SUM(AD3:AF3),0))))</f>
        <v>0</v>
      </c>
      <c r="AH3" s="12">
        <f t="shared" ref="AH3:AH34" si="21">IF(R3&lt;=0, 0, IF(R3&lt;=40,0, IF(R3-Q3&lt;=0,0,IF(R3&gt;40, R3-40-SUM(AD3:AG3),0))))</f>
        <v>0</v>
      </c>
      <c r="AI3" s="12">
        <f t="shared" ref="AI3:AI34" si="22">IF(S3&lt;=0, 0, IF(S3&lt;=40,0, IF(S3-R3&lt;=0,0,IF(S3&gt;40, S3-40-SUM(AD3:AH3),0))))</f>
        <v>0</v>
      </c>
      <c r="AJ3" s="12">
        <f t="shared" ref="AJ3:AJ34" si="23">IF(T3&lt;=0, 0, IF(T3&lt;=40,0, IF(T3-S3&lt;=0,0,IF(T3&gt;40, T3-40-SUM(AD3:AI3),0))))</f>
        <v>0</v>
      </c>
      <c r="AK3" s="8" t="s">
        <v>16</v>
      </c>
    </row>
    <row r="4" spans="1:37" ht="15.75" customHeight="1" x14ac:dyDescent="0.25">
      <c r="A4" s="8" t="s">
        <v>17</v>
      </c>
      <c r="B4" s="17">
        <f>SUM('55 E Monroe'!B4+'Greystar 1401 S StateSt'!B4+'Briarbrook Apartments1051'!B4+'Briarbrook Apartments'!B4+AscensionMercyMedicalCenter!B4+BriarbrookApartments1007!B4+'Thompson, Kathy'!B4+'Art Institute of Chicago'!B4+ChildrenCourtyardofPlainfield!B4+BriarbrookCommonHallway!B4+LaPetiteAcademyofElmhurst!B4+GoldenGateFuneralHome!B4+'Pride Trucking'!B4+HavenonLongGrove11824WS!B4+Nuera!B4+'Garvey, Michael &amp; Tina'!B4+'CBRE GRECO &amp; SONS'!B4+'941 Terrace Lake'!B4+Shop!B4)</f>
        <v>0</v>
      </c>
      <c r="C4" s="17">
        <f>SUM('55 E Monroe'!C4+'Greystar 1401 S StateSt'!C4+'Briarbrook Apartments1051'!C4+'Briarbrook Apartments'!C4+AscensionMercyMedicalCenter!C4+BriarbrookApartments1007!C4+'Thompson, Kathy'!C4+'Art Institute of Chicago'!C4+ChildrenCourtyardofPlainfield!C4+BriarbrookCommonHallway!C4+LaPetiteAcademyofElmhurst!C4+GoldenGateFuneralHome!C4+'Pride Trucking'!C4+HavenonLongGrove11824WS!C4+Nuera!C4+'Garvey, Michael &amp; Tina'!C4+'CBRE GRECO &amp; SONS'!C4+'941 Terrace Lake'!C4+Shop!C4)</f>
        <v>0</v>
      </c>
      <c r="D4" s="17">
        <f>SUM('55 E Monroe'!D4+'Greystar 1401 S StateSt'!D4+'Briarbrook Apartments1051'!D4+'Briarbrook Apartments'!D4+AscensionMercyMedicalCenter!D4+BriarbrookApartments1007!D4+'Thompson, Kathy'!D4+'Art Institute of Chicago'!D4+ChildrenCourtyardofPlainfield!D4+BriarbrookCommonHallway!D4+LaPetiteAcademyofElmhurst!D4+GoldenGateFuneralHome!D4+'Pride Trucking'!D4+HavenonLongGrove11824WS!D4+Nuera!D4+'Garvey, Michael &amp; Tina'!D4+'CBRE GRECO &amp; SONS'!D4+'941 Terrace Lake'!D4+Shop!D4)</f>
        <v>11.5</v>
      </c>
      <c r="E4" s="17">
        <f>SUM('55 E Monroe'!E4+'Greystar 1401 S StateSt'!E4+'Briarbrook Apartments1051'!E4+'Briarbrook Apartments'!E4+AscensionMercyMedicalCenter!E4+BriarbrookApartments1007!E4+'Thompson, Kathy'!E4+'Art Institute of Chicago'!E4+ChildrenCourtyardofPlainfield!E4+BriarbrookCommonHallway!E4+LaPetiteAcademyofElmhurst!E4+GoldenGateFuneralHome!E4+'Pride Trucking'!E4+HavenonLongGrove11824WS!E4+Nuera!E4+'Garvey, Michael &amp; Tina'!E4+'CBRE GRECO &amp; SONS'!E4+'941 Terrace Lake'!E4+Shop!E4)</f>
        <v>0</v>
      </c>
      <c r="F4" s="17">
        <f>SUM('55 E Monroe'!F4+'Greystar 1401 S StateSt'!F4+'Briarbrook Apartments1051'!F4+'Briarbrook Apartments'!F4+AscensionMercyMedicalCenter!F4+BriarbrookApartments1007!F4+'Thompson, Kathy'!F4+'Art Institute of Chicago'!F4+ChildrenCourtyardofPlainfield!F4+BriarbrookCommonHallway!F4+LaPetiteAcademyofElmhurst!F4+GoldenGateFuneralHome!F4+'Pride Trucking'!F4+HavenonLongGrove11824WS!F4+Nuera!F4+'Garvey, Michael &amp; Tina'!F4+'CBRE GRECO &amp; SONS'!F4+'941 Terrace Lake'!F4+Shop!F4)</f>
        <v>0</v>
      </c>
      <c r="G4" s="17">
        <f>SUM('55 E Monroe'!G4+'Greystar 1401 S StateSt'!G4+'Briarbrook Apartments1051'!G4+'Briarbrook Apartments'!G4+AscensionMercyMedicalCenter!G4+BriarbrookApartments1007!G4+'Thompson, Kathy'!G4+'Art Institute of Chicago'!G4+ChildrenCourtyardofPlainfield!G4+BriarbrookCommonHallway!G4+LaPetiteAcademyofElmhurst!G4+GoldenGateFuneralHome!G4+'Pride Trucking'!G4+HavenonLongGrove11824WS!G4+Nuera!G4+'Garvey, Michael &amp; Tina'!G4+'CBRE GRECO &amp; SONS'!G4+'941 Terrace Lake'!G4+Shop!G4)</f>
        <v>0</v>
      </c>
      <c r="H4" s="17">
        <f>SUM('55 E Monroe'!H4+'Greystar 1401 S StateSt'!H4+'Briarbrook Apartments1051'!H4+'Briarbrook Apartments'!H4+AscensionMercyMedicalCenter!H4+BriarbrookApartments1007!H4+'Thompson, Kathy'!H4+'Art Institute of Chicago'!H4+ChildrenCourtyardofPlainfield!H4+BriarbrookCommonHallway!H4+LaPetiteAcademyofElmhurst!H4+GoldenGateFuneralHome!H4+'Pride Trucking'!H4+HavenonLongGrove11824WS!H4+Nuera!H4+'Garvey, Michael &amp; Tina'!H4+'CBRE GRECO &amp; SONS'!H4+'941 Terrace Lake'!H4+Shop!H4)</f>
        <v>0</v>
      </c>
      <c r="I4" s="10">
        <f t="shared" si="0"/>
        <v>11.5</v>
      </c>
      <c r="J4" s="11">
        <f t="shared" si="1"/>
        <v>11.5</v>
      </c>
      <c r="K4" s="12">
        <f t="shared" si="2"/>
        <v>0</v>
      </c>
      <c r="L4" s="13">
        <f t="shared" si="3"/>
        <v>172.5</v>
      </c>
      <c r="M4" s="9"/>
      <c r="N4" s="10">
        <f t="shared" si="4"/>
        <v>0</v>
      </c>
      <c r="O4" s="10">
        <f t="shared" si="5"/>
        <v>0</v>
      </c>
      <c r="P4" s="10">
        <f t="shared" si="6"/>
        <v>11.5</v>
      </c>
      <c r="Q4" s="10">
        <f t="shared" si="7"/>
        <v>11.5</v>
      </c>
      <c r="R4" s="10">
        <f t="shared" si="8"/>
        <v>11.5</v>
      </c>
      <c r="S4" s="10">
        <f t="shared" si="9"/>
        <v>11.5</v>
      </c>
      <c r="T4" s="10">
        <f t="shared" si="10"/>
        <v>11.5</v>
      </c>
      <c r="U4" s="9"/>
      <c r="V4" s="11">
        <f t="shared" si="11"/>
        <v>0</v>
      </c>
      <c r="W4" s="11">
        <f t="shared" si="12"/>
        <v>0</v>
      </c>
      <c r="X4" s="11">
        <f t="shared" si="13"/>
        <v>11.5</v>
      </c>
      <c r="Y4" s="11">
        <f t="shared" si="14"/>
        <v>0</v>
      </c>
      <c r="Z4" s="11">
        <f t="shared" si="15"/>
        <v>0</v>
      </c>
      <c r="AA4" s="11">
        <f t="shared" si="16"/>
        <v>0</v>
      </c>
      <c r="AB4" s="11">
        <f t="shared" si="17"/>
        <v>0</v>
      </c>
      <c r="AC4" s="9"/>
      <c r="AD4" s="12">
        <f>0</f>
        <v>0</v>
      </c>
      <c r="AE4" s="12">
        <f t="shared" si="18"/>
        <v>0</v>
      </c>
      <c r="AF4" s="12">
        <f t="shared" si="19"/>
        <v>0</v>
      </c>
      <c r="AG4" s="12">
        <f t="shared" si="20"/>
        <v>0</v>
      </c>
      <c r="AH4" s="12">
        <f t="shared" si="21"/>
        <v>0</v>
      </c>
      <c r="AI4" s="12">
        <f t="shared" si="22"/>
        <v>0</v>
      </c>
      <c r="AJ4" s="12">
        <f t="shared" si="23"/>
        <v>0</v>
      </c>
      <c r="AK4" s="8" t="s">
        <v>17</v>
      </c>
    </row>
    <row r="5" spans="1:37" ht="15.75" customHeight="1" x14ac:dyDescent="0.25">
      <c r="A5" s="8" t="s">
        <v>18</v>
      </c>
      <c r="B5" s="17">
        <f>SUM('55 E Monroe'!B5+'Greystar 1401 S StateSt'!B5+'Briarbrook Apartments1051'!B5+'Briarbrook Apartments'!B5+AscensionMercyMedicalCenter!B5+BriarbrookApartments1007!B5+'Thompson, Kathy'!B5+'Art Institute of Chicago'!B5+ChildrenCourtyardofPlainfield!B5+BriarbrookCommonHallway!B5+LaPetiteAcademyofElmhurst!B5+GoldenGateFuneralHome!B5+'Pride Trucking'!B5+HavenonLongGrove11824WS!B5+Nuera!B5+'Garvey, Michael &amp; Tina'!B5+'CBRE GRECO &amp; SONS'!B5+'941 Terrace Lake'!B5+Shop!B5)</f>
        <v>0</v>
      </c>
      <c r="C5" s="17">
        <f>SUM('55 E Monroe'!C5+'Greystar 1401 S StateSt'!C5+'Briarbrook Apartments1051'!C5+'Briarbrook Apartments'!C5+AscensionMercyMedicalCenter!C5+BriarbrookApartments1007!C5+'Thompson, Kathy'!C5+'Art Institute of Chicago'!C5+ChildrenCourtyardofPlainfield!C5+BriarbrookCommonHallway!C5+LaPetiteAcademyofElmhurst!C5+GoldenGateFuneralHome!C5+'Pride Trucking'!C5+HavenonLongGrove11824WS!C5+Nuera!C5+'Garvey, Michael &amp; Tina'!C5+'CBRE GRECO &amp; SONS'!C5+'941 Terrace Lake'!C5+Shop!C5)</f>
        <v>0</v>
      </c>
      <c r="D5" s="17">
        <f>SUM('55 E Monroe'!D5+'Greystar 1401 S StateSt'!D5+'Briarbrook Apartments1051'!D5+'Briarbrook Apartments'!D5+AscensionMercyMedicalCenter!D5+BriarbrookApartments1007!D5+'Thompson, Kathy'!D5+'Art Institute of Chicago'!D5+ChildrenCourtyardofPlainfield!D5+BriarbrookCommonHallway!D5+LaPetiteAcademyofElmhurst!D5+GoldenGateFuneralHome!D5+'Pride Trucking'!D5+HavenonLongGrove11824WS!D5+Nuera!D5+'Garvey, Michael &amp; Tina'!D5+'CBRE GRECO &amp; SONS'!D5+'941 Terrace Lake'!D5+Shop!D5)</f>
        <v>11.5</v>
      </c>
      <c r="E5" s="17">
        <f>SUM('55 E Monroe'!E5+'Greystar 1401 S StateSt'!E5+'Briarbrook Apartments1051'!E5+'Briarbrook Apartments'!E5+AscensionMercyMedicalCenter!E5+BriarbrookApartments1007!E5+'Thompson, Kathy'!E5+'Art Institute of Chicago'!E5+ChildrenCourtyardofPlainfield!E5+BriarbrookCommonHallway!E5+LaPetiteAcademyofElmhurst!E5+GoldenGateFuneralHome!E5+'Pride Trucking'!E5+HavenonLongGrove11824WS!E5+Nuera!E5+'Garvey, Michael &amp; Tina'!E5+'CBRE GRECO &amp; SONS'!E5+'941 Terrace Lake'!E5+Shop!E5)</f>
        <v>12</v>
      </c>
      <c r="F5" s="17">
        <f>SUM('55 E Monroe'!F5+'Greystar 1401 S StateSt'!F5+'Briarbrook Apartments1051'!F5+'Briarbrook Apartments'!F5+AscensionMercyMedicalCenter!F5+BriarbrookApartments1007!F5+'Thompson, Kathy'!F5+'Art Institute of Chicago'!F5+ChildrenCourtyardofPlainfield!F5+BriarbrookCommonHallway!F5+LaPetiteAcademyofElmhurst!F5+GoldenGateFuneralHome!F5+'Pride Trucking'!F5+HavenonLongGrove11824WS!F5+Nuera!F5+'Garvey, Michael &amp; Tina'!F5+'CBRE GRECO &amp; SONS'!F5+'941 Terrace Lake'!F5+Shop!F5)</f>
        <v>12</v>
      </c>
      <c r="G5" s="17">
        <f>SUM('55 E Monroe'!G5+'Greystar 1401 S StateSt'!G5+'Briarbrook Apartments1051'!G5+'Briarbrook Apartments'!G5+AscensionMercyMedicalCenter!G5+BriarbrookApartments1007!G5+'Thompson, Kathy'!G5+'Art Institute of Chicago'!G5+ChildrenCourtyardofPlainfield!G5+BriarbrookCommonHallway!G5+LaPetiteAcademyofElmhurst!G5+GoldenGateFuneralHome!G5+'Pride Trucking'!G5+HavenonLongGrove11824WS!G5+Nuera!G5+'Garvey, Michael &amp; Tina'!G5+'CBRE GRECO &amp; SONS'!G5+'941 Terrace Lake'!G5+Shop!G5)</f>
        <v>12</v>
      </c>
      <c r="H5" s="17">
        <f>SUM('55 E Monroe'!H5+'Greystar 1401 S StateSt'!H5+'Briarbrook Apartments1051'!H5+'Briarbrook Apartments'!H5+AscensionMercyMedicalCenter!H5+BriarbrookApartments1007!H5+'Thompson, Kathy'!H5+'Art Institute of Chicago'!H5+ChildrenCourtyardofPlainfield!H5+BriarbrookCommonHallway!H5+LaPetiteAcademyofElmhurst!H5+GoldenGateFuneralHome!H5+'Pride Trucking'!H5+HavenonLongGrove11824WS!H5+Nuera!H5+'Garvey, Michael &amp; Tina'!H5+'CBRE GRECO &amp; SONS'!H5+'941 Terrace Lake'!H5+Shop!H5)</f>
        <v>12</v>
      </c>
      <c r="I5" s="10">
        <f t="shared" si="0"/>
        <v>59.5</v>
      </c>
      <c r="J5" s="11">
        <f t="shared" si="1"/>
        <v>40</v>
      </c>
      <c r="K5" s="12">
        <f t="shared" si="2"/>
        <v>19.5</v>
      </c>
      <c r="L5" s="13">
        <f t="shared" si="3"/>
        <v>892.5</v>
      </c>
      <c r="M5" s="9"/>
      <c r="N5" s="10">
        <f t="shared" si="4"/>
        <v>0</v>
      </c>
      <c r="O5" s="10">
        <f t="shared" si="5"/>
        <v>0</v>
      </c>
      <c r="P5" s="10">
        <f t="shared" si="6"/>
        <v>11.5</v>
      </c>
      <c r="Q5" s="10">
        <f t="shared" si="7"/>
        <v>23.5</v>
      </c>
      <c r="R5" s="10">
        <f t="shared" si="8"/>
        <v>35.5</v>
      </c>
      <c r="S5" s="10">
        <f t="shared" si="9"/>
        <v>47.5</v>
      </c>
      <c r="T5" s="10">
        <f t="shared" si="10"/>
        <v>59.5</v>
      </c>
      <c r="U5" s="9"/>
      <c r="V5" s="11">
        <f t="shared" si="11"/>
        <v>0</v>
      </c>
      <c r="W5" s="11">
        <f t="shared" si="12"/>
        <v>0</v>
      </c>
      <c r="X5" s="11">
        <f t="shared" si="13"/>
        <v>11.5</v>
      </c>
      <c r="Y5" s="11">
        <f t="shared" si="14"/>
        <v>12</v>
      </c>
      <c r="Z5" s="11">
        <f t="shared" si="15"/>
        <v>12</v>
      </c>
      <c r="AA5" s="11">
        <f t="shared" si="16"/>
        <v>4.5</v>
      </c>
      <c r="AB5" s="11">
        <f t="shared" si="17"/>
        <v>0</v>
      </c>
      <c r="AC5" s="9"/>
      <c r="AD5" s="12">
        <f>0</f>
        <v>0</v>
      </c>
      <c r="AE5" s="12">
        <f t="shared" si="18"/>
        <v>0</v>
      </c>
      <c r="AF5" s="12">
        <f t="shared" si="19"/>
        <v>0</v>
      </c>
      <c r="AG5" s="12">
        <f t="shared" si="20"/>
        <v>0</v>
      </c>
      <c r="AH5" s="12">
        <f t="shared" si="21"/>
        <v>0</v>
      </c>
      <c r="AI5" s="12">
        <f t="shared" si="22"/>
        <v>7.5</v>
      </c>
      <c r="AJ5" s="12">
        <f t="shared" si="23"/>
        <v>12</v>
      </c>
      <c r="AK5" s="8" t="s">
        <v>18</v>
      </c>
    </row>
    <row r="6" spans="1:37" ht="15.75" customHeight="1" x14ac:dyDescent="0.25">
      <c r="A6" s="8" t="s">
        <v>19</v>
      </c>
      <c r="B6" s="17">
        <f>SUM('55 E Monroe'!B6+'Greystar 1401 S StateSt'!B6+'Briarbrook Apartments1051'!B6+'Briarbrook Apartments'!B6+AscensionMercyMedicalCenter!B6+BriarbrookApartments1007!B6+'Thompson, Kathy'!B6+'Art Institute of Chicago'!B6+ChildrenCourtyardofPlainfield!B6+BriarbrookCommonHallway!B6+LaPetiteAcademyofElmhurst!B6+GoldenGateFuneralHome!B6+'Pride Trucking'!B6+HavenonLongGrove11824WS!B6+Nuera!B6+'Garvey, Michael &amp; Tina'!B6+'CBRE GRECO &amp; SONS'!B6+'941 Terrace Lake'!B6+Shop!B6)</f>
        <v>0</v>
      </c>
      <c r="C6" s="17">
        <f>SUM('55 E Monroe'!C6+'Greystar 1401 S StateSt'!C6+'Briarbrook Apartments1051'!C6+'Briarbrook Apartments'!C6+AscensionMercyMedicalCenter!C6+BriarbrookApartments1007!C6+'Thompson, Kathy'!C6+'Art Institute of Chicago'!C6+ChildrenCourtyardofPlainfield!C6+BriarbrookCommonHallway!C6+LaPetiteAcademyofElmhurst!C6+GoldenGateFuneralHome!C6+'Pride Trucking'!C6+HavenonLongGrove11824WS!C6+Nuera!C6+'Garvey, Michael &amp; Tina'!C6+'CBRE GRECO &amp; SONS'!C6+'941 Terrace Lake'!C6+Shop!C6)</f>
        <v>0</v>
      </c>
      <c r="D6" s="17">
        <f>SUM('55 E Monroe'!D6+'Greystar 1401 S StateSt'!D6+'Briarbrook Apartments1051'!D6+'Briarbrook Apartments'!D6+AscensionMercyMedicalCenter!D6+BriarbrookApartments1007!D6+'Thompson, Kathy'!D6+'Art Institute of Chicago'!D6+ChildrenCourtyardofPlainfield!D6+BriarbrookCommonHallway!D6+LaPetiteAcademyofElmhurst!D6+GoldenGateFuneralHome!D6+'Pride Trucking'!D6+HavenonLongGrove11824WS!D6+Nuera!D6+'Garvey, Michael &amp; Tina'!D6+'CBRE GRECO &amp; SONS'!D6+'941 Terrace Lake'!D6+Shop!D6)</f>
        <v>0</v>
      </c>
      <c r="E6" s="17">
        <f>SUM('55 E Monroe'!E6+'Greystar 1401 S StateSt'!E6+'Briarbrook Apartments1051'!E6+'Briarbrook Apartments'!E6+AscensionMercyMedicalCenter!E6+BriarbrookApartments1007!E6+'Thompson, Kathy'!E6+'Art Institute of Chicago'!E6+ChildrenCourtyardofPlainfield!E6+BriarbrookCommonHallway!E6+LaPetiteAcademyofElmhurst!E6+GoldenGateFuneralHome!E6+'Pride Trucking'!E6+HavenonLongGrove11824WS!E6+Nuera!E6+'Garvey, Michael &amp; Tina'!E6+'CBRE GRECO &amp; SONS'!E6+'941 Terrace Lake'!E6+Shop!E6)</f>
        <v>0</v>
      </c>
      <c r="F6" s="17">
        <f>SUM('55 E Monroe'!F6+'Greystar 1401 S StateSt'!F6+'Briarbrook Apartments1051'!F6+'Briarbrook Apartments'!F6+AscensionMercyMedicalCenter!F6+BriarbrookApartments1007!F6+'Thompson, Kathy'!F6+'Art Institute of Chicago'!F6+ChildrenCourtyardofPlainfield!F6+BriarbrookCommonHallway!F6+LaPetiteAcademyofElmhurst!F6+GoldenGateFuneralHome!F6+'Pride Trucking'!F6+HavenonLongGrove11824WS!F6+Nuera!F6+'Garvey, Michael &amp; Tina'!F6+'CBRE GRECO &amp; SONS'!F6+'941 Terrace Lake'!F6+Shop!F6)</f>
        <v>0</v>
      </c>
      <c r="G6" s="17">
        <f>SUM('55 E Monroe'!G6+'Greystar 1401 S StateSt'!G6+'Briarbrook Apartments1051'!G6+'Briarbrook Apartments'!G6+AscensionMercyMedicalCenter!G6+BriarbrookApartments1007!G6+'Thompson, Kathy'!G6+'Art Institute of Chicago'!G6+ChildrenCourtyardofPlainfield!G6+BriarbrookCommonHallway!G6+LaPetiteAcademyofElmhurst!G6+GoldenGateFuneralHome!G6+'Pride Trucking'!G6+HavenonLongGrove11824WS!G6+Nuera!G6+'Garvey, Michael &amp; Tina'!G6+'CBRE GRECO &amp; SONS'!G6+'941 Terrace Lake'!G6+Shop!G6)</f>
        <v>0</v>
      </c>
      <c r="H6" s="17">
        <f>SUM('55 E Monroe'!H6+'Greystar 1401 S StateSt'!H6+'Briarbrook Apartments1051'!H6+'Briarbrook Apartments'!H6+AscensionMercyMedicalCenter!H6+BriarbrookApartments1007!H6+'Thompson, Kathy'!H6+'Art Institute of Chicago'!H6+ChildrenCourtyardofPlainfield!H6+BriarbrookCommonHallway!H6+LaPetiteAcademyofElmhurst!H6+GoldenGateFuneralHome!H6+'Pride Trucking'!H6+HavenonLongGrove11824WS!H6+Nuera!H6+'Garvey, Michael &amp; Tina'!H6+'CBRE GRECO &amp; SONS'!H6+'941 Terrace Lake'!H6+Shop!H6)</f>
        <v>12</v>
      </c>
      <c r="I6" s="10">
        <f t="shared" si="0"/>
        <v>12</v>
      </c>
      <c r="J6" s="11">
        <f t="shared" si="1"/>
        <v>12</v>
      </c>
      <c r="K6" s="12">
        <f t="shared" si="2"/>
        <v>0</v>
      </c>
      <c r="L6" s="13">
        <f t="shared" si="3"/>
        <v>180</v>
      </c>
      <c r="M6" s="9"/>
      <c r="N6" s="10">
        <f t="shared" si="4"/>
        <v>0</v>
      </c>
      <c r="O6" s="10">
        <f t="shared" si="5"/>
        <v>0</v>
      </c>
      <c r="P6" s="10">
        <f t="shared" si="6"/>
        <v>0</v>
      </c>
      <c r="Q6" s="10">
        <f t="shared" si="7"/>
        <v>0</v>
      </c>
      <c r="R6" s="10">
        <f t="shared" si="8"/>
        <v>0</v>
      </c>
      <c r="S6" s="10">
        <f t="shared" si="9"/>
        <v>0</v>
      </c>
      <c r="T6" s="10">
        <f t="shared" si="10"/>
        <v>12</v>
      </c>
      <c r="U6" s="9"/>
      <c r="V6" s="11">
        <f t="shared" si="11"/>
        <v>0</v>
      </c>
      <c r="W6" s="11">
        <f t="shared" si="12"/>
        <v>0</v>
      </c>
      <c r="X6" s="11">
        <f t="shared" si="13"/>
        <v>0</v>
      </c>
      <c r="Y6" s="11">
        <f t="shared" si="14"/>
        <v>0</v>
      </c>
      <c r="Z6" s="11">
        <f t="shared" si="15"/>
        <v>0</v>
      </c>
      <c r="AA6" s="11">
        <f t="shared" si="16"/>
        <v>0</v>
      </c>
      <c r="AB6" s="11">
        <f t="shared" si="17"/>
        <v>12</v>
      </c>
      <c r="AC6" s="9"/>
      <c r="AD6" s="12">
        <f>0</f>
        <v>0</v>
      </c>
      <c r="AE6" s="12">
        <f t="shared" si="18"/>
        <v>0</v>
      </c>
      <c r="AF6" s="12">
        <f t="shared" si="19"/>
        <v>0</v>
      </c>
      <c r="AG6" s="12">
        <f t="shared" si="20"/>
        <v>0</v>
      </c>
      <c r="AH6" s="12">
        <f t="shared" si="21"/>
        <v>0</v>
      </c>
      <c r="AI6" s="12">
        <f t="shared" si="22"/>
        <v>0</v>
      </c>
      <c r="AJ6" s="12">
        <f t="shared" si="23"/>
        <v>0</v>
      </c>
      <c r="AK6" s="8" t="s">
        <v>19</v>
      </c>
    </row>
    <row r="7" spans="1:37" ht="15.75" customHeight="1" x14ac:dyDescent="0.25">
      <c r="A7" s="8" t="s">
        <v>20</v>
      </c>
      <c r="B7" s="17">
        <f>SUM('55 E Monroe'!B7+'Greystar 1401 S StateSt'!B7+'Briarbrook Apartments1051'!B7+'Briarbrook Apartments'!B7+AscensionMercyMedicalCenter!B7+BriarbrookApartments1007!B7+'Thompson, Kathy'!B7+'Art Institute of Chicago'!B7+ChildrenCourtyardofPlainfield!B7+BriarbrookCommonHallway!B7+LaPetiteAcademyofElmhurst!B7+GoldenGateFuneralHome!B7+'Pride Trucking'!B7+HavenonLongGrove11824WS!B7+Nuera!B7+'Garvey, Michael &amp; Tina'!B7+'CBRE GRECO &amp; SONS'!B7+'941 Terrace Lake'!B7+Shop!B7)</f>
        <v>5</v>
      </c>
      <c r="C7" s="17">
        <f>SUM('55 E Monroe'!C7+'Greystar 1401 S StateSt'!C7+'Briarbrook Apartments1051'!C7+'Briarbrook Apartments'!C7+AscensionMercyMedicalCenter!C7+BriarbrookApartments1007!C7+'Thompson, Kathy'!C7+'Art Institute of Chicago'!C7+ChildrenCourtyardofPlainfield!C7+BriarbrookCommonHallway!C7+LaPetiteAcademyofElmhurst!C7+GoldenGateFuneralHome!C7+'Pride Trucking'!C7+HavenonLongGrove11824WS!C7+Nuera!C7+'Garvey, Michael &amp; Tina'!C7+'CBRE GRECO &amp; SONS'!C7+'941 Terrace Lake'!C7+Shop!C7)</f>
        <v>11.5</v>
      </c>
      <c r="D7" s="17">
        <f>SUM('55 E Monroe'!D7+'Greystar 1401 S StateSt'!D7+'Briarbrook Apartments1051'!D7+'Briarbrook Apartments'!D7+AscensionMercyMedicalCenter!D7+BriarbrookApartments1007!D7+'Thompson, Kathy'!D7+'Art Institute of Chicago'!D7+ChildrenCourtyardofPlainfield!D7+BriarbrookCommonHallway!D7+LaPetiteAcademyofElmhurst!D7+GoldenGateFuneralHome!D7+'Pride Trucking'!D7+HavenonLongGrove11824WS!D7+Nuera!D7+'Garvey, Michael &amp; Tina'!D7+'CBRE GRECO &amp; SONS'!D7+'941 Terrace Lake'!D7+Shop!D7)</f>
        <v>11.5</v>
      </c>
      <c r="E7" s="17">
        <f>SUM('55 E Monroe'!E7+'Greystar 1401 S StateSt'!E7+'Briarbrook Apartments1051'!E7+'Briarbrook Apartments'!E7+AscensionMercyMedicalCenter!E7+BriarbrookApartments1007!E7+'Thompson, Kathy'!E7+'Art Institute of Chicago'!E7+ChildrenCourtyardofPlainfield!E7+BriarbrookCommonHallway!E7+LaPetiteAcademyofElmhurst!E7+GoldenGateFuneralHome!E7+'Pride Trucking'!E7+HavenonLongGrove11824WS!E7+Nuera!E7+'Garvey, Michael &amp; Tina'!E7+'CBRE GRECO &amp; SONS'!E7+'941 Terrace Lake'!E7+Shop!E7)</f>
        <v>12</v>
      </c>
      <c r="F7" s="17">
        <f>SUM('55 E Monroe'!F7+'Greystar 1401 S StateSt'!F7+'Briarbrook Apartments1051'!F7+'Briarbrook Apartments'!F7+AscensionMercyMedicalCenter!F7+BriarbrookApartments1007!F7+'Thompson, Kathy'!F7+'Art Institute of Chicago'!F7+ChildrenCourtyardofPlainfield!F7+BriarbrookCommonHallway!F7+LaPetiteAcademyofElmhurst!F7+GoldenGateFuneralHome!F7+'Pride Trucking'!F7+HavenonLongGrove11824WS!F7+Nuera!F7+'Garvey, Michael &amp; Tina'!F7+'CBRE GRECO &amp; SONS'!F7+'941 Terrace Lake'!F7+Shop!F7)</f>
        <v>12</v>
      </c>
      <c r="G7" s="17">
        <f>SUM('55 E Monroe'!G7+'Greystar 1401 S StateSt'!G7+'Briarbrook Apartments1051'!G7+'Briarbrook Apartments'!G7+AscensionMercyMedicalCenter!G7+BriarbrookApartments1007!G7+'Thompson, Kathy'!G7+'Art Institute of Chicago'!G7+ChildrenCourtyardofPlainfield!G7+BriarbrookCommonHallway!G7+LaPetiteAcademyofElmhurst!G7+GoldenGateFuneralHome!G7+'Pride Trucking'!G7+HavenonLongGrove11824WS!G7+Nuera!G7+'Garvey, Michael &amp; Tina'!G7+'CBRE GRECO &amp; SONS'!G7+'941 Terrace Lake'!G7+Shop!G7)</f>
        <v>12</v>
      </c>
      <c r="H7" s="17">
        <f>SUM('55 E Monroe'!H7+'Greystar 1401 S StateSt'!H7+'Briarbrook Apartments1051'!H7+'Briarbrook Apartments'!H7+AscensionMercyMedicalCenter!H7+BriarbrookApartments1007!H7+'Thompson, Kathy'!H7+'Art Institute of Chicago'!H7+ChildrenCourtyardofPlainfield!H7+BriarbrookCommonHallway!H7+LaPetiteAcademyofElmhurst!H7+GoldenGateFuneralHome!H7+'Pride Trucking'!H7+HavenonLongGrove11824WS!H7+Nuera!H7+'Garvey, Michael &amp; Tina'!H7+'CBRE GRECO &amp; SONS'!H7+'941 Terrace Lake'!H7+Shop!H7)</f>
        <v>12</v>
      </c>
      <c r="I7" s="10">
        <f t="shared" si="0"/>
        <v>76</v>
      </c>
      <c r="J7" s="11">
        <f t="shared" si="1"/>
        <v>40</v>
      </c>
      <c r="K7" s="12">
        <f t="shared" si="2"/>
        <v>36</v>
      </c>
      <c r="L7" s="13">
        <f t="shared" si="3"/>
        <v>1140</v>
      </c>
      <c r="M7" s="9"/>
      <c r="N7" s="10">
        <f t="shared" si="4"/>
        <v>5</v>
      </c>
      <c r="O7" s="10">
        <f t="shared" si="5"/>
        <v>16.5</v>
      </c>
      <c r="P7" s="10">
        <f t="shared" si="6"/>
        <v>28</v>
      </c>
      <c r="Q7" s="10">
        <f t="shared" si="7"/>
        <v>40</v>
      </c>
      <c r="R7" s="10">
        <f t="shared" si="8"/>
        <v>52</v>
      </c>
      <c r="S7" s="10">
        <f t="shared" si="9"/>
        <v>64</v>
      </c>
      <c r="T7" s="10">
        <f t="shared" si="10"/>
        <v>76</v>
      </c>
      <c r="U7" s="9"/>
      <c r="V7" s="11">
        <f t="shared" si="11"/>
        <v>5</v>
      </c>
      <c r="W7" s="11">
        <f t="shared" si="12"/>
        <v>11.5</v>
      </c>
      <c r="X7" s="11">
        <f t="shared" si="13"/>
        <v>11.5</v>
      </c>
      <c r="Y7" s="11">
        <f t="shared" si="14"/>
        <v>12</v>
      </c>
      <c r="Z7" s="11">
        <f t="shared" si="15"/>
        <v>0</v>
      </c>
      <c r="AA7" s="11">
        <f t="shared" si="16"/>
        <v>0</v>
      </c>
      <c r="AB7" s="11">
        <f t="shared" si="17"/>
        <v>0</v>
      </c>
      <c r="AC7" s="9"/>
      <c r="AD7" s="12">
        <f>0</f>
        <v>0</v>
      </c>
      <c r="AE7" s="12">
        <f t="shared" si="18"/>
        <v>0</v>
      </c>
      <c r="AF7" s="12">
        <f t="shared" si="19"/>
        <v>0</v>
      </c>
      <c r="AG7" s="12">
        <f t="shared" si="20"/>
        <v>0</v>
      </c>
      <c r="AH7" s="12">
        <f t="shared" si="21"/>
        <v>12</v>
      </c>
      <c r="AI7" s="12">
        <f t="shared" si="22"/>
        <v>12</v>
      </c>
      <c r="AJ7" s="12">
        <f t="shared" si="23"/>
        <v>12</v>
      </c>
      <c r="AK7" s="8" t="s">
        <v>20</v>
      </c>
    </row>
    <row r="8" spans="1:37" ht="15.75" customHeight="1" x14ac:dyDescent="0.25">
      <c r="A8" s="8" t="s">
        <v>21</v>
      </c>
      <c r="B8" s="17">
        <f>SUM('55 E Monroe'!B8+'Greystar 1401 S StateSt'!B8+'Briarbrook Apartments1051'!B8+'Briarbrook Apartments'!B8+AscensionMercyMedicalCenter!B8+BriarbrookApartments1007!B8+'Thompson, Kathy'!B8+'Art Institute of Chicago'!B8+ChildrenCourtyardofPlainfield!B8+BriarbrookCommonHallway!B8+LaPetiteAcademyofElmhurst!B8+GoldenGateFuneralHome!B8+'Pride Trucking'!B8+HavenonLongGrove11824WS!B8+Nuera!B8+'Garvey, Michael &amp; Tina'!B8+'CBRE GRECO &amp; SONS'!B8+'941 Terrace Lake'!B8+Shop!B8)</f>
        <v>0</v>
      </c>
      <c r="C8" s="17">
        <f>SUM('55 E Monroe'!C8+'Greystar 1401 S StateSt'!C8+'Briarbrook Apartments1051'!C8+'Briarbrook Apartments'!C8+AscensionMercyMedicalCenter!C8+BriarbrookApartments1007!C8+'Thompson, Kathy'!C8+'Art Institute of Chicago'!C8+ChildrenCourtyardofPlainfield!C8+BriarbrookCommonHallway!C8+LaPetiteAcademyofElmhurst!C8+GoldenGateFuneralHome!C8+'Pride Trucking'!C8+HavenonLongGrove11824WS!C8+Nuera!C8+'Garvey, Michael &amp; Tina'!C8+'CBRE GRECO &amp; SONS'!C8+'941 Terrace Lake'!C8+Shop!C8)</f>
        <v>11.5</v>
      </c>
      <c r="D8" s="17">
        <f>SUM('55 E Monroe'!D8+'Greystar 1401 S StateSt'!D8+'Briarbrook Apartments1051'!D8+'Briarbrook Apartments'!D8+AscensionMercyMedicalCenter!D8+BriarbrookApartments1007!D8+'Thompson, Kathy'!D8+'Art Institute of Chicago'!D8+ChildrenCourtyardofPlainfield!D8+BriarbrookCommonHallway!D8+LaPetiteAcademyofElmhurst!D8+GoldenGateFuneralHome!D8+'Pride Trucking'!D8+HavenonLongGrove11824WS!D8+Nuera!D8+'Garvey, Michael &amp; Tina'!D8+'CBRE GRECO &amp; SONS'!D8+'941 Terrace Lake'!D8+Shop!D8)</f>
        <v>11.5</v>
      </c>
      <c r="E8" s="17">
        <f>SUM('55 E Monroe'!E8+'Greystar 1401 S StateSt'!E8+'Briarbrook Apartments1051'!E8+'Briarbrook Apartments'!E8+AscensionMercyMedicalCenter!E8+BriarbrookApartments1007!E8+'Thompson, Kathy'!E8+'Art Institute of Chicago'!E8+ChildrenCourtyardofPlainfield!E8+BriarbrookCommonHallway!E8+LaPetiteAcademyofElmhurst!E8+GoldenGateFuneralHome!E8+'Pride Trucking'!E8+HavenonLongGrove11824WS!E8+Nuera!E8+'Garvey, Michael &amp; Tina'!E8+'CBRE GRECO &amp; SONS'!E8+'941 Terrace Lake'!E8+Shop!E8)</f>
        <v>12</v>
      </c>
      <c r="F8" s="17">
        <f>SUM('55 E Monroe'!F8+'Greystar 1401 S StateSt'!F8+'Briarbrook Apartments1051'!F8+'Briarbrook Apartments'!F8+AscensionMercyMedicalCenter!F8+BriarbrookApartments1007!F8+'Thompson, Kathy'!F8+'Art Institute of Chicago'!F8+ChildrenCourtyardofPlainfield!F8+BriarbrookCommonHallway!F8+LaPetiteAcademyofElmhurst!F8+GoldenGateFuneralHome!F8+'Pride Trucking'!F8+HavenonLongGrove11824WS!F8+Nuera!F8+'Garvey, Michael &amp; Tina'!F8+'CBRE GRECO &amp; SONS'!F8+'941 Terrace Lake'!F8+Shop!F8)</f>
        <v>12</v>
      </c>
      <c r="G8" s="17">
        <f>SUM('55 E Monroe'!G8+'Greystar 1401 S StateSt'!G8+'Briarbrook Apartments1051'!G8+'Briarbrook Apartments'!G8+AscensionMercyMedicalCenter!G8+BriarbrookApartments1007!G8+'Thompson, Kathy'!G8+'Art Institute of Chicago'!G8+ChildrenCourtyardofPlainfield!G8+BriarbrookCommonHallway!G8+LaPetiteAcademyofElmhurst!G8+GoldenGateFuneralHome!G8+'Pride Trucking'!G8+HavenonLongGrove11824WS!G8+Nuera!G8+'Garvey, Michael &amp; Tina'!G8+'CBRE GRECO &amp; SONS'!G8+'941 Terrace Lake'!G8+Shop!G8)</f>
        <v>12</v>
      </c>
      <c r="H8" s="17">
        <f>SUM('55 E Monroe'!H8+'Greystar 1401 S StateSt'!H8+'Briarbrook Apartments1051'!H8+'Briarbrook Apartments'!H8+AscensionMercyMedicalCenter!H8+BriarbrookApartments1007!H8+'Thompson, Kathy'!H8+'Art Institute of Chicago'!H8+ChildrenCourtyardofPlainfield!H8+BriarbrookCommonHallway!H8+LaPetiteAcademyofElmhurst!H8+GoldenGateFuneralHome!H8+'Pride Trucking'!H8+HavenonLongGrove11824WS!H8+Nuera!H8+'Garvey, Michael &amp; Tina'!H8+'CBRE GRECO &amp; SONS'!H8+'941 Terrace Lake'!H8+Shop!H8)</f>
        <v>12</v>
      </c>
      <c r="I8" s="10">
        <f t="shared" si="0"/>
        <v>71</v>
      </c>
      <c r="J8" s="11">
        <f t="shared" si="1"/>
        <v>40</v>
      </c>
      <c r="K8" s="12">
        <f t="shared" si="2"/>
        <v>31</v>
      </c>
      <c r="L8" s="13">
        <f t="shared" si="3"/>
        <v>1065</v>
      </c>
      <c r="M8" s="9"/>
      <c r="N8" s="10">
        <f t="shared" si="4"/>
        <v>0</v>
      </c>
      <c r="O8" s="10">
        <f t="shared" si="5"/>
        <v>11.5</v>
      </c>
      <c r="P8" s="10">
        <f t="shared" si="6"/>
        <v>23</v>
      </c>
      <c r="Q8" s="10">
        <f t="shared" si="7"/>
        <v>35</v>
      </c>
      <c r="R8" s="10">
        <f t="shared" si="8"/>
        <v>47</v>
      </c>
      <c r="S8" s="10">
        <f t="shared" si="9"/>
        <v>59</v>
      </c>
      <c r="T8" s="10">
        <f t="shared" si="10"/>
        <v>71</v>
      </c>
      <c r="U8" s="9"/>
      <c r="V8" s="11">
        <f t="shared" si="11"/>
        <v>0</v>
      </c>
      <c r="W8" s="11">
        <f t="shared" si="12"/>
        <v>11.5</v>
      </c>
      <c r="X8" s="11">
        <f t="shared" si="13"/>
        <v>11.5</v>
      </c>
      <c r="Y8" s="11">
        <f t="shared" si="14"/>
        <v>12</v>
      </c>
      <c r="Z8" s="11">
        <f t="shared" si="15"/>
        <v>5</v>
      </c>
      <c r="AA8" s="11">
        <f t="shared" si="16"/>
        <v>0</v>
      </c>
      <c r="AB8" s="11">
        <f t="shared" si="17"/>
        <v>0</v>
      </c>
      <c r="AC8" s="9"/>
      <c r="AD8" s="12">
        <f>0</f>
        <v>0</v>
      </c>
      <c r="AE8" s="12">
        <f t="shared" si="18"/>
        <v>0</v>
      </c>
      <c r="AF8" s="12">
        <f t="shared" si="19"/>
        <v>0</v>
      </c>
      <c r="AG8" s="12">
        <f t="shared" si="20"/>
        <v>0</v>
      </c>
      <c r="AH8" s="12">
        <f t="shared" si="21"/>
        <v>7</v>
      </c>
      <c r="AI8" s="12">
        <f t="shared" si="22"/>
        <v>12</v>
      </c>
      <c r="AJ8" s="12">
        <f t="shared" si="23"/>
        <v>12</v>
      </c>
      <c r="AK8" s="8" t="s">
        <v>21</v>
      </c>
    </row>
    <row r="9" spans="1:37" ht="15.75" customHeight="1" x14ac:dyDescent="0.25">
      <c r="A9" s="8" t="s">
        <v>22</v>
      </c>
      <c r="B9" s="17">
        <f>SUM('55 E Monroe'!B9+'Greystar 1401 S StateSt'!B9+'Briarbrook Apartments1051'!B9+'Briarbrook Apartments'!B9+AscensionMercyMedicalCenter!B9+BriarbrookApartments1007!B9+'Thompson, Kathy'!B9+'Art Institute of Chicago'!B9+ChildrenCourtyardofPlainfield!B9+BriarbrookCommonHallway!B9+LaPetiteAcademyofElmhurst!B9+GoldenGateFuneralHome!B9+'Pride Trucking'!B9+HavenonLongGrove11824WS!B9+Nuera!B9+'Garvey, Michael &amp; Tina'!B9+'CBRE GRECO &amp; SONS'!B9+'941 Terrace Lake'!B9+Shop!B9)</f>
        <v>0</v>
      </c>
      <c r="C9" s="17">
        <f>SUM('55 E Monroe'!C9+'Greystar 1401 S StateSt'!C9+'Briarbrook Apartments1051'!C9+'Briarbrook Apartments'!C9+AscensionMercyMedicalCenter!C9+BriarbrookApartments1007!C9+'Thompson, Kathy'!C9+'Art Institute of Chicago'!C9+ChildrenCourtyardofPlainfield!C9+BriarbrookCommonHallway!C9+LaPetiteAcademyofElmhurst!C9+GoldenGateFuneralHome!C9+'Pride Trucking'!C9+HavenonLongGrove11824WS!C9+Nuera!C9+'Garvey, Michael &amp; Tina'!C9+'CBRE GRECO &amp; SONS'!C9+'941 Terrace Lake'!C9+Shop!C9)</f>
        <v>0</v>
      </c>
      <c r="D9" s="17">
        <f>SUM('55 E Monroe'!D9+'Greystar 1401 S StateSt'!D9+'Briarbrook Apartments1051'!D9+'Briarbrook Apartments'!D9+AscensionMercyMedicalCenter!D9+BriarbrookApartments1007!D9+'Thompson, Kathy'!D9+'Art Institute of Chicago'!D9+ChildrenCourtyardofPlainfield!D9+BriarbrookCommonHallway!D9+LaPetiteAcademyofElmhurst!D9+GoldenGateFuneralHome!D9+'Pride Trucking'!D9+HavenonLongGrove11824WS!D9+Nuera!D9+'Garvey, Michael &amp; Tina'!D9+'CBRE GRECO &amp; SONS'!D9+'941 Terrace Lake'!D9+Shop!D9)</f>
        <v>0</v>
      </c>
      <c r="E9" s="17">
        <f>SUM('55 E Monroe'!E9+'Greystar 1401 S StateSt'!E9+'Briarbrook Apartments1051'!E9+'Briarbrook Apartments'!E9+AscensionMercyMedicalCenter!E9+BriarbrookApartments1007!E9+'Thompson, Kathy'!E9+'Art Institute of Chicago'!E9+ChildrenCourtyardofPlainfield!E9+BriarbrookCommonHallway!E9+LaPetiteAcademyofElmhurst!E9+GoldenGateFuneralHome!E9+'Pride Trucking'!E9+HavenonLongGrove11824WS!E9+Nuera!E9+'Garvey, Michael &amp; Tina'!E9+'CBRE GRECO &amp; SONS'!E9+'941 Terrace Lake'!E9+Shop!E9)</f>
        <v>0</v>
      </c>
      <c r="F9" s="17">
        <f>SUM('55 E Monroe'!F9+'Greystar 1401 S StateSt'!F9+'Briarbrook Apartments1051'!F9+'Briarbrook Apartments'!F9+AscensionMercyMedicalCenter!F9+BriarbrookApartments1007!F9+'Thompson, Kathy'!F9+'Art Institute of Chicago'!F9+ChildrenCourtyardofPlainfield!F9+BriarbrookCommonHallway!F9+LaPetiteAcademyofElmhurst!F9+GoldenGateFuneralHome!F9+'Pride Trucking'!F9+HavenonLongGrove11824WS!F9+Nuera!F9+'Garvey, Michael &amp; Tina'!F9+'CBRE GRECO &amp; SONS'!F9+'941 Terrace Lake'!F9+Shop!F9)</f>
        <v>0</v>
      </c>
      <c r="G9" s="17">
        <f>SUM('55 E Monroe'!G9+'Greystar 1401 S StateSt'!G9+'Briarbrook Apartments1051'!G9+'Briarbrook Apartments'!G9+AscensionMercyMedicalCenter!G9+BriarbrookApartments1007!G9+'Thompson, Kathy'!G9+'Art Institute of Chicago'!G9+ChildrenCourtyardofPlainfield!G9+BriarbrookCommonHallway!G9+LaPetiteAcademyofElmhurst!G9+GoldenGateFuneralHome!G9+'Pride Trucking'!G9+HavenonLongGrove11824WS!G9+Nuera!G9+'Garvey, Michael &amp; Tina'!G9+'CBRE GRECO &amp; SONS'!G9+'941 Terrace Lake'!G9+Shop!G9)</f>
        <v>0</v>
      </c>
      <c r="H9" s="17">
        <f>SUM('55 E Monroe'!H9+'Greystar 1401 S StateSt'!H9+'Briarbrook Apartments1051'!H9+'Briarbrook Apartments'!H9+AscensionMercyMedicalCenter!H9+BriarbrookApartments1007!H9+'Thompson, Kathy'!H9+'Art Institute of Chicago'!H9+ChildrenCourtyardofPlainfield!H9+BriarbrookCommonHallway!H9+LaPetiteAcademyofElmhurst!H9+GoldenGateFuneralHome!H9+'Pride Trucking'!H9+HavenonLongGrove11824WS!H9+Nuera!H9+'Garvey, Michael &amp; Tina'!H9+'CBRE GRECO &amp; SONS'!H9+'941 Terrace Lake'!H9+Shop!H9)</f>
        <v>12</v>
      </c>
      <c r="I9" s="10">
        <f t="shared" si="0"/>
        <v>12</v>
      </c>
      <c r="J9" s="11">
        <f t="shared" si="1"/>
        <v>12</v>
      </c>
      <c r="K9" s="12">
        <f t="shared" si="2"/>
        <v>0</v>
      </c>
      <c r="L9" s="13">
        <f t="shared" si="3"/>
        <v>180</v>
      </c>
      <c r="M9" s="9"/>
      <c r="N9" s="10">
        <f t="shared" si="4"/>
        <v>0</v>
      </c>
      <c r="O9" s="10">
        <f t="shared" si="5"/>
        <v>0</v>
      </c>
      <c r="P9" s="10">
        <f t="shared" si="6"/>
        <v>0</v>
      </c>
      <c r="Q9" s="10">
        <f t="shared" si="7"/>
        <v>0</v>
      </c>
      <c r="R9" s="10">
        <f t="shared" si="8"/>
        <v>0</v>
      </c>
      <c r="S9" s="10">
        <f t="shared" si="9"/>
        <v>0</v>
      </c>
      <c r="T9" s="10">
        <f t="shared" si="10"/>
        <v>12</v>
      </c>
      <c r="U9" s="9"/>
      <c r="V9" s="11">
        <f t="shared" si="11"/>
        <v>0</v>
      </c>
      <c r="W9" s="11">
        <f t="shared" si="12"/>
        <v>0</v>
      </c>
      <c r="X9" s="11">
        <f t="shared" si="13"/>
        <v>0</v>
      </c>
      <c r="Y9" s="11">
        <f t="shared" si="14"/>
        <v>0</v>
      </c>
      <c r="Z9" s="11">
        <f t="shared" si="15"/>
        <v>0</v>
      </c>
      <c r="AA9" s="11">
        <f t="shared" si="16"/>
        <v>0</v>
      </c>
      <c r="AB9" s="11">
        <f t="shared" si="17"/>
        <v>12</v>
      </c>
      <c r="AC9" s="9"/>
      <c r="AD9" s="12">
        <f>0</f>
        <v>0</v>
      </c>
      <c r="AE9" s="12">
        <f t="shared" si="18"/>
        <v>0</v>
      </c>
      <c r="AF9" s="12">
        <f t="shared" si="19"/>
        <v>0</v>
      </c>
      <c r="AG9" s="12">
        <f t="shared" si="20"/>
        <v>0</v>
      </c>
      <c r="AH9" s="12">
        <f t="shared" si="21"/>
        <v>0</v>
      </c>
      <c r="AI9" s="12">
        <f t="shared" si="22"/>
        <v>0</v>
      </c>
      <c r="AJ9" s="12">
        <f t="shared" si="23"/>
        <v>0</v>
      </c>
      <c r="AK9" s="8" t="s">
        <v>22</v>
      </c>
    </row>
    <row r="10" spans="1:37" ht="15.75" customHeight="1" x14ac:dyDescent="0.25">
      <c r="A10" s="8" t="s">
        <v>23</v>
      </c>
      <c r="B10" s="17">
        <f>SUM('55 E Monroe'!B10+'Greystar 1401 S StateSt'!B10+'Briarbrook Apartments1051'!B10+'Briarbrook Apartments'!B10+AscensionMercyMedicalCenter!B10+BriarbrookApartments1007!B10+'Thompson, Kathy'!B10+'Art Institute of Chicago'!B10+ChildrenCourtyardofPlainfield!B10+BriarbrookCommonHallway!B10+LaPetiteAcademyofElmhurst!B10+GoldenGateFuneralHome!B10+'Pride Trucking'!B10+HavenonLongGrove11824WS!B10+Nuera!B10+'Garvey, Michael &amp; Tina'!B10+'CBRE GRECO &amp; SONS'!B10+'941 Terrace Lake'!B10+Shop!B10)</f>
        <v>0</v>
      </c>
      <c r="C10" s="17">
        <f>SUM('55 E Monroe'!C10+'Greystar 1401 S StateSt'!C10+'Briarbrook Apartments1051'!C10+'Briarbrook Apartments'!C10+AscensionMercyMedicalCenter!C10+BriarbrookApartments1007!C10+'Thompson, Kathy'!C10+'Art Institute of Chicago'!C10+ChildrenCourtyardofPlainfield!C10+BriarbrookCommonHallway!C10+LaPetiteAcademyofElmhurst!C10+GoldenGateFuneralHome!C10+'Pride Trucking'!C10+HavenonLongGrove11824WS!C10+Nuera!C10+'Garvey, Michael &amp; Tina'!C10+'CBRE GRECO &amp; SONS'!C10+'941 Terrace Lake'!C10+Shop!C10)</f>
        <v>0</v>
      </c>
      <c r="D10" s="17">
        <f>SUM('55 E Monroe'!D10+'Greystar 1401 S StateSt'!D10+'Briarbrook Apartments1051'!D10+'Briarbrook Apartments'!D10+AscensionMercyMedicalCenter!D10+BriarbrookApartments1007!D10+'Thompson, Kathy'!D10+'Art Institute of Chicago'!D10+ChildrenCourtyardofPlainfield!D10+BriarbrookCommonHallway!D10+LaPetiteAcademyofElmhurst!D10+GoldenGateFuneralHome!D10+'Pride Trucking'!D10+HavenonLongGrove11824WS!D10+Nuera!D10+'Garvey, Michael &amp; Tina'!D10+'CBRE GRECO &amp; SONS'!D10+'941 Terrace Lake'!D10+Shop!D10)</f>
        <v>11.5</v>
      </c>
      <c r="E10" s="17">
        <f>SUM('55 E Monroe'!E10+'Greystar 1401 S StateSt'!E10+'Briarbrook Apartments1051'!E10+'Briarbrook Apartments'!E10+AscensionMercyMedicalCenter!E10+BriarbrookApartments1007!E10+'Thompson, Kathy'!E10+'Art Institute of Chicago'!E10+ChildrenCourtyardofPlainfield!E10+BriarbrookCommonHallway!E10+LaPetiteAcademyofElmhurst!E10+GoldenGateFuneralHome!E10+'Pride Trucking'!E10+HavenonLongGrove11824WS!E10+Nuera!E10+'Garvey, Michael &amp; Tina'!E10+'CBRE GRECO &amp; SONS'!E10+'941 Terrace Lake'!E10+Shop!E10)</f>
        <v>0</v>
      </c>
      <c r="F10" s="17">
        <f>SUM('55 E Monroe'!F10+'Greystar 1401 S StateSt'!F10+'Briarbrook Apartments1051'!F10+'Briarbrook Apartments'!F10+AscensionMercyMedicalCenter!F10+BriarbrookApartments1007!F10+'Thompson, Kathy'!F10+'Art Institute of Chicago'!F10+ChildrenCourtyardofPlainfield!F10+BriarbrookCommonHallway!F10+LaPetiteAcademyofElmhurst!F10+GoldenGateFuneralHome!F10+'Pride Trucking'!F10+HavenonLongGrove11824WS!F10+Nuera!F10+'Garvey, Michael &amp; Tina'!F10+'CBRE GRECO &amp; SONS'!F10+'941 Terrace Lake'!F10+Shop!F10)</f>
        <v>0</v>
      </c>
      <c r="G10" s="17">
        <f>SUM('55 E Monroe'!G10+'Greystar 1401 S StateSt'!G10+'Briarbrook Apartments1051'!G10+'Briarbrook Apartments'!G10+AscensionMercyMedicalCenter!G10+BriarbrookApartments1007!G10+'Thompson, Kathy'!G10+'Art Institute of Chicago'!G10+ChildrenCourtyardofPlainfield!G10+BriarbrookCommonHallway!G10+LaPetiteAcademyofElmhurst!G10+GoldenGateFuneralHome!G10+'Pride Trucking'!G10+HavenonLongGrove11824WS!G10+Nuera!G10+'Garvey, Michael &amp; Tina'!G10+'CBRE GRECO &amp; SONS'!G10+'941 Terrace Lake'!G10+Shop!G10)</f>
        <v>0</v>
      </c>
      <c r="H10" s="17">
        <f>SUM('55 E Monroe'!H10+'Greystar 1401 S StateSt'!H10+'Briarbrook Apartments1051'!H10+'Briarbrook Apartments'!H10+AscensionMercyMedicalCenter!H10+BriarbrookApartments1007!H10+'Thompson, Kathy'!H10+'Art Institute of Chicago'!H10+ChildrenCourtyardofPlainfield!H10+BriarbrookCommonHallway!H10+LaPetiteAcademyofElmhurst!H10+GoldenGateFuneralHome!H10+'Pride Trucking'!H10+HavenonLongGrove11824WS!H10+Nuera!H10+'Garvey, Michael &amp; Tina'!H10+'CBRE GRECO &amp; SONS'!H10+'941 Terrace Lake'!H10+Shop!H10)</f>
        <v>0</v>
      </c>
      <c r="I10" s="10">
        <f t="shared" si="0"/>
        <v>11.5</v>
      </c>
      <c r="J10" s="11">
        <f t="shared" si="1"/>
        <v>11.5</v>
      </c>
      <c r="K10" s="12">
        <f t="shared" si="2"/>
        <v>0</v>
      </c>
      <c r="L10" s="13">
        <f t="shared" si="3"/>
        <v>172.5</v>
      </c>
      <c r="M10" s="9"/>
      <c r="N10" s="10">
        <f t="shared" si="4"/>
        <v>0</v>
      </c>
      <c r="O10" s="10">
        <f t="shared" si="5"/>
        <v>0</v>
      </c>
      <c r="P10" s="10">
        <f t="shared" si="6"/>
        <v>11.5</v>
      </c>
      <c r="Q10" s="10">
        <f t="shared" si="7"/>
        <v>11.5</v>
      </c>
      <c r="R10" s="10">
        <f t="shared" si="8"/>
        <v>11.5</v>
      </c>
      <c r="S10" s="10">
        <f t="shared" si="9"/>
        <v>11.5</v>
      </c>
      <c r="T10" s="10">
        <f t="shared" si="10"/>
        <v>11.5</v>
      </c>
      <c r="U10" s="9"/>
      <c r="V10" s="11">
        <f t="shared" si="11"/>
        <v>0</v>
      </c>
      <c r="W10" s="11">
        <f t="shared" si="12"/>
        <v>0</v>
      </c>
      <c r="X10" s="11">
        <f t="shared" si="13"/>
        <v>11.5</v>
      </c>
      <c r="Y10" s="11">
        <f t="shared" si="14"/>
        <v>0</v>
      </c>
      <c r="Z10" s="11">
        <f t="shared" si="15"/>
        <v>0</v>
      </c>
      <c r="AA10" s="11">
        <f t="shared" si="16"/>
        <v>0</v>
      </c>
      <c r="AB10" s="11">
        <f t="shared" si="17"/>
        <v>0</v>
      </c>
      <c r="AC10" s="9"/>
      <c r="AD10" s="12">
        <f>0</f>
        <v>0</v>
      </c>
      <c r="AE10" s="12">
        <f t="shared" si="18"/>
        <v>0</v>
      </c>
      <c r="AF10" s="12">
        <f t="shared" si="19"/>
        <v>0</v>
      </c>
      <c r="AG10" s="12">
        <f t="shared" si="20"/>
        <v>0</v>
      </c>
      <c r="AH10" s="12">
        <f t="shared" si="21"/>
        <v>0</v>
      </c>
      <c r="AI10" s="12">
        <f t="shared" si="22"/>
        <v>0</v>
      </c>
      <c r="AJ10" s="12">
        <f t="shared" si="23"/>
        <v>0</v>
      </c>
      <c r="AK10" s="8" t="s">
        <v>23</v>
      </c>
    </row>
    <row r="11" spans="1:37" ht="15.75" customHeight="1" x14ac:dyDescent="0.25">
      <c r="A11" s="8" t="s">
        <v>24</v>
      </c>
      <c r="B11" s="17">
        <f>SUM('55 E Monroe'!B11+'Greystar 1401 S StateSt'!B11+'Briarbrook Apartments1051'!B11+'Briarbrook Apartments'!B11+AscensionMercyMedicalCenter!B11+BriarbrookApartments1007!B11+'Thompson, Kathy'!B11+'Art Institute of Chicago'!B11+ChildrenCourtyardofPlainfield!B11+BriarbrookCommonHallway!B11+LaPetiteAcademyofElmhurst!B11+GoldenGateFuneralHome!B11+'Pride Trucking'!B11+HavenonLongGrove11824WS!B11+Nuera!B11+'Garvey, Michael &amp; Tina'!B11+'CBRE GRECO &amp; SONS'!B11+'941 Terrace Lake'!B11+Shop!B11)</f>
        <v>0</v>
      </c>
      <c r="C11" s="17">
        <f>SUM('55 E Monroe'!C11+'Greystar 1401 S StateSt'!C11+'Briarbrook Apartments1051'!C11+'Briarbrook Apartments'!C11+AscensionMercyMedicalCenter!C11+BriarbrookApartments1007!C11+'Thompson, Kathy'!C11+'Art Institute of Chicago'!C11+ChildrenCourtyardofPlainfield!C11+BriarbrookCommonHallway!C11+LaPetiteAcademyofElmhurst!C11+GoldenGateFuneralHome!C11+'Pride Trucking'!C11+HavenonLongGrove11824WS!C11+Nuera!C11+'Garvey, Michael &amp; Tina'!C11+'CBRE GRECO &amp; SONS'!C11+'941 Terrace Lake'!C11+Shop!C11)</f>
        <v>0</v>
      </c>
      <c r="D11" s="17">
        <f>SUM('55 E Monroe'!D11+'Greystar 1401 S StateSt'!D11+'Briarbrook Apartments1051'!D11+'Briarbrook Apartments'!D11+AscensionMercyMedicalCenter!D11+BriarbrookApartments1007!D11+'Thompson, Kathy'!D11+'Art Institute of Chicago'!D11+ChildrenCourtyardofPlainfield!D11+BriarbrookCommonHallway!D11+LaPetiteAcademyofElmhurst!D11+GoldenGateFuneralHome!D11+'Pride Trucking'!D11+HavenonLongGrove11824WS!D11+Nuera!D11+'Garvey, Michael &amp; Tina'!D11+'CBRE GRECO &amp; SONS'!D11+'941 Terrace Lake'!D11+Shop!D11)</f>
        <v>0</v>
      </c>
      <c r="E11" s="17">
        <f>SUM('55 E Monroe'!E11+'Greystar 1401 S StateSt'!E11+'Briarbrook Apartments1051'!E11+'Briarbrook Apartments'!E11+AscensionMercyMedicalCenter!E11+BriarbrookApartments1007!E11+'Thompson, Kathy'!E11+'Art Institute of Chicago'!E11+ChildrenCourtyardofPlainfield!E11+BriarbrookCommonHallway!E11+LaPetiteAcademyofElmhurst!E11+GoldenGateFuneralHome!E11+'Pride Trucking'!E11+HavenonLongGrove11824WS!E11+Nuera!E11+'Garvey, Michael &amp; Tina'!E11+'CBRE GRECO &amp; SONS'!E11+'941 Terrace Lake'!E11+Shop!E11)</f>
        <v>0</v>
      </c>
      <c r="F11" s="17">
        <f>SUM('55 E Monroe'!F11+'Greystar 1401 S StateSt'!F11+'Briarbrook Apartments1051'!F11+'Briarbrook Apartments'!F11+AscensionMercyMedicalCenter!F11+BriarbrookApartments1007!F11+'Thompson, Kathy'!F11+'Art Institute of Chicago'!F11+ChildrenCourtyardofPlainfield!F11+BriarbrookCommonHallway!F11+LaPetiteAcademyofElmhurst!F11+GoldenGateFuneralHome!F11+'Pride Trucking'!F11+HavenonLongGrove11824WS!F11+Nuera!F11+'Garvey, Michael &amp; Tina'!F11+'CBRE GRECO &amp; SONS'!F11+'941 Terrace Lake'!F11+Shop!F11)</f>
        <v>0</v>
      </c>
      <c r="G11" s="17">
        <f>SUM('55 E Monroe'!G11+'Greystar 1401 S StateSt'!G11+'Briarbrook Apartments1051'!G11+'Briarbrook Apartments'!G11+AscensionMercyMedicalCenter!G11+BriarbrookApartments1007!G11+'Thompson, Kathy'!G11+'Art Institute of Chicago'!G11+ChildrenCourtyardofPlainfield!G11+BriarbrookCommonHallway!G11+LaPetiteAcademyofElmhurst!G11+GoldenGateFuneralHome!G11+'Pride Trucking'!G11+HavenonLongGrove11824WS!G11+Nuera!G11+'Garvey, Michael &amp; Tina'!G11+'CBRE GRECO &amp; SONS'!G11+'941 Terrace Lake'!G11+Shop!G11)</f>
        <v>0</v>
      </c>
      <c r="H11" s="17">
        <f>SUM('55 E Monroe'!H11+'Greystar 1401 S StateSt'!H11+'Briarbrook Apartments1051'!H11+'Briarbrook Apartments'!H11+AscensionMercyMedicalCenter!H11+BriarbrookApartments1007!H11+'Thompson, Kathy'!H11+'Art Institute of Chicago'!H11+ChildrenCourtyardofPlainfield!H11+BriarbrookCommonHallway!H11+LaPetiteAcademyofElmhurst!H11+GoldenGateFuneralHome!H11+'Pride Trucking'!H11+HavenonLongGrove11824WS!H11+Nuera!H11+'Garvey, Michael &amp; Tina'!H11+'CBRE GRECO &amp; SONS'!H11+'941 Terrace Lake'!H11+Shop!H11)</f>
        <v>12</v>
      </c>
      <c r="I11" s="10">
        <f t="shared" si="0"/>
        <v>12</v>
      </c>
      <c r="J11" s="11">
        <f t="shared" si="1"/>
        <v>12</v>
      </c>
      <c r="K11" s="12">
        <f t="shared" si="2"/>
        <v>0</v>
      </c>
      <c r="L11" s="13">
        <f t="shared" si="3"/>
        <v>180</v>
      </c>
      <c r="M11" s="9"/>
      <c r="N11" s="10">
        <f t="shared" si="4"/>
        <v>0</v>
      </c>
      <c r="O11" s="10">
        <f t="shared" si="5"/>
        <v>0</v>
      </c>
      <c r="P11" s="10">
        <f t="shared" si="6"/>
        <v>0</v>
      </c>
      <c r="Q11" s="10">
        <f t="shared" si="7"/>
        <v>0</v>
      </c>
      <c r="R11" s="10">
        <f t="shared" si="8"/>
        <v>0</v>
      </c>
      <c r="S11" s="10">
        <f t="shared" si="9"/>
        <v>0</v>
      </c>
      <c r="T11" s="10">
        <f t="shared" si="10"/>
        <v>12</v>
      </c>
      <c r="U11" s="9"/>
      <c r="V11" s="11">
        <f t="shared" si="11"/>
        <v>0</v>
      </c>
      <c r="W11" s="11">
        <f t="shared" si="12"/>
        <v>0</v>
      </c>
      <c r="X11" s="11">
        <f t="shared" si="13"/>
        <v>0</v>
      </c>
      <c r="Y11" s="11">
        <f t="shared" si="14"/>
        <v>0</v>
      </c>
      <c r="Z11" s="11">
        <f t="shared" si="15"/>
        <v>0</v>
      </c>
      <c r="AA11" s="11">
        <f t="shared" si="16"/>
        <v>0</v>
      </c>
      <c r="AB11" s="11">
        <f t="shared" si="17"/>
        <v>12</v>
      </c>
      <c r="AC11" s="9"/>
      <c r="AD11" s="12">
        <f>0</f>
        <v>0</v>
      </c>
      <c r="AE11" s="12">
        <f t="shared" si="18"/>
        <v>0</v>
      </c>
      <c r="AF11" s="12">
        <f t="shared" si="19"/>
        <v>0</v>
      </c>
      <c r="AG11" s="12">
        <f t="shared" si="20"/>
        <v>0</v>
      </c>
      <c r="AH11" s="12">
        <f t="shared" si="21"/>
        <v>0</v>
      </c>
      <c r="AI11" s="12">
        <f t="shared" si="22"/>
        <v>0</v>
      </c>
      <c r="AJ11" s="12">
        <f t="shared" si="23"/>
        <v>0</v>
      </c>
      <c r="AK11" s="8" t="s">
        <v>24</v>
      </c>
    </row>
    <row r="12" spans="1:37" ht="15.75" customHeight="1" x14ac:dyDescent="0.25">
      <c r="A12" s="8" t="s">
        <v>25</v>
      </c>
      <c r="B12" s="17">
        <f>SUM('55 E Monroe'!B12+'Greystar 1401 S StateSt'!B12+'Briarbrook Apartments1051'!B12+'Briarbrook Apartments'!B12+AscensionMercyMedicalCenter!B12+BriarbrookApartments1007!B12+'Thompson, Kathy'!B12+'Art Institute of Chicago'!B12+ChildrenCourtyardofPlainfield!B12+BriarbrookCommonHallway!B12+LaPetiteAcademyofElmhurst!B12+GoldenGateFuneralHome!B12+'Pride Trucking'!B12+HavenonLongGrove11824WS!B12+Nuera!B12+'Garvey, Michael &amp; Tina'!B12+'CBRE GRECO &amp; SONS'!B12+'941 Terrace Lake'!B12+Shop!B12)</f>
        <v>10.25</v>
      </c>
      <c r="C12" s="17">
        <f>SUM('55 E Monroe'!C12+'Greystar 1401 S StateSt'!C12+'Briarbrook Apartments1051'!C12+'Briarbrook Apartments'!C12+AscensionMercyMedicalCenter!C12+BriarbrookApartments1007!C12+'Thompson, Kathy'!C12+'Art Institute of Chicago'!C12+ChildrenCourtyardofPlainfield!C12+BriarbrookCommonHallway!C12+LaPetiteAcademyofElmhurst!C12+GoldenGateFuneralHome!C12+'Pride Trucking'!C12+HavenonLongGrove11824WS!C12+Nuera!C12+'Garvey, Michael &amp; Tina'!C12+'CBRE GRECO &amp; SONS'!C12+'941 Terrace Lake'!C12+Shop!C12)</f>
        <v>12.75</v>
      </c>
      <c r="D12" s="17">
        <f>SUM('55 E Monroe'!D12+'Greystar 1401 S StateSt'!D12+'Briarbrook Apartments1051'!D12+'Briarbrook Apartments'!D12+AscensionMercyMedicalCenter!D12+BriarbrookApartments1007!D12+'Thompson, Kathy'!D12+'Art Institute of Chicago'!D12+ChildrenCourtyardofPlainfield!D12+BriarbrookCommonHallway!D12+LaPetiteAcademyofElmhurst!D12+GoldenGateFuneralHome!D12+'Pride Trucking'!D12+HavenonLongGrove11824WS!D12+Nuera!D12+'Garvey, Michael &amp; Tina'!D12+'CBRE GRECO &amp; SONS'!D12+'941 Terrace Lake'!D12+Shop!D12)</f>
        <v>12.5</v>
      </c>
      <c r="E12" s="17">
        <f>SUM('55 E Monroe'!E12+'Greystar 1401 S StateSt'!E12+'Briarbrook Apartments1051'!E12+'Briarbrook Apartments'!E12+AscensionMercyMedicalCenter!E12+BriarbrookApartments1007!E12+'Thompson, Kathy'!E12+'Art Institute of Chicago'!E12+ChildrenCourtyardofPlainfield!E12+BriarbrookCommonHallway!E12+LaPetiteAcademyofElmhurst!E12+GoldenGateFuneralHome!E12+'Pride Trucking'!E12+HavenonLongGrove11824WS!E12+Nuera!E12+'Garvey, Michael &amp; Tina'!E12+'CBRE GRECO &amp; SONS'!E12+'941 Terrace Lake'!E12+Shop!E12)</f>
        <v>12.5</v>
      </c>
      <c r="F12" s="17">
        <f>SUM('55 E Monroe'!F12+'Greystar 1401 S StateSt'!F12+'Briarbrook Apartments1051'!F12+'Briarbrook Apartments'!F12+AscensionMercyMedicalCenter!F12+BriarbrookApartments1007!F12+'Thompson, Kathy'!F12+'Art Institute of Chicago'!F12+ChildrenCourtyardofPlainfield!F12+BriarbrookCommonHallway!F12+LaPetiteAcademyofElmhurst!F12+GoldenGateFuneralHome!F12+'Pride Trucking'!F12+HavenonLongGrove11824WS!F12+Nuera!F12+'Garvey, Michael &amp; Tina'!F12+'CBRE GRECO &amp; SONS'!F12+'941 Terrace Lake'!F12+Shop!F12)</f>
        <v>12.5</v>
      </c>
      <c r="G12" s="17">
        <f>SUM('55 E Monroe'!G12+'Greystar 1401 S StateSt'!G12+'Briarbrook Apartments1051'!G12+'Briarbrook Apartments'!G12+AscensionMercyMedicalCenter!G12+BriarbrookApartments1007!G12+'Thompson, Kathy'!G12+'Art Institute of Chicago'!G12+ChildrenCourtyardofPlainfield!G12+BriarbrookCommonHallway!G12+LaPetiteAcademyofElmhurst!G12+GoldenGateFuneralHome!G12+'Pride Trucking'!G12+HavenonLongGrove11824WS!G12+Nuera!G12+'Garvey, Michael &amp; Tina'!G12+'CBRE GRECO &amp; SONS'!G12+'941 Terrace Lake'!G12+Shop!G12)</f>
        <v>12.5</v>
      </c>
      <c r="H12" s="17">
        <f>SUM('55 E Monroe'!H12+'Greystar 1401 S StateSt'!H12+'Briarbrook Apartments1051'!H12+'Briarbrook Apartments'!H12+AscensionMercyMedicalCenter!H12+BriarbrookApartments1007!H12+'Thompson, Kathy'!H12+'Art Institute of Chicago'!H12+ChildrenCourtyardofPlainfield!H12+BriarbrookCommonHallway!H12+LaPetiteAcademyofElmhurst!H12+GoldenGateFuneralHome!H12+'Pride Trucking'!H12+HavenonLongGrove11824WS!H12+Nuera!H12+'Garvey, Michael &amp; Tina'!H12+'CBRE GRECO &amp; SONS'!H12+'941 Terrace Lake'!H12+Shop!H12)</f>
        <v>12.5</v>
      </c>
      <c r="I12" s="10">
        <f t="shared" si="0"/>
        <v>85.5</v>
      </c>
      <c r="J12" s="11">
        <f t="shared" si="1"/>
        <v>40</v>
      </c>
      <c r="K12" s="12">
        <f t="shared" si="2"/>
        <v>45.5</v>
      </c>
      <c r="L12" s="13">
        <f t="shared" si="3"/>
        <v>1282.5</v>
      </c>
      <c r="M12" s="9"/>
      <c r="N12" s="10">
        <f t="shared" si="4"/>
        <v>10.25</v>
      </c>
      <c r="O12" s="10">
        <f t="shared" si="5"/>
        <v>23</v>
      </c>
      <c r="P12" s="10">
        <f t="shared" si="6"/>
        <v>35.5</v>
      </c>
      <c r="Q12" s="10">
        <f t="shared" si="7"/>
        <v>48</v>
      </c>
      <c r="R12" s="10">
        <f t="shared" si="8"/>
        <v>60.5</v>
      </c>
      <c r="S12" s="10">
        <f t="shared" si="9"/>
        <v>73</v>
      </c>
      <c r="T12" s="10">
        <f t="shared" si="10"/>
        <v>85.5</v>
      </c>
      <c r="U12" s="9"/>
      <c r="V12" s="11">
        <f t="shared" si="11"/>
        <v>10.25</v>
      </c>
      <c r="W12" s="11">
        <f t="shared" si="12"/>
        <v>12.75</v>
      </c>
      <c r="X12" s="11">
        <f t="shared" si="13"/>
        <v>12.5</v>
      </c>
      <c r="Y12" s="11">
        <f t="shared" si="14"/>
        <v>4.5</v>
      </c>
      <c r="Z12" s="11">
        <f t="shared" si="15"/>
        <v>0</v>
      </c>
      <c r="AA12" s="11">
        <f t="shared" si="16"/>
        <v>0</v>
      </c>
      <c r="AB12" s="11">
        <f t="shared" si="17"/>
        <v>0</v>
      </c>
      <c r="AC12" s="9"/>
      <c r="AD12" s="12">
        <f>0</f>
        <v>0</v>
      </c>
      <c r="AE12" s="12">
        <f t="shared" si="18"/>
        <v>0</v>
      </c>
      <c r="AF12" s="12">
        <f t="shared" si="19"/>
        <v>0</v>
      </c>
      <c r="AG12" s="12">
        <f t="shared" si="20"/>
        <v>8</v>
      </c>
      <c r="AH12" s="12">
        <f t="shared" si="21"/>
        <v>12.5</v>
      </c>
      <c r="AI12" s="12">
        <f t="shared" si="22"/>
        <v>12.5</v>
      </c>
      <c r="AJ12" s="12">
        <f t="shared" si="23"/>
        <v>12.5</v>
      </c>
      <c r="AK12" s="8" t="s">
        <v>25</v>
      </c>
    </row>
    <row r="13" spans="1:37" ht="15.75" customHeight="1" x14ac:dyDescent="0.25">
      <c r="A13" s="8" t="s">
        <v>26</v>
      </c>
      <c r="B13" s="17">
        <f>SUM('55 E Monroe'!B13+'Greystar 1401 S StateSt'!B13+'Briarbrook Apartments1051'!B13+'Briarbrook Apartments'!B13+AscensionMercyMedicalCenter!B13+BriarbrookApartments1007!B13+'Thompson, Kathy'!B13+'Art Institute of Chicago'!B13+ChildrenCourtyardofPlainfield!B13+BriarbrookCommonHallway!B13+LaPetiteAcademyofElmhurst!B13+GoldenGateFuneralHome!B13+'Pride Trucking'!B13+HavenonLongGrove11824WS!B13+Nuera!B13+'Garvey, Michael &amp; Tina'!B13+'CBRE GRECO &amp; SONS'!B13+'941 Terrace Lake'!B13+Shop!B13)</f>
        <v>0</v>
      </c>
      <c r="C13" s="17">
        <f>SUM('55 E Monroe'!C13+'Greystar 1401 S StateSt'!C13+'Briarbrook Apartments1051'!C13+'Briarbrook Apartments'!C13+AscensionMercyMedicalCenter!C13+BriarbrookApartments1007!C13+'Thompson, Kathy'!C13+'Art Institute of Chicago'!C13+ChildrenCourtyardofPlainfield!C13+BriarbrookCommonHallway!C13+LaPetiteAcademyofElmhurst!C13+GoldenGateFuneralHome!C13+'Pride Trucking'!C13+HavenonLongGrove11824WS!C13+Nuera!C13+'Garvey, Michael &amp; Tina'!C13+'CBRE GRECO &amp; SONS'!C13+'941 Terrace Lake'!C13+Shop!C13)</f>
        <v>0</v>
      </c>
      <c r="D13" s="17">
        <f>SUM('55 E Monroe'!D13+'Greystar 1401 S StateSt'!D13+'Briarbrook Apartments1051'!D13+'Briarbrook Apartments'!D13+AscensionMercyMedicalCenter!D13+BriarbrookApartments1007!D13+'Thompson, Kathy'!D13+'Art Institute of Chicago'!D13+ChildrenCourtyardofPlainfield!D13+BriarbrookCommonHallway!D13+LaPetiteAcademyofElmhurst!D13+GoldenGateFuneralHome!D13+'Pride Trucking'!D13+HavenonLongGrove11824WS!D13+Nuera!D13+'Garvey, Michael &amp; Tina'!D13+'CBRE GRECO &amp; SONS'!D13+'941 Terrace Lake'!D13+Shop!D13)</f>
        <v>0</v>
      </c>
      <c r="E13" s="17">
        <f>SUM('55 E Monroe'!E13+'Greystar 1401 S StateSt'!E13+'Briarbrook Apartments1051'!E13+'Briarbrook Apartments'!E13+AscensionMercyMedicalCenter!E13+BriarbrookApartments1007!E13+'Thompson, Kathy'!E13+'Art Institute of Chicago'!E13+ChildrenCourtyardofPlainfield!E13+BriarbrookCommonHallway!E13+LaPetiteAcademyofElmhurst!E13+GoldenGateFuneralHome!E13+'Pride Trucking'!E13+HavenonLongGrove11824WS!E13+Nuera!E13+'Garvey, Michael &amp; Tina'!E13+'CBRE GRECO &amp; SONS'!E13+'941 Terrace Lake'!E13+Shop!E13)</f>
        <v>0</v>
      </c>
      <c r="F13" s="17">
        <f>SUM('55 E Monroe'!F13+'Greystar 1401 S StateSt'!F13+'Briarbrook Apartments1051'!F13+'Briarbrook Apartments'!F13+AscensionMercyMedicalCenter!F13+BriarbrookApartments1007!F13+'Thompson, Kathy'!F13+'Art Institute of Chicago'!F13+ChildrenCourtyardofPlainfield!F13+BriarbrookCommonHallway!F13+LaPetiteAcademyofElmhurst!F13+GoldenGateFuneralHome!F13+'Pride Trucking'!F13+HavenonLongGrove11824WS!F13+Nuera!F13+'Garvey, Michael &amp; Tina'!F13+'CBRE GRECO &amp; SONS'!F13+'941 Terrace Lake'!F13+Shop!F13)</f>
        <v>0</v>
      </c>
      <c r="G13" s="17">
        <f>SUM('55 E Monroe'!G13+'Greystar 1401 S StateSt'!G13+'Briarbrook Apartments1051'!G13+'Briarbrook Apartments'!G13+AscensionMercyMedicalCenter!G13+BriarbrookApartments1007!G13+'Thompson, Kathy'!G13+'Art Institute of Chicago'!G13+ChildrenCourtyardofPlainfield!G13+BriarbrookCommonHallway!G13+LaPetiteAcademyofElmhurst!G13+GoldenGateFuneralHome!G13+'Pride Trucking'!G13+HavenonLongGrove11824WS!G13+Nuera!G13+'Garvey, Michael &amp; Tina'!G13+'CBRE GRECO &amp; SONS'!G13+'941 Terrace Lake'!G13+Shop!G13)</f>
        <v>0</v>
      </c>
      <c r="H13" s="17">
        <f>SUM('55 E Monroe'!H13+'Greystar 1401 S StateSt'!H13+'Briarbrook Apartments1051'!H13+'Briarbrook Apartments'!H13+AscensionMercyMedicalCenter!H13+BriarbrookApartments1007!H13+'Thompson, Kathy'!H13+'Art Institute of Chicago'!H13+ChildrenCourtyardofPlainfield!H13+BriarbrookCommonHallway!H13+LaPetiteAcademyofElmhurst!H13+GoldenGateFuneralHome!H13+'Pride Trucking'!H13+HavenonLongGrove11824WS!H13+Nuera!H13+'Garvey, Michael &amp; Tina'!H13+'CBRE GRECO &amp; SONS'!H13+'941 Terrace Lake'!H13+Shop!H13)</f>
        <v>12</v>
      </c>
      <c r="I13" s="10">
        <f t="shared" si="0"/>
        <v>12</v>
      </c>
      <c r="J13" s="11">
        <f t="shared" si="1"/>
        <v>12</v>
      </c>
      <c r="K13" s="12">
        <f t="shared" si="2"/>
        <v>0</v>
      </c>
      <c r="L13" s="13">
        <f t="shared" si="3"/>
        <v>180</v>
      </c>
      <c r="M13" s="9"/>
      <c r="N13" s="10">
        <f t="shared" si="4"/>
        <v>0</v>
      </c>
      <c r="O13" s="10">
        <f t="shared" si="5"/>
        <v>0</v>
      </c>
      <c r="P13" s="10">
        <f t="shared" si="6"/>
        <v>0</v>
      </c>
      <c r="Q13" s="10">
        <f t="shared" si="7"/>
        <v>0</v>
      </c>
      <c r="R13" s="10">
        <f t="shared" si="8"/>
        <v>0</v>
      </c>
      <c r="S13" s="10">
        <f t="shared" si="9"/>
        <v>0</v>
      </c>
      <c r="T13" s="10">
        <f t="shared" si="10"/>
        <v>12</v>
      </c>
      <c r="U13" s="9"/>
      <c r="V13" s="11">
        <f t="shared" si="11"/>
        <v>0</v>
      </c>
      <c r="W13" s="11">
        <f t="shared" si="12"/>
        <v>0</v>
      </c>
      <c r="X13" s="11">
        <f t="shared" si="13"/>
        <v>0</v>
      </c>
      <c r="Y13" s="11">
        <f t="shared" si="14"/>
        <v>0</v>
      </c>
      <c r="Z13" s="11">
        <f t="shared" si="15"/>
        <v>0</v>
      </c>
      <c r="AA13" s="11">
        <f t="shared" si="16"/>
        <v>0</v>
      </c>
      <c r="AB13" s="11">
        <f t="shared" si="17"/>
        <v>12</v>
      </c>
      <c r="AC13" s="9"/>
      <c r="AD13" s="12">
        <f>0</f>
        <v>0</v>
      </c>
      <c r="AE13" s="12">
        <f t="shared" si="18"/>
        <v>0</v>
      </c>
      <c r="AF13" s="12">
        <f t="shared" si="19"/>
        <v>0</v>
      </c>
      <c r="AG13" s="12">
        <f t="shared" si="20"/>
        <v>0</v>
      </c>
      <c r="AH13" s="12">
        <f t="shared" si="21"/>
        <v>0</v>
      </c>
      <c r="AI13" s="12">
        <f t="shared" si="22"/>
        <v>0</v>
      </c>
      <c r="AJ13" s="12">
        <f t="shared" si="23"/>
        <v>0</v>
      </c>
      <c r="AK13" s="8" t="s">
        <v>26</v>
      </c>
    </row>
    <row r="14" spans="1:37" ht="15.75" customHeight="1" x14ac:dyDescent="0.25">
      <c r="A14" s="8" t="s">
        <v>27</v>
      </c>
      <c r="B14" s="17">
        <f>SUM('55 E Monroe'!B14+'Greystar 1401 S StateSt'!B14+'Briarbrook Apartments1051'!B14+'Briarbrook Apartments'!B14+AscensionMercyMedicalCenter!B14+BriarbrookApartments1007!B14+'Thompson, Kathy'!B14+'Art Institute of Chicago'!B14+ChildrenCourtyardofPlainfield!B14+BriarbrookCommonHallway!B14+LaPetiteAcademyofElmhurst!B14+GoldenGateFuneralHome!B14+'Pride Trucking'!B14+HavenonLongGrove11824WS!B14+Nuera!B14+'Garvey, Michael &amp; Tina'!B14+'CBRE GRECO &amp; SONS'!B14+'941 Terrace Lake'!B14+Shop!B14)</f>
        <v>10.25</v>
      </c>
      <c r="C14" s="17">
        <f>SUM('55 E Monroe'!C14+'Greystar 1401 S StateSt'!C14+'Briarbrook Apartments1051'!C14+'Briarbrook Apartments'!C14+AscensionMercyMedicalCenter!C14+BriarbrookApartments1007!C14+'Thompson, Kathy'!C14+'Art Institute of Chicago'!C14+ChildrenCourtyardofPlainfield!C14+BriarbrookCommonHallway!C14+LaPetiteAcademyofElmhurst!C14+GoldenGateFuneralHome!C14+'Pride Trucking'!C14+HavenonLongGrove11824WS!C14+Nuera!C14+'Garvey, Michael &amp; Tina'!C14+'CBRE GRECO &amp; SONS'!C14+'941 Terrace Lake'!C14+Shop!C14)</f>
        <v>0</v>
      </c>
      <c r="D14" s="17">
        <f>SUM('55 E Monroe'!D14+'Greystar 1401 S StateSt'!D14+'Briarbrook Apartments1051'!D14+'Briarbrook Apartments'!D14+AscensionMercyMedicalCenter!D14+BriarbrookApartments1007!D14+'Thompson, Kathy'!D14+'Art Institute of Chicago'!D14+ChildrenCourtyardofPlainfield!D14+BriarbrookCommonHallway!D14+LaPetiteAcademyofElmhurst!D14+GoldenGateFuneralHome!D14+'Pride Trucking'!D14+HavenonLongGrove11824WS!D14+Nuera!D14+'Garvey, Michael &amp; Tina'!D14+'CBRE GRECO &amp; SONS'!D14+'941 Terrace Lake'!D14+Shop!D14)</f>
        <v>0</v>
      </c>
      <c r="E14" s="17">
        <f>SUM('55 E Monroe'!E14+'Greystar 1401 S StateSt'!E14+'Briarbrook Apartments1051'!E14+'Briarbrook Apartments'!E14+AscensionMercyMedicalCenter!E14+BriarbrookApartments1007!E14+'Thompson, Kathy'!E14+'Art Institute of Chicago'!E14+ChildrenCourtyardofPlainfield!E14+BriarbrookCommonHallway!E14+LaPetiteAcademyofElmhurst!E14+GoldenGateFuneralHome!E14+'Pride Trucking'!E14+HavenonLongGrove11824WS!E14+Nuera!E14+'Garvey, Michael &amp; Tina'!E14+'CBRE GRECO &amp; SONS'!E14+'941 Terrace Lake'!E14+Shop!E14)</f>
        <v>13.25</v>
      </c>
      <c r="F14" s="17">
        <f>SUM('55 E Monroe'!F14+'Greystar 1401 S StateSt'!F14+'Briarbrook Apartments1051'!F14+'Briarbrook Apartments'!F14+AscensionMercyMedicalCenter!F14+BriarbrookApartments1007!F14+'Thompson, Kathy'!F14+'Art Institute of Chicago'!F14+ChildrenCourtyardofPlainfield!F14+BriarbrookCommonHallway!F14+LaPetiteAcademyofElmhurst!F14+GoldenGateFuneralHome!F14+'Pride Trucking'!F14+HavenonLongGrove11824WS!F14+Nuera!F14+'Garvey, Michael &amp; Tina'!F14+'CBRE GRECO &amp; SONS'!F14+'941 Terrace Lake'!F14+Shop!F14)</f>
        <v>0</v>
      </c>
      <c r="G14" s="17">
        <f>SUM('55 E Monroe'!G14+'Greystar 1401 S StateSt'!G14+'Briarbrook Apartments1051'!G14+'Briarbrook Apartments'!G14+AscensionMercyMedicalCenter!G14+BriarbrookApartments1007!G14+'Thompson, Kathy'!G14+'Art Institute of Chicago'!G14+ChildrenCourtyardofPlainfield!G14+BriarbrookCommonHallway!G14+LaPetiteAcademyofElmhurst!G14+GoldenGateFuneralHome!G14+'Pride Trucking'!G14+HavenonLongGrove11824WS!G14+Nuera!G14+'Garvey, Michael &amp; Tina'!G14+'CBRE GRECO &amp; SONS'!G14+'941 Terrace Lake'!G14+Shop!G14)</f>
        <v>9.25</v>
      </c>
      <c r="H14" s="17">
        <f>SUM('55 E Monroe'!H14+'Greystar 1401 S StateSt'!H14+'Briarbrook Apartments1051'!H14+'Briarbrook Apartments'!H14+AscensionMercyMedicalCenter!H14+BriarbrookApartments1007!H14+'Thompson, Kathy'!H14+'Art Institute of Chicago'!H14+ChildrenCourtyardofPlainfield!H14+BriarbrookCommonHallway!H14+LaPetiteAcademyofElmhurst!H14+GoldenGateFuneralHome!H14+'Pride Trucking'!H14+HavenonLongGrove11824WS!H14+Nuera!H14+'Garvey, Michael &amp; Tina'!H14+'CBRE GRECO &amp; SONS'!H14+'941 Terrace Lake'!H14+Shop!H14)</f>
        <v>14</v>
      </c>
      <c r="I14" s="10">
        <f t="shared" si="0"/>
        <v>46.75</v>
      </c>
      <c r="J14" s="11">
        <f t="shared" si="1"/>
        <v>40</v>
      </c>
      <c r="K14" s="12">
        <f t="shared" si="2"/>
        <v>6.75</v>
      </c>
      <c r="L14" s="13">
        <f t="shared" si="3"/>
        <v>701.25</v>
      </c>
      <c r="M14" s="9"/>
      <c r="N14" s="10">
        <f t="shared" si="4"/>
        <v>10.25</v>
      </c>
      <c r="O14" s="10">
        <f t="shared" si="5"/>
        <v>10.25</v>
      </c>
      <c r="P14" s="10">
        <f t="shared" si="6"/>
        <v>10.25</v>
      </c>
      <c r="Q14" s="10">
        <f t="shared" si="7"/>
        <v>23.5</v>
      </c>
      <c r="R14" s="10">
        <f t="shared" si="8"/>
        <v>23.5</v>
      </c>
      <c r="S14" s="10">
        <f t="shared" si="9"/>
        <v>32.75</v>
      </c>
      <c r="T14" s="10">
        <f t="shared" si="10"/>
        <v>46.75</v>
      </c>
      <c r="U14" s="9"/>
      <c r="V14" s="11">
        <f t="shared" si="11"/>
        <v>10.25</v>
      </c>
      <c r="W14" s="11">
        <f t="shared" si="12"/>
        <v>0</v>
      </c>
      <c r="X14" s="11">
        <f t="shared" si="13"/>
        <v>0</v>
      </c>
      <c r="Y14" s="11">
        <f t="shared" si="14"/>
        <v>13.25</v>
      </c>
      <c r="Z14" s="11">
        <f t="shared" si="15"/>
        <v>0</v>
      </c>
      <c r="AA14" s="11">
        <f t="shared" si="16"/>
        <v>9.25</v>
      </c>
      <c r="AB14" s="11">
        <f t="shared" si="17"/>
        <v>7.25</v>
      </c>
      <c r="AC14" s="9"/>
      <c r="AD14" s="12">
        <f>0</f>
        <v>0</v>
      </c>
      <c r="AE14" s="12">
        <f t="shared" si="18"/>
        <v>0</v>
      </c>
      <c r="AF14" s="12">
        <f t="shared" si="19"/>
        <v>0</v>
      </c>
      <c r="AG14" s="12">
        <f t="shared" si="20"/>
        <v>0</v>
      </c>
      <c r="AH14" s="12">
        <f t="shared" si="21"/>
        <v>0</v>
      </c>
      <c r="AI14" s="12">
        <f t="shared" si="22"/>
        <v>0</v>
      </c>
      <c r="AJ14" s="12">
        <f t="shared" si="23"/>
        <v>6.75</v>
      </c>
      <c r="AK14" s="8" t="s">
        <v>27</v>
      </c>
    </row>
    <row r="15" spans="1:37" ht="15.75" customHeight="1" x14ac:dyDescent="0.25">
      <c r="A15" s="8" t="s">
        <v>28</v>
      </c>
      <c r="B15" s="17">
        <f>SUM('55 E Monroe'!B15+'Greystar 1401 S StateSt'!B15+'Briarbrook Apartments1051'!B15+'Briarbrook Apartments'!B15+AscensionMercyMedicalCenter!B15+BriarbrookApartments1007!B15+'Thompson, Kathy'!B15+'Art Institute of Chicago'!B15+ChildrenCourtyardofPlainfield!B15+BriarbrookCommonHallway!B15+LaPetiteAcademyofElmhurst!B15+GoldenGateFuneralHome!B15+'Pride Trucking'!B15+HavenonLongGrove11824WS!B15+Nuera!B15+'Garvey, Michael &amp; Tina'!B15+'CBRE GRECO &amp; SONS'!B15+'941 Terrace Lake'!B15+Shop!B15)</f>
        <v>0</v>
      </c>
      <c r="C15" s="17">
        <f>SUM('55 E Monroe'!C15+'Greystar 1401 S StateSt'!C15+'Briarbrook Apartments1051'!C15+'Briarbrook Apartments'!C15+AscensionMercyMedicalCenter!C15+BriarbrookApartments1007!C15+'Thompson, Kathy'!C15+'Art Institute of Chicago'!C15+ChildrenCourtyardofPlainfield!C15+BriarbrookCommonHallway!C15+LaPetiteAcademyofElmhurst!C15+GoldenGateFuneralHome!C15+'Pride Trucking'!C15+HavenonLongGrove11824WS!C15+Nuera!C15+'Garvey, Michael &amp; Tina'!C15+'CBRE GRECO &amp; SONS'!C15+'941 Terrace Lake'!C15+Shop!C15)</f>
        <v>0</v>
      </c>
      <c r="D15" s="17">
        <f>SUM('55 E Monroe'!D15+'Greystar 1401 S StateSt'!D15+'Briarbrook Apartments1051'!D15+'Briarbrook Apartments'!D15+AscensionMercyMedicalCenter!D15+BriarbrookApartments1007!D15+'Thompson, Kathy'!D15+'Art Institute of Chicago'!D15+ChildrenCourtyardofPlainfield!D15+BriarbrookCommonHallway!D15+LaPetiteAcademyofElmhurst!D15+GoldenGateFuneralHome!D15+'Pride Trucking'!D15+HavenonLongGrove11824WS!D15+Nuera!D15+'Garvey, Michael &amp; Tina'!D15+'CBRE GRECO &amp; SONS'!D15+'941 Terrace Lake'!D15+Shop!D15)</f>
        <v>11.5</v>
      </c>
      <c r="E15" s="17">
        <f>SUM('55 E Monroe'!E15+'Greystar 1401 S StateSt'!E15+'Briarbrook Apartments1051'!E15+'Briarbrook Apartments'!E15+AscensionMercyMedicalCenter!E15+BriarbrookApartments1007!E15+'Thompson, Kathy'!E15+'Art Institute of Chicago'!E15+ChildrenCourtyardofPlainfield!E15+BriarbrookCommonHallway!E15+LaPetiteAcademyofElmhurst!E15+GoldenGateFuneralHome!E15+'Pride Trucking'!E15+HavenonLongGrove11824WS!E15+Nuera!E15+'Garvey, Michael &amp; Tina'!E15+'CBRE GRECO &amp; SONS'!E15+'941 Terrace Lake'!E15+Shop!E15)</f>
        <v>0</v>
      </c>
      <c r="F15" s="17">
        <f>SUM('55 E Monroe'!F15+'Greystar 1401 S StateSt'!F15+'Briarbrook Apartments1051'!F15+'Briarbrook Apartments'!F15+AscensionMercyMedicalCenter!F15+BriarbrookApartments1007!F15+'Thompson, Kathy'!F15+'Art Institute of Chicago'!F15+ChildrenCourtyardofPlainfield!F15+BriarbrookCommonHallway!F15+LaPetiteAcademyofElmhurst!F15+GoldenGateFuneralHome!F15+'Pride Trucking'!F15+HavenonLongGrove11824WS!F15+Nuera!F15+'Garvey, Michael &amp; Tina'!F15+'CBRE GRECO &amp; SONS'!F15+'941 Terrace Lake'!F15+Shop!F15)</f>
        <v>0</v>
      </c>
      <c r="G15" s="17">
        <f>SUM('55 E Monroe'!G15+'Greystar 1401 S StateSt'!G15+'Briarbrook Apartments1051'!G15+'Briarbrook Apartments'!G15+AscensionMercyMedicalCenter!G15+BriarbrookApartments1007!G15+'Thompson, Kathy'!G15+'Art Institute of Chicago'!G15+ChildrenCourtyardofPlainfield!G15+BriarbrookCommonHallway!G15+LaPetiteAcademyofElmhurst!G15+GoldenGateFuneralHome!G15+'Pride Trucking'!G15+HavenonLongGrove11824WS!G15+Nuera!G15+'Garvey, Michael &amp; Tina'!G15+'CBRE GRECO &amp; SONS'!G15+'941 Terrace Lake'!G15+Shop!G15)</f>
        <v>0</v>
      </c>
      <c r="H15" s="17">
        <f>SUM('55 E Monroe'!H15+'Greystar 1401 S StateSt'!H15+'Briarbrook Apartments1051'!H15+'Briarbrook Apartments'!H15+AscensionMercyMedicalCenter!H15+BriarbrookApartments1007!H15+'Thompson, Kathy'!H15+'Art Institute of Chicago'!H15+ChildrenCourtyardofPlainfield!H15+BriarbrookCommonHallway!H15+LaPetiteAcademyofElmhurst!H15+GoldenGateFuneralHome!H15+'Pride Trucking'!H15+HavenonLongGrove11824WS!H15+Nuera!H15+'Garvey, Michael &amp; Tina'!H15+'CBRE GRECO &amp; SONS'!H15+'941 Terrace Lake'!H15+Shop!H15)</f>
        <v>0</v>
      </c>
      <c r="I15" s="10">
        <f t="shared" si="0"/>
        <v>11.5</v>
      </c>
      <c r="J15" s="11">
        <f t="shared" si="1"/>
        <v>11.5</v>
      </c>
      <c r="K15" s="12">
        <f t="shared" si="2"/>
        <v>0</v>
      </c>
      <c r="L15" s="13">
        <f t="shared" si="3"/>
        <v>172.5</v>
      </c>
      <c r="M15" s="9"/>
      <c r="N15" s="10">
        <f t="shared" si="4"/>
        <v>0</v>
      </c>
      <c r="O15" s="10">
        <f t="shared" si="5"/>
        <v>0</v>
      </c>
      <c r="P15" s="10">
        <f t="shared" si="6"/>
        <v>11.5</v>
      </c>
      <c r="Q15" s="10">
        <f t="shared" si="7"/>
        <v>11.5</v>
      </c>
      <c r="R15" s="10">
        <f t="shared" si="8"/>
        <v>11.5</v>
      </c>
      <c r="S15" s="10">
        <f t="shared" si="9"/>
        <v>11.5</v>
      </c>
      <c r="T15" s="10">
        <f t="shared" si="10"/>
        <v>11.5</v>
      </c>
      <c r="U15" s="9"/>
      <c r="V15" s="11">
        <f t="shared" si="11"/>
        <v>0</v>
      </c>
      <c r="W15" s="11">
        <f t="shared" si="12"/>
        <v>0</v>
      </c>
      <c r="X15" s="11">
        <f t="shared" si="13"/>
        <v>11.5</v>
      </c>
      <c r="Y15" s="11">
        <f t="shared" si="14"/>
        <v>0</v>
      </c>
      <c r="Z15" s="11">
        <f t="shared" si="15"/>
        <v>0</v>
      </c>
      <c r="AA15" s="11">
        <f t="shared" si="16"/>
        <v>0</v>
      </c>
      <c r="AB15" s="11">
        <f t="shared" si="17"/>
        <v>0</v>
      </c>
      <c r="AC15" s="9"/>
      <c r="AD15" s="12">
        <f>0</f>
        <v>0</v>
      </c>
      <c r="AE15" s="12">
        <f t="shared" si="18"/>
        <v>0</v>
      </c>
      <c r="AF15" s="12">
        <f t="shared" si="19"/>
        <v>0</v>
      </c>
      <c r="AG15" s="12">
        <f t="shared" si="20"/>
        <v>0</v>
      </c>
      <c r="AH15" s="12">
        <f t="shared" si="21"/>
        <v>0</v>
      </c>
      <c r="AI15" s="12">
        <f t="shared" si="22"/>
        <v>0</v>
      </c>
      <c r="AJ15" s="12">
        <f t="shared" si="23"/>
        <v>0</v>
      </c>
      <c r="AK15" s="8" t="s">
        <v>28</v>
      </c>
    </row>
    <row r="16" spans="1:37" ht="15.75" customHeight="1" x14ac:dyDescent="0.25">
      <c r="A16" s="8" t="s">
        <v>29</v>
      </c>
      <c r="B16" s="17">
        <f>SUM('55 E Monroe'!B16+'Greystar 1401 S StateSt'!B16+'Briarbrook Apartments1051'!B16+'Briarbrook Apartments'!B16+AscensionMercyMedicalCenter!B16+BriarbrookApartments1007!B16+'Thompson, Kathy'!B16+'Art Institute of Chicago'!B16+ChildrenCourtyardofPlainfield!B16+BriarbrookCommonHallway!B16+LaPetiteAcademyofElmhurst!B16+GoldenGateFuneralHome!B16+'Pride Trucking'!B16+HavenonLongGrove11824WS!B16+Nuera!B16+'Garvey, Michael &amp; Tina'!B16+'CBRE GRECO &amp; SONS'!B16+'941 Terrace Lake'!B16+Shop!B16)</f>
        <v>0</v>
      </c>
      <c r="C16" s="17">
        <f>SUM('55 E Monroe'!C16+'Greystar 1401 S StateSt'!C16+'Briarbrook Apartments1051'!C16+'Briarbrook Apartments'!C16+AscensionMercyMedicalCenter!C16+BriarbrookApartments1007!C16+'Thompson, Kathy'!C16+'Art Institute of Chicago'!C16+ChildrenCourtyardofPlainfield!C16+BriarbrookCommonHallway!C16+LaPetiteAcademyofElmhurst!C16+GoldenGateFuneralHome!C16+'Pride Trucking'!C16+HavenonLongGrove11824WS!C16+Nuera!C16+'Garvey, Michael &amp; Tina'!C16+'CBRE GRECO &amp; SONS'!C16+'941 Terrace Lake'!C16+Shop!C16)</f>
        <v>0</v>
      </c>
      <c r="D16" s="17">
        <f>SUM('55 E Monroe'!D16+'Greystar 1401 S StateSt'!D16+'Briarbrook Apartments1051'!D16+'Briarbrook Apartments'!D16+AscensionMercyMedicalCenter!D16+BriarbrookApartments1007!D16+'Thompson, Kathy'!D16+'Art Institute of Chicago'!D16+ChildrenCourtyardofPlainfield!D16+BriarbrookCommonHallway!D16+LaPetiteAcademyofElmhurst!D16+GoldenGateFuneralHome!D16+'Pride Trucking'!D16+HavenonLongGrove11824WS!D16+Nuera!D16+'Garvey, Michael &amp; Tina'!D16+'CBRE GRECO &amp; SONS'!D16+'941 Terrace Lake'!D16+Shop!D16)</f>
        <v>11.5</v>
      </c>
      <c r="E16" s="17">
        <f>SUM('55 E Monroe'!E16+'Greystar 1401 S StateSt'!E16+'Briarbrook Apartments1051'!E16+'Briarbrook Apartments'!E16+AscensionMercyMedicalCenter!E16+BriarbrookApartments1007!E16+'Thompson, Kathy'!E16+'Art Institute of Chicago'!E16+ChildrenCourtyardofPlainfield!E16+BriarbrookCommonHallway!E16+LaPetiteAcademyofElmhurst!E16+GoldenGateFuneralHome!E16+'Pride Trucking'!E16+HavenonLongGrove11824WS!E16+Nuera!E16+'Garvey, Michael &amp; Tina'!E16+'CBRE GRECO &amp; SONS'!E16+'941 Terrace Lake'!E16+Shop!E16)</f>
        <v>0</v>
      </c>
      <c r="F16" s="17">
        <f>SUM('55 E Monroe'!F16+'Greystar 1401 S StateSt'!F16+'Briarbrook Apartments1051'!F16+'Briarbrook Apartments'!F16+AscensionMercyMedicalCenter!F16+BriarbrookApartments1007!F16+'Thompson, Kathy'!F16+'Art Institute of Chicago'!F16+ChildrenCourtyardofPlainfield!F16+BriarbrookCommonHallway!F16+LaPetiteAcademyofElmhurst!F16+GoldenGateFuneralHome!F16+'Pride Trucking'!F16+HavenonLongGrove11824WS!F16+Nuera!F16+'Garvey, Michael &amp; Tina'!F16+'CBRE GRECO &amp; SONS'!F16+'941 Terrace Lake'!F16+Shop!F16)</f>
        <v>0</v>
      </c>
      <c r="G16" s="17">
        <f>SUM('55 E Monroe'!G16+'Greystar 1401 S StateSt'!G16+'Briarbrook Apartments1051'!G16+'Briarbrook Apartments'!G16+AscensionMercyMedicalCenter!G16+BriarbrookApartments1007!G16+'Thompson, Kathy'!G16+'Art Institute of Chicago'!G16+ChildrenCourtyardofPlainfield!G16+BriarbrookCommonHallway!G16+LaPetiteAcademyofElmhurst!G16+GoldenGateFuneralHome!G16+'Pride Trucking'!G16+HavenonLongGrove11824WS!G16+Nuera!G16+'Garvey, Michael &amp; Tina'!G16+'CBRE GRECO &amp; SONS'!G16+'941 Terrace Lake'!G16+Shop!G16)</f>
        <v>0</v>
      </c>
      <c r="H16" s="17">
        <f>SUM('55 E Monroe'!H16+'Greystar 1401 S StateSt'!H16+'Briarbrook Apartments1051'!H16+'Briarbrook Apartments'!H16+AscensionMercyMedicalCenter!H16+BriarbrookApartments1007!H16+'Thompson, Kathy'!H16+'Art Institute of Chicago'!H16+ChildrenCourtyardofPlainfield!H16+BriarbrookCommonHallway!H16+LaPetiteAcademyofElmhurst!H16+GoldenGateFuneralHome!H16+'Pride Trucking'!H16+HavenonLongGrove11824WS!H16+Nuera!H16+'Garvey, Michael &amp; Tina'!H16+'CBRE GRECO &amp; SONS'!H16+'941 Terrace Lake'!H16+Shop!H16)</f>
        <v>0</v>
      </c>
      <c r="I16" s="10">
        <f t="shared" si="0"/>
        <v>11.5</v>
      </c>
      <c r="J16" s="11">
        <f t="shared" si="1"/>
        <v>11.5</v>
      </c>
      <c r="K16" s="12">
        <f t="shared" si="2"/>
        <v>0</v>
      </c>
      <c r="L16" s="13">
        <f t="shared" si="3"/>
        <v>172.5</v>
      </c>
      <c r="M16" s="9"/>
      <c r="N16" s="10">
        <f t="shared" si="4"/>
        <v>0</v>
      </c>
      <c r="O16" s="10">
        <f t="shared" si="5"/>
        <v>0</v>
      </c>
      <c r="P16" s="10">
        <f t="shared" si="6"/>
        <v>11.5</v>
      </c>
      <c r="Q16" s="10">
        <f t="shared" si="7"/>
        <v>11.5</v>
      </c>
      <c r="R16" s="10">
        <f t="shared" si="8"/>
        <v>11.5</v>
      </c>
      <c r="S16" s="10">
        <f t="shared" si="9"/>
        <v>11.5</v>
      </c>
      <c r="T16" s="10">
        <f t="shared" si="10"/>
        <v>11.5</v>
      </c>
      <c r="U16" s="9"/>
      <c r="V16" s="11">
        <f t="shared" si="11"/>
        <v>0</v>
      </c>
      <c r="W16" s="11">
        <f t="shared" si="12"/>
        <v>0</v>
      </c>
      <c r="X16" s="11">
        <f t="shared" si="13"/>
        <v>11.5</v>
      </c>
      <c r="Y16" s="11">
        <f t="shared" si="14"/>
        <v>0</v>
      </c>
      <c r="Z16" s="11">
        <f t="shared" si="15"/>
        <v>0</v>
      </c>
      <c r="AA16" s="11">
        <f t="shared" si="16"/>
        <v>0</v>
      </c>
      <c r="AB16" s="11">
        <f t="shared" si="17"/>
        <v>0</v>
      </c>
      <c r="AC16" s="9"/>
      <c r="AD16" s="12">
        <f>0</f>
        <v>0</v>
      </c>
      <c r="AE16" s="12">
        <f t="shared" si="18"/>
        <v>0</v>
      </c>
      <c r="AF16" s="12">
        <f t="shared" si="19"/>
        <v>0</v>
      </c>
      <c r="AG16" s="12">
        <f t="shared" si="20"/>
        <v>0</v>
      </c>
      <c r="AH16" s="12">
        <f t="shared" si="21"/>
        <v>0</v>
      </c>
      <c r="AI16" s="12">
        <f t="shared" si="22"/>
        <v>0</v>
      </c>
      <c r="AJ16" s="12">
        <f t="shared" si="23"/>
        <v>0</v>
      </c>
      <c r="AK16" s="8" t="s">
        <v>29</v>
      </c>
    </row>
    <row r="17" spans="1:37" ht="15.75" customHeight="1" x14ac:dyDescent="0.25">
      <c r="A17" s="8" t="s">
        <v>30</v>
      </c>
      <c r="B17" s="17">
        <f>SUM('55 E Monroe'!B17+'Greystar 1401 S StateSt'!B17+'Briarbrook Apartments1051'!B17+'Briarbrook Apartments'!B17+AscensionMercyMedicalCenter!B17+BriarbrookApartments1007!B17+'Thompson, Kathy'!B17+'Art Institute of Chicago'!B17+ChildrenCourtyardofPlainfield!B17+BriarbrookCommonHallway!B17+LaPetiteAcademyofElmhurst!B17+GoldenGateFuneralHome!B17+'Pride Trucking'!B17+HavenonLongGrove11824WS!B17+Nuera!B17+'Garvey, Michael &amp; Tina'!B17+'CBRE GRECO &amp; SONS'!B17+'941 Terrace Lake'!B17+Shop!B17)</f>
        <v>0</v>
      </c>
      <c r="C17" s="17">
        <f>SUM('55 E Monroe'!C17+'Greystar 1401 S StateSt'!C17+'Briarbrook Apartments1051'!C17+'Briarbrook Apartments'!C17+AscensionMercyMedicalCenter!C17+BriarbrookApartments1007!C17+'Thompson, Kathy'!C17+'Art Institute of Chicago'!C17+ChildrenCourtyardofPlainfield!C17+BriarbrookCommonHallway!C17+LaPetiteAcademyofElmhurst!C17+GoldenGateFuneralHome!C17+'Pride Trucking'!C17+HavenonLongGrove11824WS!C17+Nuera!C17+'Garvey, Michael &amp; Tina'!C17+'CBRE GRECO &amp; SONS'!C17+'941 Terrace Lake'!C17+Shop!C17)</f>
        <v>11.5</v>
      </c>
      <c r="D17" s="17">
        <f>SUM('55 E Monroe'!D17+'Greystar 1401 S StateSt'!D17+'Briarbrook Apartments1051'!D17+'Briarbrook Apartments'!D17+AscensionMercyMedicalCenter!D17+BriarbrookApartments1007!D17+'Thompson, Kathy'!D17+'Art Institute of Chicago'!D17+ChildrenCourtyardofPlainfield!D17+BriarbrookCommonHallway!D17+LaPetiteAcademyofElmhurst!D17+GoldenGateFuneralHome!D17+'Pride Trucking'!D17+HavenonLongGrove11824WS!D17+Nuera!D17+'Garvey, Michael &amp; Tina'!D17+'CBRE GRECO &amp; SONS'!D17+'941 Terrace Lake'!D17+Shop!D17)</f>
        <v>11.5</v>
      </c>
      <c r="E17" s="17">
        <f>SUM('55 E Monroe'!E17+'Greystar 1401 S StateSt'!E17+'Briarbrook Apartments1051'!E17+'Briarbrook Apartments'!E17+AscensionMercyMedicalCenter!E17+BriarbrookApartments1007!E17+'Thompson, Kathy'!E17+'Art Institute of Chicago'!E17+ChildrenCourtyardofPlainfield!E17+BriarbrookCommonHallway!E17+LaPetiteAcademyofElmhurst!E17+GoldenGateFuneralHome!E17+'Pride Trucking'!E17+HavenonLongGrove11824WS!E17+Nuera!E17+'Garvey, Michael &amp; Tina'!E17+'CBRE GRECO &amp; SONS'!E17+'941 Terrace Lake'!E17+Shop!E17)</f>
        <v>12</v>
      </c>
      <c r="F17" s="17">
        <f>SUM('55 E Monroe'!F17+'Greystar 1401 S StateSt'!F17+'Briarbrook Apartments1051'!F17+'Briarbrook Apartments'!F17+AscensionMercyMedicalCenter!F17+BriarbrookApartments1007!F17+'Thompson, Kathy'!F17+'Art Institute of Chicago'!F17+ChildrenCourtyardofPlainfield!F17+BriarbrookCommonHallway!F17+LaPetiteAcademyofElmhurst!F17+GoldenGateFuneralHome!F17+'Pride Trucking'!F17+HavenonLongGrove11824WS!F17+Nuera!F17+'Garvey, Michael &amp; Tina'!F17+'CBRE GRECO &amp; SONS'!F17+'941 Terrace Lake'!F17+Shop!F17)</f>
        <v>12</v>
      </c>
      <c r="G17" s="17">
        <f>SUM('55 E Monroe'!G17+'Greystar 1401 S StateSt'!G17+'Briarbrook Apartments1051'!G17+'Briarbrook Apartments'!G17+AscensionMercyMedicalCenter!G17+BriarbrookApartments1007!G17+'Thompson, Kathy'!G17+'Art Institute of Chicago'!G17+ChildrenCourtyardofPlainfield!G17+BriarbrookCommonHallway!G17+LaPetiteAcademyofElmhurst!G17+GoldenGateFuneralHome!G17+'Pride Trucking'!G17+HavenonLongGrove11824WS!G17+Nuera!G17+'Garvey, Michael &amp; Tina'!G17+'CBRE GRECO &amp; SONS'!G17+'941 Terrace Lake'!G17+Shop!G17)</f>
        <v>12</v>
      </c>
      <c r="H17" s="17">
        <f>SUM('55 E Monroe'!H17+'Greystar 1401 S StateSt'!H17+'Briarbrook Apartments1051'!H17+'Briarbrook Apartments'!H17+AscensionMercyMedicalCenter!H17+BriarbrookApartments1007!H17+'Thompson, Kathy'!H17+'Art Institute of Chicago'!H17+ChildrenCourtyardofPlainfield!H17+BriarbrookCommonHallway!H17+LaPetiteAcademyofElmhurst!H17+GoldenGateFuneralHome!H17+'Pride Trucking'!H17+HavenonLongGrove11824WS!H17+Nuera!H17+'Garvey, Michael &amp; Tina'!H17+'CBRE GRECO &amp; SONS'!H17+'941 Terrace Lake'!H17+Shop!H17)</f>
        <v>12</v>
      </c>
      <c r="I17" s="10">
        <f t="shared" si="0"/>
        <v>71</v>
      </c>
      <c r="J17" s="11">
        <f t="shared" si="1"/>
        <v>40</v>
      </c>
      <c r="K17" s="12">
        <f t="shared" si="2"/>
        <v>31</v>
      </c>
      <c r="L17" s="13">
        <f t="shared" si="3"/>
        <v>1065</v>
      </c>
      <c r="M17" s="9"/>
      <c r="N17" s="10">
        <f t="shared" si="4"/>
        <v>0</v>
      </c>
      <c r="O17" s="10">
        <f t="shared" si="5"/>
        <v>11.5</v>
      </c>
      <c r="P17" s="10">
        <f t="shared" si="6"/>
        <v>23</v>
      </c>
      <c r="Q17" s="10">
        <f t="shared" si="7"/>
        <v>35</v>
      </c>
      <c r="R17" s="10">
        <f t="shared" si="8"/>
        <v>47</v>
      </c>
      <c r="S17" s="10">
        <f t="shared" si="9"/>
        <v>59</v>
      </c>
      <c r="T17" s="10">
        <f t="shared" si="10"/>
        <v>71</v>
      </c>
      <c r="U17" s="9"/>
      <c r="V17" s="11">
        <f t="shared" si="11"/>
        <v>0</v>
      </c>
      <c r="W17" s="11">
        <f t="shared" si="12"/>
        <v>11.5</v>
      </c>
      <c r="X17" s="11">
        <f t="shared" si="13"/>
        <v>11.5</v>
      </c>
      <c r="Y17" s="11">
        <f t="shared" si="14"/>
        <v>12</v>
      </c>
      <c r="Z17" s="11">
        <f t="shared" si="15"/>
        <v>5</v>
      </c>
      <c r="AA17" s="11">
        <f t="shared" si="16"/>
        <v>0</v>
      </c>
      <c r="AB17" s="11">
        <f t="shared" si="17"/>
        <v>0</v>
      </c>
      <c r="AC17" s="9"/>
      <c r="AD17" s="12">
        <f>0</f>
        <v>0</v>
      </c>
      <c r="AE17" s="12">
        <f t="shared" si="18"/>
        <v>0</v>
      </c>
      <c r="AF17" s="12">
        <f t="shared" si="19"/>
        <v>0</v>
      </c>
      <c r="AG17" s="12">
        <f t="shared" si="20"/>
        <v>0</v>
      </c>
      <c r="AH17" s="12">
        <f t="shared" si="21"/>
        <v>7</v>
      </c>
      <c r="AI17" s="12">
        <f t="shared" si="22"/>
        <v>12</v>
      </c>
      <c r="AJ17" s="12">
        <f t="shared" si="23"/>
        <v>12</v>
      </c>
      <c r="AK17" s="8" t="s">
        <v>30</v>
      </c>
    </row>
    <row r="18" spans="1:37" ht="15.75" customHeight="1" x14ac:dyDescent="0.25">
      <c r="A18" s="8" t="s">
        <v>31</v>
      </c>
      <c r="B18" s="17">
        <f>SUM('55 E Monroe'!B18+'Greystar 1401 S StateSt'!B18+'Briarbrook Apartments1051'!B18+'Briarbrook Apartments'!B18+AscensionMercyMedicalCenter!B18+BriarbrookApartments1007!B18+'Thompson, Kathy'!B18+'Art Institute of Chicago'!B18+ChildrenCourtyardofPlainfield!B18+BriarbrookCommonHallway!B18+LaPetiteAcademyofElmhurst!B18+GoldenGateFuneralHome!B18+'Pride Trucking'!B18+HavenonLongGrove11824WS!B18+Nuera!B18+'Garvey, Michael &amp; Tina'!B18+'CBRE GRECO &amp; SONS'!B18+'941 Terrace Lake'!B18+Shop!B18)</f>
        <v>0</v>
      </c>
      <c r="C18" s="17">
        <f>SUM('55 E Monroe'!C18+'Greystar 1401 S StateSt'!C18+'Briarbrook Apartments1051'!C18+'Briarbrook Apartments'!C18+AscensionMercyMedicalCenter!C18+BriarbrookApartments1007!C18+'Thompson, Kathy'!C18+'Art Institute of Chicago'!C18+ChildrenCourtyardofPlainfield!C18+BriarbrookCommonHallway!C18+LaPetiteAcademyofElmhurst!C18+GoldenGateFuneralHome!C18+'Pride Trucking'!C18+HavenonLongGrove11824WS!C18+Nuera!C18+'Garvey, Michael &amp; Tina'!C18+'CBRE GRECO &amp; SONS'!C18+'941 Terrace Lake'!C18+Shop!C18)</f>
        <v>0</v>
      </c>
      <c r="D18" s="17">
        <f>SUM('55 E Monroe'!D18+'Greystar 1401 S StateSt'!D18+'Briarbrook Apartments1051'!D18+'Briarbrook Apartments'!D18+AscensionMercyMedicalCenter!D18+BriarbrookApartments1007!D18+'Thompson, Kathy'!D18+'Art Institute of Chicago'!D18+ChildrenCourtyardofPlainfield!D18+BriarbrookCommonHallway!D18+LaPetiteAcademyofElmhurst!D18+GoldenGateFuneralHome!D18+'Pride Trucking'!D18+HavenonLongGrove11824WS!D18+Nuera!D18+'Garvey, Michael &amp; Tina'!D18+'CBRE GRECO &amp; SONS'!D18+'941 Terrace Lake'!D18+Shop!D18)</f>
        <v>0</v>
      </c>
      <c r="E18" s="17">
        <f>SUM('55 E Monroe'!E18+'Greystar 1401 S StateSt'!E18+'Briarbrook Apartments1051'!E18+'Briarbrook Apartments'!E18+AscensionMercyMedicalCenter!E18+BriarbrookApartments1007!E18+'Thompson, Kathy'!E18+'Art Institute of Chicago'!E18+ChildrenCourtyardofPlainfield!E18+BriarbrookCommonHallway!E18+LaPetiteAcademyofElmhurst!E18+GoldenGateFuneralHome!E18+'Pride Trucking'!E18+HavenonLongGrove11824WS!E18+Nuera!E18+'Garvey, Michael &amp; Tina'!E18+'CBRE GRECO &amp; SONS'!E18+'941 Terrace Lake'!E18+Shop!E18)</f>
        <v>0</v>
      </c>
      <c r="F18" s="17">
        <f>SUM('55 E Monroe'!F18+'Greystar 1401 S StateSt'!F18+'Briarbrook Apartments1051'!F18+'Briarbrook Apartments'!F18+AscensionMercyMedicalCenter!F18+BriarbrookApartments1007!F18+'Thompson, Kathy'!F18+'Art Institute of Chicago'!F18+ChildrenCourtyardofPlainfield!F18+BriarbrookCommonHallway!F18+LaPetiteAcademyofElmhurst!F18+GoldenGateFuneralHome!F18+'Pride Trucking'!F18+HavenonLongGrove11824WS!F18+Nuera!F18+'Garvey, Michael &amp; Tina'!F18+'CBRE GRECO &amp; SONS'!F18+'941 Terrace Lake'!F18+Shop!F18)</f>
        <v>0</v>
      </c>
      <c r="G18" s="17">
        <f>SUM('55 E Monroe'!G18+'Greystar 1401 S StateSt'!G18+'Briarbrook Apartments1051'!G18+'Briarbrook Apartments'!G18+AscensionMercyMedicalCenter!G18+BriarbrookApartments1007!G18+'Thompson, Kathy'!G18+'Art Institute of Chicago'!G18+ChildrenCourtyardofPlainfield!G18+BriarbrookCommonHallway!G18+LaPetiteAcademyofElmhurst!G18+GoldenGateFuneralHome!G18+'Pride Trucking'!G18+HavenonLongGrove11824WS!G18+Nuera!G18+'Garvey, Michael &amp; Tina'!G18+'CBRE GRECO &amp; SONS'!G18+'941 Terrace Lake'!G18+Shop!G18)</f>
        <v>0</v>
      </c>
      <c r="H18" s="17">
        <f>SUM('55 E Monroe'!H18+'Greystar 1401 S StateSt'!H18+'Briarbrook Apartments1051'!H18+'Briarbrook Apartments'!H18+AscensionMercyMedicalCenter!H18+BriarbrookApartments1007!H18+'Thompson, Kathy'!H18+'Art Institute of Chicago'!H18+ChildrenCourtyardofPlainfield!H18+BriarbrookCommonHallway!H18+LaPetiteAcademyofElmhurst!H18+GoldenGateFuneralHome!H18+'Pride Trucking'!H18+HavenonLongGrove11824WS!H18+Nuera!H18+'Garvey, Michael &amp; Tina'!H18+'CBRE GRECO &amp; SONS'!H18+'941 Terrace Lake'!H18+Shop!H18)</f>
        <v>12</v>
      </c>
      <c r="I18" s="10">
        <f t="shared" si="0"/>
        <v>12</v>
      </c>
      <c r="J18" s="11">
        <f t="shared" si="1"/>
        <v>12</v>
      </c>
      <c r="K18" s="12">
        <f t="shared" si="2"/>
        <v>0</v>
      </c>
      <c r="L18" s="13">
        <f t="shared" si="3"/>
        <v>180</v>
      </c>
      <c r="M18" s="9"/>
      <c r="N18" s="10">
        <f t="shared" si="4"/>
        <v>0</v>
      </c>
      <c r="O18" s="10">
        <f t="shared" si="5"/>
        <v>0</v>
      </c>
      <c r="P18" s="10">
        <f t="shared" si="6"/>
        <v>0</v>
      </c>
      <c r="Q18" s="10">
        <f t="shared" si="7"/>
        <v>0</v>
      </c>
      <c r="R18" s="10">
        <f t="shared" si="8"/>
        <v>0</v>
      </c>
      <c r="S18" s="10">
        <f t="shared" si="9"/>
        <v>0</v>
      </c>
      <c r="T18" s="10">
        <f t="shared" si="10"/>
        <v>12</v>
      </c>
      <c r="U18" s="9"/>
      <c r="V18" s="11">
        <f t="shared" si="11"/>
        <v>0</v>
      </c>
      <c r="W18" s="11">
        <f t="shared" si="12"/>
        <v>0</v>
      </c>
      <c r="X18" s="11">
        <f t="shared" si="13"/>
        <v>0</v>
      </c>
      <c r="Y18" s="11">
        <f t="shared" si="14"/>
        <v>0</v>
      </c>
      <c r="Z18" s="11">
        <f t="shared" si="15"/>
        <v>0</v>
      </c>
      <c r="AA18" s="11">
        <f t="shared" si="16"/>
        <v>0</v>
      </c>
      <c r="AB18" s="11">
        <f t="shared" si="17"/>
        <v>12</v>
      </c>
      <c r="AC18" s="9"/>
      <c r="AD18" s="12">
        <f>0</f>
        <v>0</v>
      </c>
      <c r="AE18" s="12">
        <f t="shared" si="18"/>
        <v>0</v>
      </c>
      <c r="AF18" s="12">
        <f t="shared" si="19"/>
        <v>0</v>
      </c>
      <c r="AG18" s="12">
        <f t="shared" si="20"/>
        <v>0</v>
      </c>
      <c r="AH18" s="12">
        <f t="shared" si="21"/>
        <v>0</v>
      </c>
      <c r="AI18" s="12">
        <f t="shared" si="22"/>
        <v>0</v>
      </c>
      <c r="AJ18" s="12">
        <f t="shared" si="23"/>
        <v>0</v>
      </c>
      <c r="AK18" s="8" t="s">
        <v>31</v>
      </c>
    </row>
    <row r="19" spans="1:37" ht="15.75" customHeight="1" x14ac:dyDescent="0.25">
      <c r="A19" s="8" t="s">
        <v>32</v>
      </c>
      <c r="B19" s="17">
        <f>SUM('55 E Monroe'!B19+'Greystar 1401 S StateSt'!B19+'Briarbrook Apartments1051'!B19+'Briarbrook Apartments'!B19+AscensionMercyMedicalCenter!B19+BriarbrookApartments1007!B19+'Thompson, Kathy'!B19+'Art Institute of Chicago'!B19+ChildrenCourtyardofPlainfield!B19+BriarbrookCommonHallway!B19+LaPetiteAcademyofElmhurst!B19+GoldenGateFuneralHome!B19+'Pride Trucking'!B19+HavenonLongGrove11824WS!B19+Nuera!B19+'Garvey, Michael &amp; Tina'!B19+'CBRE GRECO &amp; SONS'!B19+'941 Terrace Lake'!B19+Shop!B19)</f>
        <v>0</v>
      </c>
      <c r="C19" s="17">
        <f>SUM('55 E Monroe'!C19+'Greystar 1401 S StateSt'!C19+'Briarbrook Apartments1051'!C19+'Briarbrook Apartments'!C19+AscensionMercyMedicalCenter!C19+BriarbrookApartments1007!C19+'Thompson, Kathy'!C19+'Art Institute of Chicago'!C19+ChildrenCourtyardofPlainfield!C19+BriarbrookCommonHallway!C19+LaPetiteAcademyofElmhurst!C19+GoldenGateFuneralHome!C19+'Pride Trucking'!C19+HavenonLongGrove11824WS!C19+Nuera!C19+'Garvey, Michael &amp; Tina'!C19+'CBRE GRECO &amp; SONS'!C19+'941 Terrace Lake'!C19+Shop!C19)</f>
        <v>0</v>
      </c>
      <c r="D19" s="17">
        <f>SUM('55 E Monroe'!D19+'Greystar 1401 S StateSt'!D19+'Briarbrook Apartments1051'!D19+'Briarbrook Apartments'!D19+AscensionMercyMedicalCenter!D19+BriarbrookApartments1007!D19+'Thompson, Kathy'!D19+'Art Institute of Chicago'!D19+ChildrenCourtyardofPlainfield!D19+BriarbrookCommonHallway!D19+LaPetiteAcademyofElmhurst!D19+GoldenGateFuneralHome!D19+'Pride Trucking'!D19+HavenonLongGrove11824WS!D19+Nuera!D19+'Garvey, Michael &amp; Tina'!D19+'CBRE GRECO &amp; SONS'!D19+'941 Terrace Lake'!D19+Shop!D19)</f>
        <v>11.5</v>
      </c>
      <c r="E19" s="17">
        <f>SUM('55 E Monroe'!E19+'Greystar 1401 S StateSt'!E19+'Briarbrook Apartments1051'!E19+'Briarbrook Apartments'!E19+AscensionMercyMedicalCenter!E19+BriarbrookApartments1007!E19+'Thompson, Kathy'!E19+'Art Institute of Chicago'!E19+ChildrenCourtyardofPlainfield!E19+BriarbrookCommonHallway!E19+LaPetiteAcademyofElmhurst!E19+GoldenGateFuneralHome!E19+'Pride Trucking'!E19+HavenonLongGrove11824WS!E19+Nuera!E19+'Garvey, Michael &amp; Tina'!E19+'CBRE GRECO &amp; SONS'!E19+'941 Terrace Lake'!E19+Shop!E19)</f>
        <v>12</v>
      </c>
      <c r="F19" s="17">
        <f>SUM('55 E Monroe'!F19+'Greystar 1401 S StateSt'!F19+'Briarbrook Apartments1051'!F19+'Briarbrook Apartments'!F19+AscensionMercyMedicalCenter!F19+BriarbrookApartments1007!F19+'Thompson, Kathy'!F19+'Art Institute of Chicago'!F19+ChildrenCourtyardofPlainfield!F19+BriarbrookCommonHallway!F19+LaPetiteAcademyofElmhurst!F19+GoldenGateFuneralHome!F19+'Pride Trucking'!F19+HavenonLongGrove11824WS!F19+Nuera!F19+'Garvey, Michael &amp; Tina'!F19+'CBRE GRECO &amp; SONS'!F19+'941 Terrace Lake'!F19+Shop!F19)</f>
        <v>12</v>
      </c>
      <c r="G19" s="17">
        <f>SUM('55 E Monroe'!G19+'Greystar 1401 S StateSt'!G19+'Briarbrook Apartments1051'!G19+'Briarbrook Apartments'!G19+AscensionMercyMedicalCenter!G19+BriarbrookApartments1007!G19+'Thompson, Kathy'!G19+'Art Institute of Chicago'!G19+ChildrenCourtyardofPlainfield!G19+BriarbrookCommonHallway!G19+LaPetiteAcademyofElmhurst!G19+GoldenGateFuneralHome!G19+'Pride Trucking'!G19+HavenonLongGrove11824WS!G19+Nuera!G19+'Garvey, Michael &amp; Tina'!G19+'CBRE GRECO &amp; SONS'!G19+'941 Terrace Lake'!G19+Shop!G19)</f>
        <v>12</v>
      </c>
      <c r="H19" s="17">
        <f>SUM('55 E Monroe'!H19+'Greystar 1401 S StateSt'!H19+'Briarbrook Apartments1051'!H19+'Briarbrook Apartments'!H19+AscensionMercyMedicalCenter!H19+BriarbrookApartments1007!H19+'Thompson, Kathy'!H19+'Art Institute of Chicago'!H19+ChildrenCourtyardofPlainfield!H19+BriarbrookCommonHallway!H19+LaPetiteAcademyofElmhurst!H19+GoldenGateFuneralHome!H19+'Pride Trucking'!H19+HavenonLongGrove11824WS!H19+Nuera!H19+'Garvey, Michael &amp; Tina'!H19+'CBRE GRECO &amp; SONS'!H19+'941 Terrace Lake'!H19+Shop!H19)</f>
        <v>12</v>
      </c>
      <c r="I19" s="10">
        <f t="shared" si="0"/>
        <v>59.5</v>
      </c>
      <c r="J19" s="11">
        <f t="shared" si="1"/>
        <v>40</v>
      </c>
      <c r="K19" s="12">
        <f t="shared" si="2"/>
        <v>19.5</v>
      </c>
      <c r="L19" s="13">
        <f t="shared" si="3"/>
        <v>892.5</v>
      </c>
      <c r="M19" s="9"/>
      <c r="N19" s="10">
        <f t="shared" si="4"/>
        <v>0</v>
      </c>
      <c r="O19" s="10">
        <f t="shared" si="5"/>
        <v>0</v>
      </c>
      <c r="P19" s="10">
        <f t="shared" si="6"/>
        <v>11.5</v>
      </c>
      <c r="Q19" s="10">
        <f t="shared" si="7"/>
        <v>23.5</v>
      </c>
      <c r="R19" s="10">
        <f t="shared" si="8"/>
        <v>35.5</v>
      </c>
      <c r="S19" s="10">
        <f t="shared" si="9"/>
        <v>47.5</v>
      </c>
      <c r="T19" s="10">
        <f t="shared" si="10"/>
        <v>59.5</v>
      </c>
      <c r="U19" s="9"/>
      <c r="V19" s="11">
        <f t="shared" si="11"/>
        <v>0</v>
      </c>
      <c r="W19" s="11">
        <f t="shared" si="12"/>
        <v>0</v>
      </c>
      <c r="X19" s="11">
        <f t="shared" si="13"/>
        <v>11.5</v>
      </c>
      <c r="Y19" s="11">
        <f t="shared" si="14"/>
        <v>12</v>
      </c>
      <c r="Z19" s="11">
        <f t="shared" si="15"/>
        <v>12</v>
      </c>
      <c r="AA19" s="11">
        <f t="shared" si="16"/>
        <v>4.5</v>
      </c>
      <c r="AB19" s="11">
        <f t="shared" si="17"/>
        <v>0</v>
      </c>
      <c r="AC19" s="9"/>
      <c r="AD19" s="12">
        <f>0</f>
        <v>0</v>
      </c>
      <c r="AE19" s="12">
        <f t="shared" si="18"/>
        <v>0</v>
      </c>
      <c r="AF19" s="12">
        <f t="shared" si="19"/>
        <v>0</v>
      </c>
      <c r="AG19" s="12">
        <f t="shared" si="20"/>
        <v>0</v>
      </c>
      <c r="AH19" s="12">
        <f t="shared" si="21"/>
        <v>0</v>
      </c>
      <c r="AI19" s="12">
        <f t="shared" si="22"/>
        <v>7.5</v>
      </c>
      <c r="AJ19" s="12">
        <f t="shared" si="23"/>
        <v>12</v>
      </c>
      <c r="AK19" s="8" t="s">
        <v>32</v>
      </c>
    </row>
    <row r="20" spans="1:37" ht="15.75" customHeight="1" x14ac:dyDescent="0.25">
      <c r="A20" s="8" t="s">
        <v>33</v>
      </c>
      <c r="B20" s="17">
        <f>SUM('55 E Monroe'!B20+'Greystar 1401 S StateSt'!B20+'Briarbrook Apartments1051'!B20+'Briarbrook Apartments'!B20+AscensionMercyMedicalCenter!B20+BriarbrookApartments1007!B20+'Thompson, Kathy'!B20+'Art Institute of Chicago'!B20+ChildrenCourtyardofPlainfield!B20+BriarbrookCommonHallway!B20+LaPetiteAcademyofElmhurst!B20+GoldenGateFuneralHome!B20+'Pride Trucking'!B20+HavenonLongGrove11824WS!B20+Nuera!B20+'Garvey, Michael &amp; Tina'!B20+'CBRE GRECO &amp; SONS'!B20+'941 Terrace Lake'!B20+Shop!B20)</f>
        <v>0</v>
      </c>
      <c r="C20" s="17">
        <f>SUM('55 E Monroe'!C20+'Greystar 1401 S StateSt'!C20+'Briarbrook Apartments1051'!C20+'Briarbrook Apartments'!C20+AscensionMercyMedicalCenter!C20+BriarbrookApartments1007!C20+'Thompson, Kathy'!C20+'Art Institute of Chicago'!C20+ChildrenCourtyardofPlainfield!C20+BriarbrookCommonHallway!C20+LaPetiteAcademyofElmhurst!C20+GoldenGateFuneralHome!C20+'Pride Trucking'!C20+HavenonLongGrove11824WS!C20+Nuera!C20+'Garvey, Michael &amp; Tina'!C20+'CBRE GRECO &amp; SONS'!C20+'941 Terrace Lake'!C20+Shop!C20)</f>
        <v>0</v>
      </c>
      <c r="D20" s="17">
        <f>SUM('55 E Monroe'!D20+'Greystar 1401 S StateSt'!D20+'Briarbrook Apartments1051'!D20+'Briarbrook Apartments'!D20+AscensionMercyMedicalCenter!D20+BriarbrookApartments1007!D20+'Thompson, Kathy'!D20+'Art Institute of Chicago'!D20+ChildrenCourtyardofPlainfield!D20+BriarbrookCommonHallway!D20+LaPetiteAcademyofElmhurst!D20+GoldenGateFuneralHome!D20+'Pride Trucking'!D20+HavenonLongGrove11824WS!D20+Nuera!D20+'Garvey, Michael &amp; Tina'!D20+'CBRE GRECO &amp; SONS'!D20+'941 Terrace Lake'!D20+Shop!D20)</f>
        <v>0</v>
      </c>
      <c r="E20" s="17">
        <f>SUM('55 E Monroe'!E20+'Greystar 1401 S StateSt'!E20+'Briarbrook Apartments1051'!E20+'Briarbrook Apartments'!E20+AscensionMercyMedicalCenter!E20+BriarbrookApartments1007!E20+'Thompson, Kathy'!E20+'Art Institute of Chicago'!E20+ChildrenCourtyardofPlainfield!E20+BriarbrookCommonHallway!E20+LaPetiteAcademyofElmhurst!E20+GoldenGateFuneralHome!E20+'Pride Trucking'!E20+HavenonLongGrove11824WS!E20+Nuera!E20+'Garvey, Michael &amp; Tina'!E20+'CBRE GRECO &amp; SONS'!E20+'941 Terrace Lake'!E20+Shop!E20)</f>
        <v>0</v>
      </c>
      <c r="F20" s="17">
        <f>SUM('55 E Monroe'!F20+'Greystar 1401 S StateSt'!F20+'Briarbrook Apartments1051'!F20+'Briarbrook Apartments'!F20+AscensionMercyMedicalCenter!F20+BriarbrookApartments1007!F20+'Thompson, Kathy'!F20+'Art Institute of Chicago'!F20+ChildrenCourtyardofPlainfield!F20+BriarbrookCommonHallway!F20+LaPetiteAcademyofElmhurst!F20+GoldenGateFuneralHome!F20+'Pride Trucking'!F20+HavenonLongGrove11824WS!F20+Nuera!F20+'Garvey, Michael &amp; Tina'!F20+'CBRE GRECO &amp; SONS'!F20+'941 Terrace Lake'!F20+Shop!F20)</f>
        <v>0</v>
      </c>
      <c r="G20" s="17">
        <f>SUM('55 E Monroe'!G20+'Greystar 1401 S StateSt'!G20+'Briarbrook Apartments1051'!G20+'Briarbrook Apartments'!G20+AscensionMercyMedicalCenter!G20+BriarbrookApartments1007!G20+'Thompson, Kathy'!G20+'Art Institute of Chicago'!G20+ChildrenCourtyardofPlainfield!G20+BriarbrookCommonHallway!G20+LaPetiteAcademyofElmhurst!G20+GoldenGateFuneralHome!G20+'Pride Trucking'!G20+HavenonLongGrove11824WS!G20+Nuera!G20+'Garvey, Michael &amp; Tina'!G20+'CBRE GRECO &amp; SONS'!G20+'941 Terrace Lake'!G20+Shop!G20)</f>
        <v>0</v>
      </c>
      <c r="H20" s="17">
        <f>SUM('55 E Monroe'!H20+'Greystar 1401 S StateSt'!H20+'Briarbrook Apartments1051'!H20+'Briarbrook Apartments'!H20+AscensionMercyMedicalCenter!H20+BriarbrookApartments1007!H20+'Thompson, Kathy'!H20+'Art Institute of Chicago'!H20+ChildrenCourtyardofPlainfield!H20+BriarbrookCommonHallway!H20+LaPetiteAcademyofElmhurst!H20+GoldenGateFuneralHome!H20+'Pride Trucking'!H20+HavenonLongGrove11824WS!H20+Nuera!H20+'Garvey, Michael &amp; Tina'!H20+'CBRE GRECO &amp; SONS'!H20+'941 Terrace Lake'!H20+Shop!H20)</f>
        <v>12</v>
      </c>
      <c r="I20" s="10">
        <f t="shared" si="0"/>
        <v>12</v>
      </c>
      <c r="J20" s="11">
        <f t="shared" si="1"/>
        <v>12</v>
      </c>
      <c r="K20" s="12">
        <f t="shared" si="2"/>
        <v>0</v>
      </c>
      <c r="L20" s="13">
        <f t="shared" si="3"/>
        <v>180</v>
      </c>
      <c r="M20" s="9"/>
      <c r="N20" s="10">
        <f t="shared" si="4"/>
        <v>0</v>
      </c>
      <c r="O20" s="10">
        <f t="shared" si="5"/>
        <v>0</v>
      </c>
      <c r="P20" s="10">
        <f t="shared" si="6"/>
        <v>0</v>
      </c>
      <c r="Q20" s="10">
        <f t="shared" si="7"/>
        <v>0</v>
      </c>
      <c r="R20" s="10">
        <f t="shared" si="8"/>
        <v>0</v>
      </c>
      <c r="S20" s="10">
        <f t="shared" si="9"/>
        <v>0</v>
      </c>
      <c r="T20" s="10">
        <f t="shared" si="10"/>
        <v>12</v>
      </c>
      <c r="U20" s="9"/>
      <c r="V20" s="11">
        <f t="shared" si="11"/>
        <v>0</v>
      </c>
      <c r="W20" s="11">
        <f t="shared" si="12"/>
        <v>0</v>
      </c>
      <c r="X20" s="11">
        <f t="shared" si="13"/>
        <v>0</v>
      </c>
      <c r="Y20" s="11">
        <f t="shared" si="14"/>
        <v>0</v>
      </c>
      <c r="Z20" s="11">
        <f t="shared" si="15"/>
        <v>0</v>
      </c>
      <c r="AA20" s="11">
        <f t="shared" si="16"/>
        <v>0</v>
      </c>
      <c r="AB20" s="11">
        <f t="shared" si="17"/>
        <v>12</v>
      </c>
      <c r="AC20" s="9"/>
      <c r="AD20" s="12">
        <f>0</f>
        <v>0</v>
      </c>
      <c r="AE20" s="12">
        <f t="shared" si="18"/>
        <v>0</v>
      </c>
      <c r="AF20" s="12">
        <f t="shared" si="19"/>
        <v>0</v>
      </c>
      <c r="AG20" s="12">
        <f t="shared" si="20"/>
        <v>0</v>
      </c>
      <c r="AH20" s="12">
        <f t="shared" si="21"/>
        <v>0</v>
      </c>
      <c r="AI20" s="12">
        <f t="shared" si="22"/>
        <v>0</v>
      </c>
      <c r="AJ20" s="12">
        <f t="shared" si="23"/>
        <v>0</v>
      </c>
      <c r="AK20" s="8" t="s">
        <v>33</v>
      </c>
    </row>
    <row r="21" spans="1:37" ht="15.75" customHeight="1" x14ac:dyDescent="0.25">
      <c r="A21" s="8" t="s">
        <v>34</v>
      </c>
      <c r="B21" s="17">
        <f>SUM('55 E Monroe'!B21+'Greystar 1401 S StateSt'!B21+'Briarbrook Apartments1051'!B21+'Briarbrook Apartments'!B21+AscensionMercyMedicalCenter!B21+BriarbrookApartments1007!B21+'Thompson, Kathy'!B21+'Art Institute of Chicago'!B21+ChildrenCourtyardofPlainfield!B21+BriarbrookCommonHallway!B21+LaPetiteAcademyofElmhurst!B21+GoldenGateFuneralHome!B21+'Pride Trucking'!B21+HavenonLongGrove11824WS!B21+Nuera!B21+'Garvey, Michael &amp; Tina'!B21+'CBRE GRECO &amp; SONS'!B21+'941 Terrace Lake'!B21+Shop!B21)</f>
        <v>0</v>
      </c>
      <c r="C21" s="17">
        <f>SUM('55 E Monroe'!C21+'Greystar 1401 S StateSt'!C21+'Briarbrook Apartments1051'!C21+'Briarbrook Apartments'!C21+AscensionMercyMedicalCenter!C21+BriarbrookApartments1007!C21+'Thompson, Kathy'!C21+'Art Institute of Chicago'!C21+ChildrenCourtyardofPlainfield!C21+BriarbrookCommonHallway!C21+LaPetiteAcademyofElmhurst!C21+GoldenGateFuneralHome!C21+'Pride Trucking'!C21+HavenonLongGrove11824WS!C21+Nuera!C21+'Garvey, Michael &amp; Tina'!C21+'CBRE GRECO &amp; SONS'!C21+'941 Terrace Lake'!C21+Shop!C21)</f>
        <v>0</v>
      </c>
      <c r="D21" s="17">
        <f>SUM('55 E Monroe'!D21+'Greystar 1401 S StateSt'!D21+'Briarbrook Apartments1051'!D21+'Briarbrook Apartments'!D21+AscensionMercyMedicalCenter!D21+BriarbrookApartments1007!D21+'Thompson, Kathy'!D21+'Art Institute of Chicago'!D21+ChildrenCourtyardofPlainfield!D21+BriarbrookCommonHallway!D21+LaPetiteAcademyofElmhurst!D21+GoldenGateFuneralHome!D21+'Pride Trucking'!D21+HavenonLongGrove11824WS!D21+Nuera!D21+'Garvey, Michael &amp; Tina'!D21+'CBRE GRECO &amp; SONS'!D21+'941 Terrace Lake'!D21+Shop!D21)</f>
        <v>0</v>
      </c>
      <c r="E21" s="17">
        <f>SUM('55 E Monroe'!E21+'Greystar 1401 S StateSt'!E21+'Briarbrook Apartments1051'!E21+'Briarbrook Apartments'!E21+AscensionMercyMedicalCenter!E21+BriarbrookApartments1007!E21+'Thompson, Kathy'!E21+'Art Institute of Chicago'!E21+ChildrenCourtyardofPlainfield!E21+BriarbrookCommonHallway!E21+LaPetiteAcademyofElmhurst!E21+GoldenGateFuneralHome!E21+'Pride Trucking'!E21+HavenonLongGrove11824WS!E21+Nuera!E21+'Garvey, Michael &amp; Tina'!E21+'CBRE GRECO &amp; SONS'!E21+'941 Terrace Lake'!E21+Shop!E21)</f>
        <v>0</v>
      </c>
      <c r="F21" s="17">
        <f>SUM('55 E Monroe'!F21+'Greystar 1401 S StateSt'!F21+'Briarbrook Apartments1051'!F21+'Briarbrook Apartments'!F21+AscensionMercyMedicalCenter!F21+BriarbrookApartments1007!F21+'Thompson, Kathy'!F21+'Art Institute of Chicago'!F21+ChildrenCourtyardofPlainfield!F21+BriarbrookCommonHallway!F21+LaPetiteAcademyofElmhurst!F21+GoldenGateFuneralHome!F21+'Pride Trucking'!F21+HavenonLongGrove11824WS!F21+Nuera!F21+'Garvey, Michael &amp; Tina'!F21+'CBRE GRECO &amp; SONS'!F21+'941 Terrace Lake'!F21+Shop!F21)</f>
        <v>0</v>
      </c>
      <c r="G21" s="17">
        <f>SUM('55 E Monroe'!G21+'Greystar 1401 S StateSt'!G21+'Briarbrook Apartments1051'!G21+'Briarbrook Apartments'!G21+AscensionMercyMedicalCenter!G21+BriarbrookApartments1007!G21+'Thompson, Kathy'!G21+'Art Institute of Chicago'!G21+ChildrenCourtyardofPlainfield!G21+BriarbrookCommonHallway!G21+LaPetiteAcademyofElmhurst!G21+GoldenGateFuneralHome!G21+'Pride Trucking'!G21+HavenonLongGrove11824WS!G21+Nuera!G21+'Garvey, Michael &amp; Tina'!G21+'CBRE GRECO &amp; SONS'!G21+'941 Terrace Lake'!G21+Shop!G21)</f>
        <v>0</v>
      </c>
      <c r="H21" s="17">
        <f>SUM('55 E Monroe'!H21+'Greystar 1401 S StateSt'!H21+'Briarbrook Apartments1051'!H21+'Briarbrook Apartments'!H21+AscensionMercyMedicalCenter!H21+BriarbrookApartments1007!H21+'Thompson, Kathy'!H21+'Art Institute of Chicago'!H21+ChildrenCourtyardofPlainfield!H21+BriarbrookCommonHallway!H21+LaPetiteAcademyofElmhurst!H21+GoldenGateFuneralHome!H21+'Pride Trucking'!H21+HavenonLongGrove11824WS!H21+Nuera!H21+'Garvey, Michael &amp; Tina'!H21+'CBRE GRECO &amp; SONS'!H21+'941 Terrace Lake'!H21+Shop!H21)</f>
        <v>12</v>
      </c>
      <c r="I21" s="10">
        <f t="shared" si="0"/>
        <v>12</v>
      </c>
      <c r="J21" s="11">
        <f t="shared" si="1"/>
        <v>12</v>
      </c>
      <c r="K21" s="12">
        <f t="shared" si="2"/>
        <v>0</v>
      </c>
      <c r="L21" s="13">
        <f t="shared" si="3"/>
        <v>180</v>
      </c>
      <c r="M21" s="9"/>
      <c r="N21" s="10">
        <f t="shared" si="4"/>
        <v>0</v>
      </c>
      <c r="O21" s="10">
        <f t="shared" si="5"/>
        <v>0</v>
      </c>
      <c r="P21" s="10">
        <f t="shared" si="6"/>
        <v>0</v>
      </c>
      <c r="Q21" s="10">
        <f t="shared" si="7"/>
        <v>0</v>
      </c>
      <c r="R21" s="10">
        <f t="shared" si="8"/>
        <v>0</v>
      </c>
      <c r="S21" s="10">
        <f t="shared" si="9"/>
        <v>0</v>
      </c>
      <c r="T21" s="10">
        <f t="shared" si="10"/>
        <v>12</v>
      </c>
      <c r="U21" s="9"/>
      <c r="V21" s="11">
        <f t="shared" si="11"/>
        <v>0</v>
      </c>
      <c r="W21" s="11">
        <f t="shared" si="12"/>
        <v>0</v>
      </c>
      <c r="X21" s="11">
        <f t="shared" si="13"/>
        <v>0</v>
      </c>
      <c r="Y21" s="11">
        <f t="shared" si="14"/>
        <v>0</v>
      </c>
      <c r="Z21" s="11">
        <f t="shared" si="15"/>
        <v>0</v>
      </c>
      <c r="AA21" s="11">
        <f t="shared" si="16"/>
        <v>0</v>
      </c>
      <c r="AB21" s="11">
        <f t="shared" si="17"/>
        <v>12</v>
      </c>
      <c r="AC21" s="9"/>
      <c r="AD21" s="12">
        <f>0</f>
        <v>0</v>
      </c>
      <c r="AE21" s="12">
        <f t="shared" si="18"/>
        <v>0</v>
      </c>
      <c r="AF21" s="12">
        <f t="shared" si="19"/>
        <v>0</v>
      </c>
      <c r="AG21" s="12">
        <f t="shared" si="20"/>
        <v>0</v>
      </c>
      <c r="AH21" s="12">
        <f t="shared" si="21"/>
        <v>0</v>
      </c>
      <c r="AI21" s="12">
        <f t="shared" si="22"/>
        <v>0</v>
      </c>
      <c r="AJ21" s="12">
        <f t="shared" si="23"/>
        <v>0</v>
      </c>
      <c r="AK21" s="8" t="s">
        <v>34</v>
      </c>
    </row>
    <row r="22" spans="1:37" ht="15.75" customHeight="1" x14ac:dyDescent="0.25">
      <c r="A22" s="8" t="s">
        <v>35</v>
      </c>
      <c r="B22" s="17">
        <f>SUM('55 E Monroe'!B22+'Greystar 1401 S StateSt'!B22+'Briarbrook Apartments1051'!B22+'Briarbrook Apartments'!B22+AscensionMercyMedicalCenter!B22+BriarbrookApartments1007!B22+'Thompson, Kathy'!B22+'Art Institute of Chicago'!B22+ChildrenCourtyardofPlainfield!B22+BriarbrookCommonHallway!B22+LaPetiteAcademyofElmhurst!B22+GoldenGateFuneralHome!B22+'Pride Trucking'!B22+HavenonLongGrove11824WS!B22+Nuera!B22+'Garvey, Michael &amp; Tina'!B22+'CBRE GRECO &amp; SONS'!B22+'941 Terrace Lake'!B22+Shop!B22)</f>
        <v>0</v>
      </c>
      <c r="C22" s="17">
        <f>SUM('55 E Monroe'!C22+'Greystar 1401 S StateSt'!C22+'Briarbrook Apartments1051'!C22+'Briarbrook Apartments'!C22+AscensionMercyMedicalCenter!C22+BriarbrookApartments1007!C22+'Thompson, Kathy'!C22+'Art Institute of Chicago'!C22+ChildrenCourtyardofPlainfield!C22+BriarbrookCommonHallway!C22+LaPetiteAcademyofElmhurst!C22+GoldenGateFuneralHome!C22+'Pride Trucking'!C22+HavenonLongGrove11824WS!C22+Nuera!C22+'Garvey, Michael &amp; Tina'!C22+'CBRE GRECO &amp; SONS'!C22+'941 Terrace Lake'!C22+Shop!C22)</f>
        <v>11.5</v>
      </c>
      <c r="D22" s="17">
        <f>SUM('55 E Monroe'!D22+'Greystar 1401 S StateSt'!D22+'Briarbrook Apartments1051'!D22+'Briarbrook Apartments'!D22+AscensionMercyMedicalCenter!D22+BriarbrookApartments1007!D22+'Thompson, Kathy'!D22+'Art Institute of Chicago'!D22+ChildrenCourtyardofPlainfield!D22+BriarbrookCommonHallway!D22+LaPetiteAcademyofElmhurst!D22+GoldenGateFuneralHome!D22+'Pride Trucking'!D22+HavenonLongGrove11824WS!D22+Nuera!D22+'Garvey, Michael &amp; Tina'!D22+'CBRE GRECO &amp; SONS'!D22+'941 Terrace Lake'!D22+Shop!D22)</f>
        <v>11.5</v>
      </c>
      <c r="E22" s="17">
        <f>SUM('55 E Monroe'!E22+'Greystar 1401 S StateSt'!E22+'Briarbrook Apartments1051'!E22+'Briarbrook Apartments'!E22+AscensionMercyMedicalCenter!E22+BriarbrookApartments1007!E22+'Thompson, Kathy'!E22+'Art Institute of Chicago'!E22+ChildrenCourtyardofPlainfield!E22+BriarbrookCommonHallway!E22+LaPetiteAcademyofElmhurst!E22+GoldenGateFuneralHome!E22+'Pride Trucking'!E22+HavenonLongGrove11824WS!E22+Nuera!E22+'Garvey, Michael &amp; Tina'!E22+'CBRE GRECO &amp; SONS'!E22+'941 Terrace Lake'!E22+Shop!E22)</f>
        <v>12</v>
      </c>
      <c r="F22" s="17">
        <f>SUM('55 E Monroe'!F22+'Greystar 1401 S StateSt'!F22+'Briarbrook Apartments1051'!F22+'Briarbrook Apartments'!F22+AscensionMercyMedicalCenter!F22+BriarbrookApartments1007!F22+'Thompson, Kathy'!F22+'Art Institute of Chicago'!F22+ChildrenCourtyardofPlainfield!F22+BriarbrookCommonHallway!F22+LaPetiteAcademyofElmhurst!F22+GoldenGateFuneralHome!F22+'Pride Trucking'!F22+HavenonLongGrove11824WS!F22+Nuera!F22+'Garvey, Michael &amp; Tina'!F22+'CBRE GRECO &amp; SONS'!F22+'941 Terrace Lake'!F22+Shop!F22)</f>
        <v>12</v>
      </c>
      <c r="G22" s="17">
        <f>SUM('55 E Monroe'!G22+'Greystar 1401 S StateSt'!G22+'Briarbrook Apartments1051'!G22+'Briarbrook Apartments'!G22+AscensionMercyMedicalCenter!G22+BriarbrookApartments1007!G22+'Thompson, Kathy'!G22+'Art Institute of Chicago'!G22+ChildrenCourtyardofPlainfield!G22+BriarbrookCommonHallway!G22+LaPetiteAcademyofElmhurst!G22+GoldenGateFuneralHome!G22+'Pride Trucking'!G22+HavenonLongGrove11824WS!G22+Nuera!G22+'Garvey, Michael &amp; Tina'!G22+'CBRE GRECO &amp; SONS'!G22+'941 Terrace Lake'!G22+Shop!G22)</f>
        <v>12</v>
      </c>
      <c r="H22" s="17">
        <f>SUM('55 E Monroe'!H22+'Greystar 1401 S StateSt'!H22+'Briarbrook Apartments1051'!H22+'Briarbrook Apartments'!H22+AscensionMercyMedicalCenter!H22+BriarbrookApartments1007!H22+'Thompson, Kathy'!H22+'Art Institute of Chicago'!H22+ChildrenCourtyardofPlainfield!H22+BriarbrookCommonHallway!H22+LaPetiteAcademyofElmhurst!H22+GoldenGateFuneralHome!H22+'Pride Trucking'!H22+HavenonLongGrove11824WS!H22+Nuera!H22+'Garvey, Michael &amp; Tina'!H22+'CBRE GRECO &amp; SONS'!H22+'941 Terrace Lake'!H22+Shop!H22)</f>
        <v>12</v>
      </c>
      <c r="I22" s="10">
        <f t="shared" si="0"/>
        <v>71</v>
      </c>
      <c r="J22" s="11">
        <f t="shared" si="1"/>
        <v>40</v>
      </c>
      <c r="K22" s="12">
        <f t="shared" si="2"/>
        <v>31</v>
      </c>
      <c r="L22" s="13">
        <f t="shared" si="3"/>
        <v>1065</v>
      </c>
      <c r="M22" s="9"/>
      <c r="N22" s="10">
        <f t="shared" si="4"/>
        <v>0</v>
      </c>
      <c r="O22" s="10">
        <f t="shared" si="5"/>
        <v>11.5</v>
      </c>
      <c r="P22" s="10">
        <f t="shared" si="6"/>
        <v>23</v>
      </c>
      <c r="Q22" s="10">
        <f t="shared" si="7"/>
        <v>35</v>
      </c>
      <c r="R22" s="10">
        <f t="shared" si="8"/>
        <v>47</v>
      </c>
      <c r="S22" s="10">
        <f t="shared" si="9"/>
        <v>59</v>
      </c>
      <c r="T22" s="10">
        <f t="shared" si="10"/>
        <v>71</v>
      </c>
      <c r="U22" s="9"/>
      <c r="V22" s="11">
        <f t="shared" si="11"/>
        <v>0</v>
      </c>
      <c r="W22" s="11">
        <f t="shared" si="12"/>
        <v>11.5</v>
      </c>
      <c r="X22" s="11">
        <f t="shared" si="13"/>
        <v>11.5</v>
      </c>
      <c r="Y22" s="11">
        <f t="shared" si="14"/>
        <v>12</v>
      </c>
      <c r="Z22" s="11">
        <f t="shared" si="15"/>
        <v>5</v>
      </c>
      <c r="AA22" s="11">
        <f t="shared" si="16"/>
        <v>0</v>
      </c>
      <c r="AB22" s="11">
        <f t="shared" si="17"/>
        <v>0</v>
      </c>
      <c r="AC22" s="9"/>
      <c r="AD22" s="12">
        <f>0</f>
        <v>0</v>
      </c>
      <c r="AE22" s="12">
        <f t="shared" si="18"/>
        <v>0</v>
      </c>
      <c r="AF22" s="12">
        <f t="shared" si="19"/>
        <v>0</v>
      </c>
      <c r="AG22" s="12">
        <f t="shared" si="20"/>
        <v>0</v>
      </c>
      <c r="AH22" s="12">
        <f t="shared" si="21"/>
        <v>7</v>
      </c>
      <c r="AI22" s="12">
        <f t="shared" si="22"/>
        <v>12</v>
      </c>
      <c r="AJ22" s="12">
        <f t="shared" si="23"/>
        <v>12</v>
      </c>
      <c r="AK22" s="8" t="s">
        <v>35</v>
      </c>
    </row>
    <row r="23" spans="1:37" ht="15.75" customHeight="1" x14ac:dyDescent="0.25">
      <c r="A23" s="8" t="s">
        <v>36</v>
      </c>
      <c r="B23" s="17">
        <f>SUM('55 E Monroe'!B23+'Greystar 1401 S StateSt'!B23+'Briarbrook Apartments1051'!B23+'Briarbrook Apartments'!B23+AscensionMercyMedicalCenter!B23+BriarbrookApartments1007!B23+'Thompson, Kathy'!B23+'Art Institute of Chicago'!B23+ChildrenCourtyardofPlainfield!B23+BriarbrookCommonHallway!B23+LaPetiteAcademyofElmhurst!B23+GoldenGateFuneralHome!B23+'Pride Trucking'!B23+HavenonLongGrove11824WS!B23+Nuera!B23+'Garvey, Michael &amp; Tina'!B23+'CBRE GRECO &amp; SONS'!B23+'941 Terrace Lake'!B23+Shop!B23)</f>
        <v>5</v>
      </c>
      <c r="C23" s="17">
        <f>SUM('55 E Monroe'!C23+'Greystar 1401 S StateSt'!C23+'Briarbrook Apartments1051'!C23+'Briarbrook Apartments'!C23+AscensionMercyMedicalCenter!C23+BriarbrookApartments1007!C23+'Thompson, Kathy'!C23+'Art Institute of Chicago'!C23+ChildrenCourtyardofPlainfield!C23+BriarbrookCommonHallway!C23+LaPetiteAcademyofElmhurst!C23+GoldenGateFuneralHome!C23+'Pride Trucking'!C23+HavenonLongGrove11824WS!C23+Nuera!C23+'Garvey, Michael &amp; Tina'!C23+'CBRE GRECO &amp; SONS'!C23+'941 Terrace Lake'!C23+Shop!C23)</f>
        <v>11.5</v>
      </c>
      <c r="D23" s="17">
        <f>SUM('55 E Monroe'!D23+'Greystar 1401 S StateSt'!D23+'Briarbrook Apartments1051'!D23+'Briarbrook Apartments'!D23+AscensionMercyMedicalCenter!D23+BriarbrookApartments1007!D23+'Thompson, Kathy'!D23+'Art Institute of Chicago'!D23+ChildrenCourtyardofPlainfield!D23+BriarbrookCommonHallway!D23+LaPetiteAcademyofElmhurst!D23+GoldenGateFuneralHome!D23+'Pride Trucking'!D23+HavenonLongGrove11824WS!D23+Nuera!D23+'Garvey, Michael &amp; Tina'!D23+'CBRE GRECO &amp; SONS'!D23+'941 Terrace Lake'!D23+Shop!D23)</f>
        <v>11.5</v>
      </c>
      <c r="E23" s="17">
        <f>SUM('55 E Monroe'!E23+'Greystar 1401 S StateSt'!E23+'Briarbrook Apartments1051'!E23+'Briarbrook Apartments'!E23+AscensionMercyMedicalCenter!E23+BriarbrookApartments1007!E23+'Thompson, Kathy'!E23+'Art Institute of Chicago'!E23+ChildrenCourtyardofPlainfield!E23+BriarbrookCommonHallway!E23+LaPetiteAcademyofElmhurst!E23+GoldenGateFuneralHome!E23+'Pride Trucking'!E23+HavenonLongGrove11824WS!E23+Nuera!E23+'Garvey, Michael &amp; Tina'!E23+'CBRE GRECO &amp; SONS'!E23+'941 Terrace Lake'!E23+Shop!E23)</f>
        <v>12</v>
      </c>
      <c r="F23" s="17">
        <f>SUM('55 E Monroe'!F23+'Greystar 1401 S StateSt'!F23+'Briarbrook Apartments1051'!F23+'Briarbrook Apartments'!F23+AscensionMercyMedicalCenter!F23+BriarbrookApartments1007!F23+'Thompson, Kathy'!F23+'Art Institute of Chicago'!F23+ChildrenCourtyardofPlainfield!F23+BriarbrookCommonHallway!F23+LaPetiteAcademyofElmhurst!F23+GoldenGateFuneralHome!F23+'Pride Trucking'!F23+HavenonLongGrove11824WS!F23+Nuera!F23+'Garvey, Michael &amp; Tina'!F23+'CBRE GRECO &amp; SONS'!F23+'941 Terrace Lake'!F23+Shop!F23)</f>
        <v>12</v>
      </c>
      <c r="G23" s="17">
        <f>SUM('55 E Monroe'!G23+'Greystar 1401 S StateSt'!G23+'Briarbrook Apartments1051'!G23+'Briarbrook Apartments'!G23+AscensionMercyMedicalCenter!G23+BriarbrookApartments1007!G23+'Thompson, Kathy'!G23+'Art Institute of Chicago'!G23+ChildrenCourtyardofPlainfield!G23+BriarbrookCommonHallway!G23+LaPetiteAcademyofElmhurst!G23+GoldenGateFuneralHome!G23+'Pride Trucking'!G23+HavenonLongGrove11824WS!G23+Nuera!G23+'Garvey, Michael &amp; Tina'!G23+'CBRE GRECO &amp; SONS'!G23+'941 Terrace Lake'!G23+Shop!G23)</f>
        <v>12</v>
      </c>
      <c r="H23" s="17">
        <f>SUM('55 E Monroe'!H23+'Greystar 1401 S StateSt'!H23+'Briarbrook Apartments1051'!H23+'Briarbrook Apartments'!H23+AscensionMercyMedicalCenter!H23+BriarbrookApartments1007!H23+'Thompson, Kathy'!H23+'Art Institute of Chicago'!H23+ChildrenCourtyardofPlainfield!H23+BriarbrookCommonHallway!H23+LaPetiteAcademyofElmhurst!H23+GoldenGateFuneralHome!H23+'Pride Trucking'!H23+HavenonLongGrove11824WS!H23+Nuera!H23+'Garvey, Michael &amp; Tina'!H23+'CBRE GRECO &amp; SONS'!H23+'941 Terrace Lake'!H23+Shop!H23)</f>
        <v>12</v>
      </c>
      <c r="I23" s="10">
        <f t="shared" si="0"/>
        <v>76</v>
      </c>
      <c r="J23" s="11">
        <f t="shared" si="1"/>
        <v>40</v>
      </c>
      <c r="K23" s="12">
        <f t="shared" si="2"/>
        <v>36</v>
      </c>
      <c r="L23" s="13">
        <f t="shared" si="3"/>
        <v>1140</v>
      </c>
      <c r="M23" s="9"/>
      <c r="N23" s="10">
        <f t="shared" si="4"/>
        <v>5</v>
      </c>
      <c r="O23" s="10">
        <f t="shared" si="5"/>
        <v>16.5</v>
      </c>
      <c r="P23" s="10">
        <f t="shared" si="6"/>
        <v>28</v>
      </c>
      <c r="Q23" s="10">
        <f t="shared" si="7"/>
        <v>40</v>
      </c>
      <c r="R23" s="10">
        <f t="shared" si="8"/>
        <v>52</v>
      </c>
      <c r="S23" s="10">
        <f t="shared" si="9"/>
        <v>64</v>
      </c>
      <c r="T23" s="10">
        <f t="shared" si="10"/>
        <v>76</v>
      </c>
      <c r="U23" s="9"/>
      <c r="V23" s="11">
        <f t="shared" si="11"/>
        <v>5</v>
      </c>
      <c r="W23" s="11">
        <f t="shared" si="12"/>
        <v>11.5</v>
      </c>
      <c r="X23" s="11">
        <f t="shared" si="13"/>
        <v>11.5</v>
      </c>
      <c r="Y23" s="11">
        <f t="shared" si="14"/>
        <v>12</v>
      </c>
      <c r="Z23" s="11">
        <f t="shared" si="15"/>
        <v>0</v>
      </c>
      <c r="AA23" s="11">
        <f t="shared" si="16"/>
        <v>0</v>
      </c>
      <c r="AB23" s="11">
        <f t="shared" si="17"/>
        <v>0</v>
      </c>
      <c r="AC23" s="9"/>
      <c r="AD23" s="12">
        <f>0</f>
        <v>0</v>
      </c>
      <c r="AE23" s="12">
        <f t="shared" si="18"/>
        <v>0</v>
      </c>
      <c r="AF23" s="12">
        <f t="shared" si="19"/>
        <v>0</v>
      </c>
      <c r="AG23" s="12">
        <f t="shared" si="20"/>
        <v>0</v>
      </c>
      <c r="AH23" s="12">
        <f t="shared" si="21"/>
        <v>12</v>
      </c>
      <c r="AI23" s="12">
        <f t="shared" si="22"/>
        <v>12</v>
      </c>
      <c r="AJ23" s="12">
        <f t="shared" si="23"/>
        <v>12</v>
      </c>
      <c r="AK23" s="8" t="s">
        <v>36</v>
      </c>
    </row>
    <row r="24" spans="1:37" ht="15.75" customHeight="1" x14ac:dyDescent="0.25">
      <c r="A24" s="8" t="s">
        <v>37</v>
      </c>
      <c r="B24" s="17">
        <f>SUM('55 E Monroe'!B24+'Greystar 1401 S StateSt'!B24+'Briarbrook Apartments1051'!B24+'Briarbrook Apartments'!B24+AscensionMercyMedicalCenter!B24+BriarbrookApartments1007!B24+'Thompson, Kathy'!B24+'Art Institute of Chicago'!B24+ChildrenCourtyardofPlainfield!B24+BriarbrookCommonHallway!B24+LaPetiteAcademyofElmhurst!B24+GoldenGateFuneralHome!B24+'Pride Trucking'!B24+HavenonLongGrove11824WS!B24+Nuera!B24+'Garvey, Michael &amp; Tina'!B24+'CBRE GRECO &amp; SONS'!B24+'941 Terrace Lake'!B24+Shop!B24)</f>
        <v>5</v>
      </c>
      <c r="C24" s="17">
        <f>SUM('55 E Monroe'!C24+'Greystar 1401 S StateSt'!C24+'Briarbrook Apartments1051'!C24+'Briarbrook Apartments'!C24+AscensionMercyMedicalCenter!C24+BriarbrookApartments1007!C24+'Thompson, Kathy'!C24+'Art Institute of Chicago'!C24+ChildrenCourtyardofPlainfield!C24+BriarbrookCommonHallway!C24+LaPetiteAcademyofElmhurst!C24+GoldenGateFuneralHome!C24+'Pride Trucking'!C24+HavenonLongGrove11824WS!C24+Nuera!C24+'Garvey, Michael &amp; Tina'!C24+'CBRE GRECO &amp; SONS'!C24+'941 Terrace Lake'!C24+Shop!C24)</f>
        <v>11.5</v>
      </c>
      <c r="D24" s="17">
        <f>SUM('55 E Monroe'!D24+'Greystar 1401 S StateSt'!D24+'Briarbrook Apartments1051'!D24+'Briarbrook Apartments'!D24+AscensionMercyMedicalCenter!D24+BriarbrookApartments1007!D24+'Thompson, Kathy'!D24+'Art Institute of Chicago'!D24+ChildrenCourtyardofPlainfield!D24+BriarbrookCommonHallway!D24+LaPetiteAcademyofElmhurst!D24+GoldenGateFuneralHome!D24+'Pride Trucking'!D24+HavenonLongGrove11824WS!D24+Nuera!D24+'Garvey, Michael &amp; Tina'!D24+'CBRE GRECO &amp; SONS'!D24+'941 Terrace Lake'!D24+Shop!D24)</f>
        <v>11.5</v>
      </c>
      <c r="E24" s="17">
        <f>SUM('55 E Monroe'!E24+'Greystar 1401 S StateSt'!E24+'Briarbrook Apartments1051'!E24+'Briarbrook Apartments'!E24+AscensionMercyMedicalCenter!E24+BriarbrookApartments1007!E24+'Thompson, Kathy'!E24+'Art Institute of Chicago'!E24+ChildrenCourtyardofPlainfield!E24+BriarbrookCommonHallway!E24+LaPetiteAcademyofElmhurst!E24+GoldenGateFuneralHome!E24+'Pride Trucking'!E24+HavenonLongGrove11824WS!E24+Nuera!E24+'Garvey, Michael &amp; Tina'!E24+'CBRE GRECO &amp; SONS'!E24+'941 Terrace Lake'!E24+Shop!E24)</f>
        <v>12</v>
      </c>
      <c r="F24" s="17">
        <f>SUM('55 E Monroe'!F24+'Greystar 1401 S StateSt'!F24+'Briarbrook Apartments1051'!F24+'Briarbrook Apartments'!F24+AscensionMercyMedicalCenter!F24+BriarbrookApartments1007!F24+'Thompson, Kathy'!F24+'Art Institute of Chicago'!F24+ChildrenCourtyardofPlainfield!F24+BriarbrookCommonHallway!F24+LaPetiteAcademyofElmhurst!F24+GoldenGateFuneralHome!F24+'Pride Trucking'!F24+HavenonLongGrove11824WS!F24+Nuera!F24+'Garvey, Michael &amp; Tina'!F24+'CBRE GRECO &amp; SONS'!F24+'941 Terrace Lake'!F24+Shop!F24)</f>
        <v>12</v>
      </c>
      <c r="G24" s="17">
        <f>SUM('55 E Monroe'!G24+'Greystar 1401 S StateSt'!G24+'Briarbrook Apartments1051'!G24+'Briarbrook Apartments'!G24+AscensionMercyMedicalCenter!G24+BriarbrookApartments1007!G24+'Thompson, Kathy'!G24+'Art Institute of Chicago'!G24+ChildrenCourtyardofPlainfield!G24+BriarbrookCommonHallway!G24+LaPetiteAcademyofElmhurst!G24+GoldenGateFuneralHome!G24+'Pride Trucking'!G24+HavenonLongGrove11824WS!G24+Nuera!G24+'Garvey, Michael &amp; Tina'!G24+'CBRE GRECO &amp; SONS'!G24+'941 Terrace Lake'!G24+Shop!G24)</f>
        <v>12</v>
      </c>
      <c r="H24" s="17">
        <f>SUM('55 E Monroe'!H24+'Greystar 1401 S StateSt'!H24+'Briarbrook Apartments1051'!H24+'Briarbrook Apartments'!H24+AscensionMercyMedicalCenter!H24+BriarbrookApartments1007!H24+'Thompson, Kathy'!H24+'Art Institute of Chicago'!H24+ChildrenCourtyardofPlainfield!H24+BriarbrookCommonHallway!H24+LaPetiteAcademyofElmhurst!H24+GoldenGateFuneralHome!H24+'Pride Trucking'!H24+HavenonLongGrove11824WS!H24+Nuera!H24+'Garvey, Michael &amp; Tina'!H24+'CBRE GRECO &amp; SONS'!H24+'941 Terrace Lake'!H24+Shop!H24)</f>
        <v>12</v>
      </c>
      <c r="I24" s="10">
        <f t="shared" si="0"/>
        <v>76</v>
      </c>
      <c r="J24" s="11">
        <f t="shared" si="1"/>
        <v>40</v>
      </c>
      <c r="K24" s="12">
        <f t="shared" si="2"/>
        <v>36</v>
      </c>
      <c r="L24" s="13">
        <f t="shared" si="3"/>
        <v>1140</v>
      </c>
      <c r="M24" s="9"/>
      <c r="N24" s="10">
        <f t="shared" si="4"/>
        <v>5</v>
      </c>
      <c r="O24" s="10">
        <f t="shared" si="5"/>
        <v>16.5</v>
      </c>
      <c r="P24" s="10">
        <f t="shared" si="6"/>
        <v>28</v>
      </c>
      <c r="Q24" s="10">
        <f t="shared" si="7"/>
        <v>40</v>
      </c>
      <c r="R24" s="10">
        <f t="shared" si="8"/>
        <v>52</v>
      </c>
      <c r="S24" s="10">
        <f t="shared" si="9"/>
        <v>64</v>
      </c>
      <c r="T24" s="10">
        <f t="shared" si="10"/>
        <v>76</v>
      </c>
      <c r="U24" s="9"/>
      <c r="V24" s="11">
        <f t="shared" si="11"/>
        <v>5</v>
      </c>
      <c r="W24" s="11">
        <f t="shared" si="12"/>
        <v>11.5</v>
      </c>
      <c r="X24" s="11">
        <f t="shared" si="13"/>
        <v>11.5</v>
      </c>
      <c r="Y24" s="11">
        <f t="shared" si="14"/>
        <v>12</v>
      </c>
      <c r="Z24" s="11">
        <f t="shared" si="15"/>
        <v>0</v>
      </c>
      <c r="AA24" s="11">
        <f t="shared" si="16"/>
        <v>0</v>
      </c>
      <c r="AB24" s="11">
        <f t="shared" si="17"/>
        <v>0</v>
      </c>
      <c r="AC24" s="9"/>
      <c r="AD24" s="12">
        <f>0</f>
        <v>0</v>
      </c>
      <c r="AE24" s="12">
        <f t="shared" si="18"/>
        <v>0</v>
      </c>
      <c r="AF24" s="12">
        <f t="shared" si="19"/>
        <v>0</v>
      </c>
      <c r="AG24" s="12">
        <f t="shared" si="20"/>
        <v>0</v>
      </c>
      <c r="AH24" s="12">
        <f t="shared" si="21"/>
        <v>12</v>
      </c>
      <c r="AI24" s="12">
        <f t="shared" si="22"/>
        <v>12</v>
      </c>
      <c r="AJ24" s="12">
        <f t="shared" si="23"/>
        <v>12</v>
      </c>
      <c r="AK24" s="8" t="s">
        <v>37</v>
      </c>
    </row>
    <row r="25" spans="1:37" ht="15.75" customHeight="1" x14ac:dyDescent="0.25">
      <c r="A25" s="8" t="s">
        <v>38</v>
      </c>
      <c r="B25" s="17">
        <f>SUM('55 E Monroe'!B25+'Greystar 1401 S StateSt'!B25+'Briarbrook Apartments1051'!B25+'Briarbrook Apartments'!B25+AscensionMercyMedicalCenter!B25+BriarbrookApartments1007!B25+'Thompson, Kathy'!B25+'Art Institute of Chicago'!B25+ChildrenCourtyardofPlainfield!B25+BriarbrookCommonHallway!B25+LaPetiteAcademyofElmhurst!B25+GoldenGateFuneralHome!B25+'Pride Trucking'!B25+HavenonLongGrove11824WS!B25+Nuera!B25+'Garvey, Michael &amp; Tina'!B25+'CBRE GRECO &amp; SONS'!B25+'941 Terrace Lake'!B25+Shop!B25)</f>
        <v>0</v>
      </c>
      <c r="C25" s="17">
        <f>SUM('55 E Monroe'!C25+'Greystar 1401 S StateSt'!C25+'Briarbrook Apartments1051'!C25+'Briarbrook Apartments'!C25+AscensionMercyMedicalCenter!C25+BriarbrookApartments1007!C25+'Thompson, Kathy'!C25+'Art Institute of Chicago'!C25+ChildrenCourtyardofPlainfield!C25+BriarbrookCommonHallway!C25+LaPetiteAcademyofElmhurst!C25+GoldenGateFuneralHome!C25+'Pride Trucking'!C25+HavenonLongGrove11824WS!C25+Nuera!C25+'Garvey, Michael &amp; Tina'!C25+'CBRE GRECO &amp; SONS'!C25+'941 Terrace Lake'!C25+Shop!C25)</f>
        <v>0</v>
      </c>
      <c r="D25" s="17">
        <f>SUM('55 E Monroe'!D25+'Greystar 1401 S StateSt'!D25+'Briarbrook Apartments1051'!D25+'Briarbrook Apartments'!D25+AscensionMercyMedicalCenter!D25+BriarbrookApartments1007!D25+'Thompson, Kathy'!D25+'Art Institute of Chicago'!D25+ChildrenCourtyardofPlainfield!D25+BriarbrookCommonHallway!D25+LaPetiteAcademyofElmhurst!D25+GoldenGateFuneralHome!D25+'Pride Trucking'!D25+HavenonLongGrove11824WS!D25+Nuera!D25+'Garvey, Michael &amp; Tina'!D25+'CBRE GRECO &amp; SONS'!D25+'941 Terrace Lake'!D25+Shop!D25)</f>
        <v>0</v>
      </c>
      <c r="E25" s="17">
        <f>SUM('55 E Monroe'!E25+'Greystar 1401 S StateSt'!E25+'Briarbrook Apartments1051'!E25+'Briarbrook Apartments'!E25+AscensionMercyMedicalCenter!E25+BriarbrookApartments1007!E25+'Thompson, Kathy'!E25+'Art Institute of Chicago'!E25+ChildrenCourtyardofPlainfield!E25+BriarbrookCommonHallway!E25+LaPetiteAcademyofElmhurst!E25+GoldenGateFuneralHome!E25+'Pride Trucking'!E25+HavenonLongGrove11824WS!E25+Nuera!E25+'Garvey, Michael &amp; Tina'!E25+'CBRE GRECO &amp; SONS'!E25+'941 Terrace Lake'!E25+Shop!E25)</f>
        <v>0</v>
      </c>
      <c r="F25" s="17">
        <f>SUM('55 E Monroe'!F25+'Greystar 1401 S StateSt'!F25+'Briarbrook Apartments1051'!F25+'Briarbrook Apartments'!F25+AscensionMercyMedicalCenter!F25+BriarbrookApartments1007!F25+'Thompson, Kathy'!F25+'Art Institute of Chicago'!F25+ChildrenCourtyardofPlainfield!F25+BriarbrookCommonHallway!F25+LaPetiteAcademyofElmhurst!F25+GoldenGateFuneralHome!F25+'Pride Trucking'!F25+HavenonLongGrove11824WS!F25+Nuera!F25+'Garvey, Michael &amp; Tina'!F25+'CBRE GRECO &amp; SONS'!F25+'941 Terrace Lake'!F25+Shop!F25)</f>
        <v>0</v>
      </c>
      <c r="G25" s="17">
        <f>SUM('55 E Monroe'!G25+'Greystar 1401 S StateSt'!G25+'Briarbrook Apartments1051'!G25+'Briarbrook Apartments'!G25+AscensionMercyMedicalCenter!G25+BriarbrookApartments1007!G25+'Thompson, Kathy'!G25+'Art Institute of Chicago'!G25+ChildrenCourtyardofPlainfield!G25+BriarbrookCommonHallway!G25+LaPetiteAcademyofElmhurst!G25+GoldenGateFuneralHome!G25+'Pride Trucking'!G25+HavenonLongGrove11824WS!G25+Nuera!G25+'Garvey, Michael &amp; Tina'!G25+'CBRE GRECO &amp; SONS'!G25+'941 Terrace Lake'!G25+Shop!G25)</f>
        <v>7.5</v>
      </c>
      <c r="H25" s="17">
        <f>SUM('55 E Monroe'!H25+'Greystar 1401 S StateSt'!H25+'Briarbrook Apartments1051'!H25+'Briarbrook Apartments'!H25+AscensionMercyMedicalCenter!H25+BriarbrookApartments1007!H25+'Thompson, Kathy'!H25+'Art Institute of Chicago'!H25+ChildrenCourtyardofPlainfield!H25+BriarbrookCommonHallway!H25+LaPetiteAcademyofElmhurst!H25+GoldenGateFuneralHome!H25+'Pride Trucking'!H25+HavenonLongGrove11824WS!H25+Nuera!H25+'Garvey, Michael &amp; Tina'!H25+'CBRE GRECO &amp; SONS'!H25+'941 Terrace Lake'!H25+Shop!H25)</f>
        <v>12</v>
      </c>
      <c r="I25" s="10">
        <f t="shared" si="0"/>
        <v>19.5</v>
      </c>
      <c r="J25" s="11">
        <f t="shared" si="1"/>
        <v>19.5</v>
      </c>
      <c r="K25" s="12">
        <f t="shared" si="2"/>
        <v>0</v>
      </c>
      <c r="L25" s="13">
        <f t="shared" si="3"/>
        <v>292.5</v>
      </c>
      <c r="M25" s="9"/>
      <c r="N25" s="10">
        <f t="shared" si="4"/>
        <v>0</v>
      </c>
      <c r="O25" s="10">
        <f t="shared" si="5"/>
        <v>0</v>
      </c>
      <c r="P25" s="10">
        <f t="shared" si="6"/>
        <v>0</v>
      </c>
      <c r="Q25" s="10">
        <f t="shared" si="7"/>
        <v>0</v>
      </c>
      <c r="R25" s="10">
        <f t="shared" si="8"/>
        <v>0</v>
      </c>
      <c r="S25" s="10">
        <f t="shared" si="9"/>
        <v>7.5</v>
      </c>
      <c r="T25" s="10">
        <f t="shared" si="10"/>
        <v>19.5</v>
      </c>
      <c r="U25" s="9"/>
      <c r="V25" s="11">
        <f t="shared" si="11"/>
        <v>0</v>
      </c>
      <c r="W25" s="11">
        <f t="shared" si="12"/>
        <v>0</v>
      </c>
      <c r="X25" s="11">
        <f t="shared" si="13"/>
        <v>0</v>
      </c>
      <c r="Y25" s="11">
        <f t="shared" si="14"/>
        <v>0</v>
      </c>
      <c r="Z25" s="11">
        <f t="shared" si="15"/>
        <v>0</v>
      </c>
      <c r="AA25" s="11">
        <f t="shared" si="16"/>
        <v>7.5</v>
      </c>
      <c r="AB25" s="11">
        <f t="shared" si="17"/>
        <v>12</v>
      </c>
      <c r="AC25" s="9"/>
      <c r="AD25" s="12">
        <f>0</f>
        <v>0</v>
      </c>
      <c r="AE25" s="12">
        <f t="shared" si="18"/>
        <v>0</v>
      </c>
      <c r="AF25" s="12">
        <f t="shared" si="19"/>
        <v>0</v>
      </c>
      <c r="AG25" s="12">
        <f t="shared" si="20"/>
        <v>0</v>
      </c>
      <c r="AH25" s="12">
        <f t="shared" si="21"/>
        <v>0</v>
      </c>
      <c r="AI25" s="12">
        <f t="shared" si="22"/>
        <v>0</v>
      </c>
      <c r="AJ25" s="12">
        <f t="shared" si="23"/>
        <v>0</v>
      </c>
      <c r="AK25" s="8" t="s">
        <v>38</v>
      </c>
    </row>
    <row r="26" spans="1:37" ht="15.75" customHeight="1" x14ac:dyDescent="0.25">
      <c r="A26" s="8" t="s">
        <v>39</v>
      </c>
      <c r="B26" s="17">
        <f>SUM('55 E Monroe'!B26+'Greystar 1401 S StateSt'!B26+'Briarbrook Apartments1051'!B26+'Briarbrook Apartments'!B26+AscensionMercyMedicalCenter!B26+BriarbrookApartments1007!B26+'Thompson, Kathy'!B26+'Art Institute of Chicago'!B26+ChildrenCourtyardofPlainfield!B26+BriarbrookCommonHallway!B26+LaPetiteAcademyofElmhurst!B26+GoldenGateFuneralHome!B26+'Pride Trucking'!B26+HavenonLongGrove11824WS!B26+Nuera!B26+'Garvey, Michael &amp; Tina'!B26+'CBRE GRECO &amp; SONS'!B26+'941 Terrace Lake'!B26+Shop!B26)</f>
        <v>0</v>
      </c>
      <c r="C26" s="17">
        <f>SUM('55 E Monroe'!C26+'Greystar 1401 S StateSt'!C26+'Briarbrook Apartments1051'!C26+'Briarbrook Apartments'!C26+AscensionMercyMedicalCenter!C26+BriarbrookApartments1007!C26+'Thompson, Kathy'!C26+'Art Institute of Chicago'!C26+ChildrenCourtyardofPlainfield!C26+BriarbrookCommonHallway!C26+LaPetiteAcademyofElmhurst!C26+GoldenGateFuneralHome!C26+'Pride Trucking'!C26+HavenonLongGrove11824WS!C26+Nuera!C26+'Garvey, Michael &amp; Tina'!C26+'CBRE GRECO &amp; SONS'!C26+'941 Terrace Lake'!C26+Shop!C26)</f>
        <v>0</v>
      </c>
      <c r="D26" s="17">
        <f>SUM('55 E Monroe'!D26+'Greystar 1401 S StateSt'!D26+'Briarbrook Apartments1051'!D26+'Briarbrook Apartments'!D26+AscensionMercyMedicalCenter!D26+BriarbrookApartments1007!D26+'Thompson, Kathy'!D26+'Art Institute of Chicago'!D26+ChildrenCourtyardofPlainfield!D26+BriarbrookCommonHallway!D26+LaPetiteAcademyofElmhurst!D26+GoldenGateFuneralHome!D26+'Pride Trucking'!D26+HavenonLongGrove11824WS!D26+Nuera!D26+'Garvey, Michael &amp; Tina'!D26+'CBRE GRECO &amp; SONS'!D26+'941 Terrace Lake'!D26+Shop!D26)</f>
        <v>11.5</v>
      </c>
      <c r="E26" s="17">
        <f>SUM('55 E Monroe'!E26+'Greystar 1401 S StateSt'!E26+'Briarbrook Apartments1051'!E26+'Briarbrook Apartments'!E26+AscensionMercyMedicalCenter!E26+BriarbrookApartments1007!E26+'Thompson, Kathy'!E26+'Art Institute of Chicago'!E26+ChildrenCourtyardofPlainfield!E26+BriarbrookCommonHallway!E26+LaPetiteAcademyofElmhurst!E26+GoldenGateFuneralHome!E26+'Pride Trucking'!E26+HavenonLongGrove11824WS!E26+Nuera!E26+'Garvey, Michael &amp; Tina'!E26+'CBRE GRECO &amp; SONS'!E26+'941 Terrace Lake'!E26+Shop!E26)</f>
        <v>0</v>
      </c>
      <c r="F26" s="17">
        <f>SUM('55 E Monroe'!F26+'Greystar 1401 S StateSt'!F26+'Briarbrook Apartments1051'!F26+'Briarbrook Apartments'!F26+AscensionMercyMedicalCenter!F26+BriarbrookApartments1007!F26+'Thompson, Kathy'!F26+'Art Institute of Chicago'!F26+ChildrenCourtyardofPlainfield!F26+BriarbrookCommonHallway!F26+LaPetiteAcademyofElmhurst!F26+GoldenGateFuneralHome!F26+'Pride Trucking'!F26+HavenonLongGrove11824WS!F26+Nuera!F26+'Garvey, Michael &amp; Tina'!F26+'CBRE GRECO &amp; SONS'!F26+'941 Terrace Lake'!F26+Shop!F26)</f>
        <v>0</v>
      </c>
      <c r="G26" s="17">
        <f>SUM('55 E Monroe'!G26+'Greystar 1401 S StateSt'!G26+'Briarbrook Apartments1051'!G26+'Briarbrook Apartments'!G26+AscensionMercyMedicalCenter!G26+BriarbrookApartments1007!G26+'Thompson, Kathy'!G26+'Art Institute of Chicago'!G26+ChildrenCourtyardofPlainfield!G26+BriarbrookCommonHallway!G26+LaPetiteAcademyofElmhurst!G26+GoldenGateFuneralHome!G26+'Pride Trucking'!G26+HavenonLongGrove11824WS!G26+Nuera!G26+'Garvey, Michael &amp; Tina'!G26+'CBRE GRECO &amp; SONS'!G26+'941 Terrace Lake'!G26+Shop!G26)</f>
        <v>0</v>
      </c>
      <c r="H26" s="17">
        <f>SUM('55 E Monroe'!H26+'Greystar 1401 S StateSt'!H26+'Briarbrook Apartments1051'!H26+'Briarbrook Apartments'!H26+AscensionMercyMedicalCenter!H26+BriarbrookApartments1007!H26+'Thompson, Kathy'!H26+'Art Institute of Chicago'!H26+ChildrenCourtyardofPlainfield!H26+BriarbrookCommonHallway!H26+LaPetiteAcademyofElmhurst!H26+GoldenGateFuneralHome!H26+'Pride Trucking'!H26+HavenonLongGrove11824WS!H26+Nuera!H26+'Garvey, Michael &amp; Tina'!H26+'CBRE GRECO &amp; SONS'!H26+'941 Terrace Lake'!H26+Shop!H26)</f>
        <v>0</v>
      </c>
      <c r="I26" s="10">
        <f t="shared" si="0"/>
        <v>11.5</v>
      </c>
      <c r="J26" s="11">
        <f t="shared" si="1"/>
        <v>11.5</v>
      </c>
      <c r="K26" s="12">
        <f t="shared" si="2"/>
        <v>0</v>
      </c>
      <c r="L26" s="13">
        <f t="shared" si="3"/>
        <v>172.5</v>
      </c>
      <c r="M26" s="9"/>
      <c r="N26" s="10">
        <f t="shared" si="4"/>
        <v>0</v>
      </c>
      <c r="O26" s="10">
        <f t="shared" si="5"/>
        <v>0</v>
      </c>
      <c r="P26" s="10">
        <f t="shared" si="6"/>
        <v>11.5</v>
      </c>
      <c r="Q26" s="10">
        <f t="shared" si="7"/>
        <v>11.5</v>
      </c>
      <c r="R26" s="10">
        <f t="shared" si="8"/>
        <v>11.5</v>
      </c>
      <c r="S26" s="10">
        <f t="shared" si="9"/>
        <v>11.5</v>
      </c>
      <c r="T26" s="10">
        <f t="shared" si="10"/>
        <v>11.5</v>
      </c>
      <c r="U26" s="9"/>
      <c r="V26" s="11">
        <f t="shared" si="11"/>
        <v>0</v>
      </c>
      <c r="W26" s="11">
        <f t="shared" si="12"/>
        <v>0</v>
      </c>
      <c r="X26" s="11">
        <f t="shared" si="13"/>
        <v>11.5</v>
      </c>
      <c r="Y26" s="11">
        <f t="shared" si="14"/>
        <v>0</v>
      </c>
      <c r="Z26" s="11">
        <f t="shared" si="15"/>
        <v>0</v>
      </c>
      <c r="AA26" s="11">
        <f t="shared" si="16"/>
        <v>0</v>
      </c>
      <c r="AB26" s="11">
        <f t="shared" si="17"/>
        <v>0</v>
      </c>
      <c r="AC26" s="9"/>
      <c r="AD26" s="12">
        <f>0</f>
        <v>0</v>
      </c>
      <c r="AE26" s="12">
        <f t="shared" si="18"/>
        <v>0</v>
      </c>
      <c r="AF26" s="12">
        <f t="shared" si="19"/>
        <v>0</v>
      </c>
      <c r="AG26" s="12">
        <f t="shared" si="20"/>
        <v>0</v>
      </c>
      <c r="AH26" s="12">
        <f t="shared" si="21"/>
        <v>0</v>
      </c>
      <c r="AI26" s="12">
        <f t="shared" si="22"/>
        <v>0</v>
      </c>
      <c r="AJ26" s="12">
        <f t="shared" si="23"/>
        <v>0</v>
      </c>
      <c r="AK26" s="8" t="s">
        <v>39</v>
      </c>
    </row>
    <row r="27" spans="1:37" ht="15.75" customHeight="1" x14ac:dyDescent="0.25">
      <c r="A27" s="8" t="s">
        <v>40</v>
      </c>
      <c r="B27" s="17">
        <f>SUM('55 E Monroe'!B27+'Greystar 1401 S StateSt'!B27+'Briarbrook Apartments1051'!B27+'Briarbrook Apartments'!B27+AscensionMercyMedicalCenter!B27+BriarbrookApartments1007!B27+'Thompson, Kathy'!B27+'Art Institute of Chicago'!B27+ChildrenCourtyardofPlainfield!B27+BriarbrookCommonHallway!B27+LaPetiteAcademyofElmhurst!B27+GoldenGateFuneralHome!B27+'Pride Trucking'!B27+HavenonLongGrove11824WS!B27+Nuera!B27+'Garvey, Michael &amp; Tina'!B27+'CBRE GRECO &amp; SONS'!B27+'941 Terrace Lake'!B27+Shop!B27)</f>
        <v>0</v>
      </c>
      <c r="C27" s="17">
        <f>SUM('55 E Monroe'!C27+'Greystar 1401 S StateSt'!C27+'Briarbrook Apartments1051'!C27+'Briarbrook Apartments'!C27+AscensionMercyMedicalCenter!C27+BriarbrookApartments1007!C27+'Thompson, Kathy'!C27+'Art Institute of Chicago'!C27+ChildrenCourtyardofPlainfield!C27+BriarbrookCommonHallway!C27+LaPetiteAcademyofElmhurst!C27+GoldenGateFuneralHome!C27+'Pride Trucking'!C27+HavenonLongGrove11824WS!C27+Nuera!C27+'Garvey, Michael &amp; Tina'!C27+'CBRE GRECO &amp; SONS'!C27+'941 Terrace Lake'!C27+Shop!C27)</f>
        <v>0</v>
      </c>
      <c r="D27" s="17">
        <f>SUM('55 E Monroe'!D27+'Greystar 1401 S StateSt'!D27+'Briarbrook Apartments1051'!D27+'Briarbrook Apartments'!D27+AscensionMercyMedicalCenter!D27+BriarbrookApartments1007!D27+'Thompson, Kathy'!D27+'Art Institute of Chicago'!D27+ChildrenCourtyardofPlainfield!D27+BriarbrookCommonHallway!D27+LaPetiteAcademyofElmhurst!D27+GoldenGateFuneralHome!D27+'Pride Trucking'!D27+HavenonLongGrove11824WS!D27+Nuera!D27+'Garvey, Michael &amp; Tina'!D27+'CBRE GRECO &amp; SONS'!D27+'941 Terrace Lake'!D27+Shop!D27)</f>
        <v>0</v>
      </c>
      <c r="E27" s="17">
        <f>SUM('55 E Monroe'!E27+'Greystar 1401 S StateSt'!E27+'Briarbrook Apartments1051'!E27+'Briarbrook Apartments'!E27+AscensionMercyMedicalCenter!E27+BriarbrookApartments1007!E27+'Thompson, Kathy'!E27+'Art Institute of Chicago'!E27+ChildrenCourtyardofPlainfield!E27+BriarbrookCommonHallway!E27+LaPetiteAcademyofElmhurst!E27+GoldenGateFuneralHome!E27+'Pride Trucking'!E27+HavenonLongGrove11824WS!E27+Nuera!E27+'Garvey, Michael &amp; Tina'!E27+'CBRE GRECO &amp; SONS'!E27+'941 Terrace Lake'!E27+Shop!E27)</f>
        <v>0</v>
      </c>
      <c r="F27" s="17">
        <f>SUM('55 E Monroe'!F27+'Greystar 1401 S StateSt'!F27+'Briarbrook Apartments1051'!F27+'Briarbrook Apartments'!F27+AscensionMercyMedicalCenter!F27+BriarbrookApartments1007!F27+'Thompson, Kathy'!F27+'Art Institute of Chicago'!F27+ChildrenCourtyardofPlainfield!F27+BriarbrookCommonHallway!F27+LaPetiteAcademyofElmhurst!F27+GoldenGateFuneralHome!F27+'Pride Trucking'!F27+HavenonLongGrove11824WS!F27+Nuera!F27+'Garvey, Michael &amp; Tina'!F27+'CBRE GRECO &amp; SONS'!F27+'941 Terrace Lake'!F27+Shop!F27)</f>
        <v>0</v>
      </c>
      <c r="G27" s="17">
        <f>SUM('55 E Monroe'!G27+'Greystar 1401 S StateSt'!G27+'Briarbrook Apartments1051'!G27+'Briarbrook Apartments'!G27+AscensionMercyMedicalCenter!G27+BriarbrookApartments1007!G27+'Thompson, Kathy'!G27+'Art Institute of Chicago'!G27+ChildrenCourtyardofPlainfield!G27+BriarbrookCommonHallway!G27+LaPetiteAcademyofElmhurst!G27+GoldenGateFuneralHome!G27+'Pride Trucking'!G27+HavenonLongGrove11824WS!G27+Nuera!G27+'Garvey, Michael &amp; Tina'!G27+'CBRE GRECO &amp; SONS'!G27+'941 Terrace Lake'!G27+Shop!G27)</f>
        <v>0</v>
      </c>
      <c r="H27" s="17">
        <f>SUM('55 E Monroe'!H27+'Greystar 1401 S StateSt'!H27+'Briarbrook Apartments1051'!H27+'Briarbrook Apartments'!H27+AscensionMercyMedicalCenter!H27+BriarbrookApartments1007!H27+'Thompson, Kathy'!H27+'Art Institute of Chicago'!H27+ChildrenCourtyardofPlainfield!H27+BriarbrookCommonHallway!H27+LaPetiteAcademyofElmhurst!H27+GoldenGateFuneralHome!H27+'Pride Trucking'!H27+HavenonLongGrove11824WS!H27+Nuera!H27+'Garvey, Michael &amp; Tina'!H27+'CBRE GRECO &amp; SONS'!H27+'941 Terrace Lake'!H27+Shop!H27)</f>
        <v>12</v>
      </c>
      <c r="I27" s="10">
        <f t="shared" si="0"/>
        <v>12</v>
      </c>
      <c r="J27" s="11">
        <f t="shared" si="1"/>
        <v>12</v>
      </c>
      <c r="K27" s="12">
        <f t="shared" si="2"/>
        <v>0</v>
      </c>
      <c r="L27" s="13">
        <f t="shared" si="3"/>
        <v>180</v>
      </c>
      <c r="M27" s="9"/>
      <c r="N27" s="10">
        <f t="shared" si="4"/>
        <v>0</v>
      </c>
      <c r="O27" s="10">
        <f t="shared" si="5"/>
        <v>0</v>
      </c>
      <c r="P27" s="10">
        <f t="shared" si="6"/>
        <v>0</v>
      </c>
      <c r="Q27" s="10">
        <f t="shared" si="7"/>
        <v>0</v>
      </c>
      <c r="R27" s="10">
        <f t="shared" si="8"/>
        <v>0</v>
      </c>
      <c r="S27" s="10">
        <f t="shared" si="9"/>
        <v>0</v>
      </c>
      <c r="T27" s="10">
        <f t="shared" si="10"/>
        <v>12</v>
      </c>
      <c r="U27" s="9"/>
      <c r="V27" s="11">
        <f t="shared" si="11"/>
        <v>0</v>
      </c>
      <c r="W27" s="11">
        <f t="shared" si="12"/>
        <v>0</v>
      </c>
      <c r="X27" s="11">
        <f t="shared" si="13"/>
        <v>0</v>
      </c>
      <c r="Y27" s="11">
        <f t="shared" si="14"/>
        <v>0</v>
      </c>
      <c r="Z27" s="11">
        <f t="shared" si="15"/>
        <v>0</v>
      </c>
      <c r="AA27" s="11">
        <f t="shared" si="16"/>
        <v>0</v>
      </c>
      <c r="AB27" s="11">
        <f t="shared" si="17"/>
        <v>12</v>
      </c>
      <c r="AC27" s="9"/>
      <c r="AD27" s="12">
        <f>0</f>
        <v>0</v>
      </c>
      <c r="AE27" s="12">
        <f t="shared" si="18"/>
        <v>0</v>
      </c>
      <c r="AF27" s="12">
        <f t="shared" si="19"/>
        <v>0</v>
      </c>
      <c r="AG27" s="12">
        <f t="shared" si="20"/>
        <v>0</v>
      </c>
      <c r="AH27" s="12">
        <f t="shared" si="21"/>
        <v>0</v>
      </c>
      <c r="AI27" s="12">
        <f t="shared" si="22"/>
        <v>0</v>
      </c>
      <c r="AJ27" s="12">
        <f t="shared" si="23"/>
        <v>0</v>
      </c>
      <c r="AK27" s="8" t="s">
        <v>40</v>
      </c>
    </row>
    <row r="28" spans="1:37" ht="15.75" customHeight="1" x14ac:dyDescent="0.25">
      <c r="A28" s="8" t="s">
        <v>41</v>
      </c>
      <c r="B28" s="17">
        <f>SUM('55 E Monroe'!B28+'Greystar 1401 S StateSt'!B28+'Briarbrook Apartments1051'!B28+'Briarbrook Apartments'!B28+AscensionMercyMedicalCenter!B28+BriarbrookApartments1007!B28+'Thompson, Kathy'!B28+'Art Institute of Chicago'!B28+ChildrenCourtyardofPlainfield!B28+BriarbrookCommonHallway!B28+LaPetiteAcademyofElmhurst!B28+GoldenGateFuneralHome!B28+'Pride Trucking'!B28+HavenonLongGrove11824WS!B28+Nuera!B28+'Garvey, Michael &amp; Tina'!B28+'CBRE GRECO &amp; SONS'!B28+'941 Terrace Lake'!B28+Shop!B28)</f>
        <v>0</v>
      </c>
      <c r="C28" s="17">
        <f>SUM('55 E Monroe'!C28+'Greystar 1401 S StateSt'!C28+'Briarbrook Apartments1051'!C28+'Briarbrook Apartments'!C28+AscensionMercyMedicalCenter!C28+BriarbrookApartments1007!C28+'Thompson, Kathy'!C28+'Art Institute of Chicago'!C28+ChildrenCourtyardofPlainfield!C28+BriarbrookCommonHallway!C28+LaPetiteAcademyofElmhurst!C28+GoldenGateFuneralHome!C28+'Pride Trucking'!C28+HavenonLongGrove11824WS!C28+Nuera!C28+'Garvey, Michael &amp; Tina'!C28+'CBRE GRECO &amp; SONS'!C28+'941 Terrace Lake'!C28+Shop!C28)</f>
        <v>0</v>
      </c>
      <c r="D28" s="17">
        <f>SUM('55 E Monroe'!D28+'Greystar 1401 S StateSt'!D28+'Briarbrook Apartments1051'!D28+'Briarbrook Apartments'!D28+AscensionMercyMedicalCenter!D28+BriarbrookApartments1007!D28+'Thompson, Kathy'!D28+'Art Institute of Chicago'!D28+ChildrenCourtyardofPlainfield!D28+BriarbrookCommonHallway!D28+LaPetiteAcademyofElmhurst!D28+GoldenGateFuneralHome!D28+'Pride Trucking'!D28+HavenonLongGrove11824WS!D28+Nuera!D28+'Garvey, Michael &amp; Tina'!D28+'CBRE GRECO &amp; SONS'!D28+'941 Terrace Lake'!D28+Shop!D28)</f>
        <v>0</v>
      </c>
      <c r="E28" s="17">
        <f>SUM('55 E Monroe'!E28+'Greystar 1401 S StateSt'!E28+'Briarbrook Apartments1051'!E28+'Briarbrook Apartments'!E28+AscensionMercyMedicalCenter!E28+BriarbrookApartments1007!E28+'Thompson, Kathy'!E28+'Art Institute of Chicago'!E28+ChildrenCourtyardofPlainfield!E28+BriarbrookCommonHallway!E28+LaPetiteAcademyofElmhurst!E28+GoldenGateFuneralHome!E28+'Pride Trucking'!E28+HavenonLongGrove11824WS!E28+Nuera!E28+'Garvey, Michael &amp; Tina'!E28+'CBRE GRECO &amp; SONS'!E28+'941 Terrace Lake'!E28+Shop!E28)</f>
        <v>0</v>
      </c>
      <c r="F28" s="17">
        <f>SUM('55 E Monroe'!F28+'Greystar 1401 S StateSt'!F28+'Briarbrook Apartments1051'!F28+'Briarbrook Apartments'!F28+AscensionMercyMedicalCenter!F28+BriarbrookApartments1007!F28+'Thompson, Kathy'!F28+'Art Institute of Chicago'!F28+ChildrenCourtyardofPlainfield!F28+BriarbrookCommonHallway!F28+LaPetiteAcademyofElmhurst!F28+GoldenGateFuneralHome!F28+'Pride Trucking'!F28+HavenonLongGrove11824WS!F28+Nuera!F28+'Garvey, Michael &amp; Tina'!F28+'CBRE GRECO &amp; SONS'!F28+'941 Terrace Lake'!F28+Shop!F28)</f>
        <v>0</v>
      </c>
      <c r="G28" s="17">
        <f>SUM('55 E Monroe'!G28+'Greystar 1401 S StateSt'!G28+'Briarbrook Apartments1051'!G28+'Briarbrook Apartments'!G28+AscensionMercyMedicalCenter!G28+BriarbrookApartments1007!G28+'Thompson, Kathy'!G28+'Art Institute of Chicago'!G28+ChildrenCourtyardofPlainfield!G28+BriarbrookCommonHallway!G28+LaPetiteAcademyofElmhurst!G28+GoldenGateFuneralHome!G28+'Pride Trucking'!G28+HavenonLongGrove11824WS!G28+Nuera!G28+'Garvey, Michael &amp; Tina'!G28+'CBRE GRECO &amp; SONS'!G28+'941 Terrace Lake'!G28+Shop!G28)</f>
        <v>0</v>
      </c>
      <c r="H28" s="17">
        <f>SUM('55 E Monroe'!H28+'Greystar 1401 S StateSt'!H28+'Briarbrook Apartments1051'!H28+'Briarbrook Apartments'!H28+AscensionMercyMedicalCenter!H28+BriarbrookApartments1007!H28+'Thompson, Kathy'!H28+'Art Institute of Chicago'!H28+ChildrenCourtyardofPlainfield!H28+BriarbrookCommonHallway!H28+LaPetiteAcademyofElmhurst!H28+GoldenGateFuneralHome!H28+'Pride Trucking'!H28+HavenonLongGrove11824WS!H28+Nuera!H28+'Garvey, Michael &amp; Tina'!H28+'CBRE GRECO &amp; SONS'!H28+'941 Terrace Lake'!H28+Shop!H28)</f>
        <v>10</v>
      </c>
      <c r="I28" s="10">
        <f t="shared" si="0"/>
        <v>10</v>
      </c>
      <c r="J28" s="11">
        <f t="shared" si="1"/>
        <v>10</v>
      </c>
      <c r="K28" s="12">
        <f t="shared" si="2"/>
        <v>0</v>
      </c>
      <c r="L28" s="13">
        <f t="shared" si="3"/>
        <v>150</v>
      </c>
      <c r="M28" s="9"/>
      <c r="N28" s="10">
        <f t="shared" si="4"/>
        <v>0</v>
      </c>
      <c r="O28" s="10">
        <f t="shared" si="5"/>
        <v>0</v>
      </c>
      <c r="P28" s="10">
        <f t="shared" si="6"/>
        <v>0</v>
      </c>
      <c r="Q28" s="10">
        <f t="shared" si="7"/>
        <v>0</v>
      </c>
      <c r="R28" s="10">
        <f t="shared" si="8"/>
        <v>0</v>
      </c>
      <c r="S28" s="10">
        <f t="shared" si="9"/>
        <v>0</v>
      </c>
      <c r="T28" s="10">
        <f t="shared" si="10"/>
        <v>10</v>
      </c>
      <c r="U28" s="9"/>
      <c r="V28" s="11">
        <f t="shared" si="11"/>
        <v>0</v>
      </c>
      <c r="W28" s="11">
        <f t="shared" si="12"/>
        <v>0</v>
      </c>
      <c r="X28" s="11">
        <f t="shared" si="13"/>
        <v>0</v>
      </c>
      <c r="Y28" s="11">
        <f t="shared" si="14"/>
        <v>0</v>
      </c>
      <c r="Z28" s="11">
        <f t="shared" si="15"/>
        <v>0</v>
      </c>
      <c r="AA28" s="11">
        <f t="shared" si="16"/>
        <v>0</v>
      </c>
      <c r="AB28" s="11">
        <f t="shared" si="17"/>
        <v>10</v>
      </c>
      <c r="AC28" s="9"/>
      <c r="AD28" s="12">
        <f>0</f>
        <v>0</v>
      </c>
      <c r="AE28" s="12">
        <f t="shared" si="18"/>
        <v>0</v>
      </c>
      <c r="AF28" s="12">
        <f t="shared" si="19"/>
        <v>0</v>
      </c>
      <c r="AG28" s="12">
        <f t="shared" si="20"/>
        <v>0</v>
      </c>
      <c r="AH28" s="12">
        <f t="shared" si="21"/>
        <v>0</v>
      </c>
      <c r="AI28" s="12">
        <f t="shared" si="22"/>
        <v>0</v>
      </c>
      <c r="AJ28" s="12">
        <f t="shared" si="23"/>
        <v>0</v>
      </c>
      <c r="AK28" s="8" t="s">
        <v>41</v>
      </c>
    </row>
    <row r="29" spans="1:37" ht="15.75" customHeight="1" x14ac:dyDescent="0.25">
      <c r="A29" s="8" t="s">
        <v>42</v>
      </c>
      <c r="B29" s="17">
        <f>SUM('55 E Monroe'!B29+'Greystar 1401 S StateSt'!B29+'Briarbrook Apartments1051'!B29+'Briarbrook Apartments'!B29+AscensionMercyMedicalCenter!B29+BriarbrookApartments1007!B29+'Thompson, Kathy'!B29+'Art Institute of Chicago'!B29+ChildrenCourtyardofPlainfield!B29+BriarbrookCommonHallway!B29+LaPetiteAcademyofElmhurst!B29+GoldenGateFuneralHome!B29+'Pride Trucking'!B29+HavenonLongGrove11824WS!B29+Nuera!B29+'Garvey, Michael &amp; Tina'!B29+'CBRE GRECO &amp; SONS'!B29+'941 Terrace Lake'!B29+Shop!B29)</f>
        <v>5</v>
      </c>
      <c r="C29" s="17">
        <f>SUM('55 E Monroe'!C29+'Greystar 1401 S StateSt'!C29+'Briarbrook Apartments1051'!C29+'Briarbrook Apartments'!C29+AscensionMercyMedicalCenter!C29+BriarbrookApartments1007!C29+'Thompson, Kathy'!C29+'Art Institute of Chicago'!C29+ChildrenCourtyardofPlainfield!C29+BriarbrookCommonHallway!C29+LaPetiteAcademyofElmhurst!C29+GoldenGateFuneralHome!C29+'Pride Trucking'!C29+HavenonLongGrove11824WS!C29+Nuera!C29+'Garvey, Michael &amp; Tina'!C29+'CBRE GRECO &amp; SONS'!C29+'941 Terrace Lake'!C29+Shop!C29)</f>
        <v>11.5</v>
      </c>
      <c r="D29" s="17">
        <f>SUM('55 E Monroe'!D29+'Greystar 1401 S StateSt'!D29+'Briarbrook Apartments1051'!D29+'Briarbrook Apartments'!D29+AscensionMercyMedicalCenter!D29+BriarbrookApartments1007!D29+'Thompson, Kathy'!D29+'Art Institute of Chicago'!D29+ChildrenCourtyardofPlainfield!D29+BriarbrookCommonHallway!D29+LaPetiteAcademyofElmhurst!D29+GoldenGateFuneralHome!D29+'Pride Trucking'!D29+HavenonLongGrove11824WS!D29+Nuera!D29+'Garvey, Michael &amp; Tina'!D29+'CBRE GRECO &amp; SONS'!D29+'941 Terrace Lake'!D29+Shop!D29)</f>
        <v>11.5</v>
      </c>
      <c r="E29" s="17">
        <f>SUM('55 E Monroe'!E29+'Greystar 1401 S StateSt'!E29+'Briarbrook Apartments1051'!E29+'Briarbrook Apartments'!E29+AscensionMercyMedicalCenter!E29+BriarbrookApartments1007!E29+'Thompson, Kathy'!E29+'Art Institute of Chicago'!E29+ChildrenCourtyardofPlainfield!E29+BriarbrookCommonHallway!E29+LaPetiteAcademyofElmhurst!E29+GoldenGateFuneralHome!E29+'Pride Trucking'!E29+HavenonLongGrove11824WS!E29+Nuera!E29+'Garvey, Michael &amp; Tina'!E29+'CBRE GRECO &amp; SONS'!E29+'941 Terrace Lake'!E29+Shop!E29)</f>
        <v>12</v>
      </c>
      <c r="F29" s="17">
        <f>SUM('55 E Monroe'!F29+'Greystar 1401 S StateSt'!F29+'Briarbrook Apartments1051'!F29+'Briarbrook Apartments'!F29+AscensionMercyMedicalCenter!F29+BriarbrookApartments1007!F29+'Thompson, Kathy'!F29+'Art Institute of Chicago'!F29+ChildrenCourtyardofPlainfield!F29+BriarbrookCommonHallway!F29+LaPetiteAcademyofElmhurst!F29+GoldenGateFuneralHome!F29+'Pride Trucking'!F29+HavenonLongGrove11824WS!F29+Nuera!F29+'Garvey, Michael &amp; Tina'!F29+'CBRE GRECO &amp; SONS'!F29+'941 Terrace Lake'!F29+Shop!F29)</f>
        <v>12</v>
      </c>
      <c r="G29" s="17">
        <f>SUM('55 E Monroe'!G29+'Greystar 1401 S StateSt'!G29+'Briarbrook Apartments1051'!G29+'Briarbrook Apartments'!G29+AscensionMercyMedicalCenter!G29+BriarbrookApartments1007!G29+'Thompson, Kathy'!G29+'Art Institute of Chicago'!G29+ChildrenCourtyardofPlainfield!G29+BriarbrookCommonHallway!G29+LaPetiteAcademyofElmhurst!G29+GoldenGateFuneralHome!G29+'Pride Trucking'!G29+HavenonLongGrove11824WS!G29+Nuera!G29+'Garvey, Michael &amp; Tina'!G29+'CBRE GRECO &amp; SONS'!G29+'941 Terrace Lake'!G29+Shop!G29)</f>
        <v>12</v>
      </c>
      <c r="H29" s="17">
        <f>SUM('55 E Monroe'!H29+'Greystar 1401 S StateSt'!H29+'Briarbrook Apartments1051'!H29+'Briarbrook Apartments'!H29+AscensionMercyMedicalCenter!H29+BriarbrookApartments1007!H29+'Thompson, Kathy'!H29+'Art Institute of Chicago'!H29+ChildrenCourtyardofPlainfield!H29+BriarbrookCommonHallway!H29+LaPetiteAcademyofElmhurst!H29+GoldenGateFuneralHome!H29+'Pride Trucking'!H29+HavenonLongGrove11824WS!H29+Nuera!H29+'Garvey, Michael &amp; Tina'!H29+'CBRE GRECO &amp; SONS'!H29+'941 Terrace Lake'!H29+Shop!H29)</f>
        <v>12</v>
      </c>
      <c r="I29" s="10">
        <f t="shared" si="0"/>
        <v>76</v>
      </c>
      <c r="J29" s="11">
        <f t="shared" si="1"/>
        <v>40</v>
      </c>
      <c r="K29" s="12">
        <f t="shared" si="2"/>
        <v>36</v>
      </c>
      <c r="L29" s="13">
        <f t="shared" si="3"/>
        <v>1140</v>
      </c>
      <c r="M29" s="9"/>
      <c r="N29" s="10">
        <f t="shared" si="4"/>
        <v>5</v>
      </c>
      <c r="O29" s="10">
        <f t="shared" si="5"/>
        <v>16.5</v>
      </c>
      <c r="P29" s="10">
        <f t="shared" si="6"/>
        <v>28</v>
      </c>
      <c r="Q29" s="10">
        <f t="shared" si="7"/>
        <v>40</v>
      </c>
      <c r="R29" s="10">
        <f t="shared" si="8"/>
        <v>52</v>
      </c>
      <c r="S29" s="10">
        <f t="shared" si="9"/>
        <v>64</v>
      </c>
      <c r="T29" s="10">
        <f t="shared" si="10"/>
        <v>76</v>
      </c>
      <c r="U29" s="9"/>
      <c r="V29" s="11">
        <f t="shared" si="11"/>
        <v>5</v>
      </c>
      <c r="W29" s="11">
        <f t="shared" si="12"/>
        <v>11.5</v>
      </c>
      <c r="X29" s="11">
        <f t="shared" si="13"/>
        <v>11.5</v>
      </c>
      <c r="Y29" s="11">
        <f t="shared" si="14"/>
        <v>12</v>
      </c>
      <c r="Z29" s="11">
        <f t="shared" si="15"/>
        <v>0</v>
      </c>
      <c r="AA29" s="11">
        <f t="shared" si="16"/>
        <v>0</v>
      </c>
      <c r="AB29" s="11">
        <f t="shared" si="17"/>
        <v>0</v>
      </c>
      <c r="AC29" s="9"/>
      <c r="AD29" s="12">
        <f>0</f>
        <v>0</v>
      </c>
      <c r="AE29" s="12">
        <f t="shared" si="18"/>
        <v>0</v>
      </c>
      <c r="AF29" s="12">
        <f t="shared" si="19"/>
        <v>0</v>
      </c>
      <c r="AG29" s="12">
        <f t="shared" si="20"/>
        <v>0</v>
      </c>
      <c r="AH29" s="12">
        <f t="shared" si="21"/>
        <v>12</v>
      </c>
      <c r="AI29" s="12">
        <f t="shared" si="22"/>
        <v>12</v>
      </c>
      <c r="AJ29" s="12">
        <f t="shared" si="23"/>
        <v>12</v>
      </c>
      <c r="AK29" s="8" t="s">
        <v>42</v>
      </c>
    </row>
    <row r="30" spans="1:37" ht="15.75" customHeight="1" x14ac:dyDescent="0.25">
      <c r="A30" s="8" t="s">
        <v>43</v>
      </c>
      <c r="B30" s="17">
        <f>SUM('55 E Monroe'!B30+'Greystar 1401 S StateSt'!B30+'Briarbrook Apartments1051'!B30+'Briarbrook Apartments'!B30+AscensionMercyMedicalCenter!B30+BriarbrookApartments1007!B30+'Thompson, Kathy'!B30+'Art Institute of Chicago'!B30+ChildrenCourtyardofPlainfield!B30+BriarbrookCommonHallway!B30+LaPetiteAcademyofElmhurst!B30+GoldenGateFuneralHome!B30+'Pride Trucking'!B30+HavenonLongGrove11824WS!B30+Nuera!B30+'Garvey, Michael &amp; Tina'!B30+'CBRE GRECO &amp; SONS'!B30+'941 Terrace Lake'!B30+Shop!B30)</f>
        <v>5</v>
      </c>
      <c r="C30" s="17">
        <f>SUM('55 E Monroe'!C30+'Greystar 1401 S StateSt'!C30+'Briarbrook Apartments1051'!C30+'Briarbrook Apartments'!C30+AscensionMercyMedicalCenter!C30+BriarbrookApartments1007!C30+'Thompson, Kathy'!C30+'Art Institute of Chicago'!C30+ChildrenCourtyardofPlainfield!C30+BriarbrookCommonHallway!C30+LaPetiteAcademyofElmhurst!C30+GoldenGateFuneralHome!C30+'Pride Trucking'!C30+HavenonLongGrove11824WS!C30+Nuera!C30+'Garvey, Michael &amp; Tina'!C30+'CBRE GRECO &amp; SONS'!C30+'941 Terrace Lake'!C30+Shop!C30)</f>
        <v>11.5</v>
      </c>
      <c r="D30" s="17">
        <f>SUM('55 E Monroe'!D30+'Greystar 1401 S StateSt'!D30+'Briarbrook Apartments1051'!D30+'Briarbrook Apartments'!D30+AscensionMercyMedicalCenter!D30+BriarbrookApartments1007!D30+'Thompson, Kathy'!D30+'Art Institute of Chicago'!D30+ChildrenCourtyardofPlainfield!D30+BriarbrookCommonHallway!D30+LaPetiteAcademyofElmhurst!D30+GoldenGateFuneralHome!D30+'Pride Trucking'!D30+HavenonLongGrove11824WS!D30+Nuera!D30+'Garvey, Michael &amp; Tina'!D30+'CBRE GRECO &amp; SONS'!D30+'941 Terrace Lake'!D30+Shop!D30)</f>
        <v>11.5</v>
      </c>
      <c r="E30" s="17">
        <f>SUM('55 E Monroe'!E30+'Greystar 1401 S StateSt'!E30+'Briarbrook Apartments1051'!E30+'Briarbrook Apartments'!E30+AscensionMercyMedicalCenter!E30+BriarbrookApartments1007!E30+'Thompson, Kathy'!E30+'Art Institute of Chicago'!E30+ChildrenCourtyardofPlainfield!E30+BriarbrookCommonHallway!E30+LaPetiteAcademyofElmhurst!E30+GoldenGateFuneralHome!E30+'Pride Trucking'!E30+HavenonLongGrove11824WS!E30+Nuera!E30+'Garvey, Michael &amp; Tina'!E30+'CBRE GRECO &amp; SONS'!E30+'941 Terrace Lake'!E30+Shop!E30)</f>
        <v>12</v>
      </c>
      <c r="F30" s="17">
        <f>SUM('55 E Monroe'!F30+'Greystar 1401 S StateSt'!F30+'Briarbrook Apartments1051'!F30+'Briarbrook Apartments'!F30+AscensionMercyMedicalCenter!F30+BriarbrookApartments1007!F30+'Thompson, Kathy'!F30+'Art Institute of Chicago'!F30+ChildrenCourtyardofPlainfield!F30+BriarbrookCommonHallway!F30+LaPetiteAcademyofElmhurst!F30+GoldenGateFuneralHome!F30+'Pride Trucking'!F30+HavenonLongGrove11824WS!F30+Nuera!F30+'Garvey, Michael &amp; Tina'!F30+'CBRE GRECO &amp; SONS'!F30+'941 Terrace Lake'!F30+Shop!F30)</f>
        <v>12</v>
      </c>
      <c r="G30" s="17">
        <f>SUM('55 E Monroe'!G30+'Greystar 1401 S StateSt'!G30+'Briarbrook Apartments1051'!G30+'Briarbrook Apartments'!G30+AscensionMercyMedicalCenter!G30+BriarbrookApartments1007!G30+'Thompson, Kathy'!G30+'Art Institute of Chicago'!G30+ChildrenCourtyardofPlainfield!G30+BriarbrookCommonHallway!G30+LaPetiteAcademyofElmhurst!G30+GoldenGateFuneralHome!G30+'Pride Trucking'!G30+HavenonLongGrove11824WS!G30+Nuera!G30+'Garvey, Michael &amp; Tina'!G30+'CBRE GRECO &amp; SONS'!G30+'941 Terrace Lake'!G30+Shop!G30)</f>
        <v>12</v>
      </c>
      <c r="H30" s="17">
        <f>SUM('55 E Monroe'!H30+'Greystar 1401 S StateSt'!H30+'Briarbrook Apartments1051'!H30+'Briarbrook Apartments'!H30+AscensionMercyMedicalCenter!H30+BriarbrookApartments1007!H30+'Thompson, Kathy'!H30+'Art Institute of Chicago'!H30+ChildrenCourtyardofPlainfield!H30+BriarbrookCommonHallway!H30+LaPetiteAcademyofElmhurst!H30+GoldenGateFuneralHome!H30+'Pride Trucking'!H30+HavenonLongGrove11824WS!H30+Nuera!H30+'Garvey, Michael &amp; Tina'!H30+'CBRE GRECO &amp; SONS'!H30+'941 Terrace Lake'!H30+Shop!H30)</f>
        <v>12</v>
      </c>
      <c r="I30" s="10">
        <f t="shared" si="0"/>
        <v>76</v>
      </c>
      <c r="J30" s="11">
        <f t="shared" si="1"/>
        <v>40</v>
      </c>
      <c r="K30" s="12">
        <f t="shared" si="2"/>
        <v>36</v>
      </c>
      <c r="L30" s="13">
        <f t="shared" si="3"/>
        <v>1140</v>
      </c>
      <c r="M30" s="9"/>
      <c r="N30" s="10">
        <f t="shared" si="4"/>
        <v>5</v>
      </c>
      <c r="O30" s="10">
        <f t="shared" si="5"/>
        <v>16.5</v>
      </c>
      <c r="P30" s="10">
        <f t="shared" si="6"/>
        <v>28</v>
      </c>
      <c r="Q30" s="10">
        <f t="shared" si="7"/>
        <v>40</v>
      </c>
      <c r="R30" s="10">
        <f t="shared" si="8"/>
        <v>52</v>
      </c>
      <c r="S30" s="10">
        <f t="shared" si="9"/>
        <v>64</v>
      </c>
      <c r="T30" s="10">
        <f t="shared" si="10"/>
        <v>76</v>
      </c>
      <c r="U30" s="9"/>
      <c r="V30" s="11">
        <f t="shared" si="11"/>
        <v>5</v>
      </c>
      <c r="W30" s="11">
        <f t="shared" si="12"/>
        <v>11.5</v>
      </c>
      <c r="X30" s="11">
        <f t="shared" si="13"/>
        <v>11.5</v>
      </c>
      <c r="Y30" s="11">
        <f t="shared" si="14"/>
        <v>12</v>
      </c>
      <c r="Z30" s="11">
        <f t="shared" si="15"/>
        <v>0</v>
      </c>
      <c r="AA30" s="11">
        <f t="shared" si="16"/>
        <v>0</v>
      </c>
      <c r="AB30" s="11">
        <f t="shared" si="17"/>
        <v>0</v>
      </c>
      <c r="AC30" s="9"/>
      <c r="AD30" s="12">
        <f>0</f>
        <v>0</v>
      </c>
      <c r="AE30" s="12">
        <f t="shared" si="18"/>
        <v>0</v>
      </c>
      <c r="AF30" s="12">
        <f t="shared" si="19"/>
        <v>0</v>
      </c>
      <c r="AG30" s="12">
        <f t="shared" si="20"/>
        <v>0</v>
      </c>
      <c r="AH30" s="12">
        <f t="shared" si="21"/>
        <v>12</v>
      </c>
      <c r="AI30" s="12">
        <f t="shared" si="22"/>
        <v>12</v>
      </c>
      <c r="AJ30" s="12">
        <f t="shared" si="23"/>
        <v>12</v>
      </c>
      <c r="AK30" s="8" t="s">
        <v>43</v>
      </c>
    </row>
    <row r="31" spans="1:37" ht="15.75" customHeight="1" x14ac:dyDescent="0.25">
      <c r="A31" s="8" t="s">
        <v>44</v>
      </c>
      <c r="B31" s="17">
        <f>SUM('55 E Monroe'!B31+'Greystar 1401 S StateSt'!B31+'Briarbrook Apartments1051'!B31+'Briarbrook Apartments'!B31+AscensionMercyMedicalCenter!B31+BriarbrookApartments1007!B31+'Thompson, Kathy'!B31+'Art Institute of Chicago'!B31+ChildrenCourtyardofPlainfield!B31+BriarbrookCommonHallway!B31+LaPetiteAcademyofElmhurst!B31+GoldenGateFuneralHome!B31+'Pride Trucking'!B31+HavenonLongGrove11824WS!B31+Nuera!B31+'Garvey, Michael &amp; Tina'!B31+'CBRE GRECO &amp; SONS'!B31+'941 Terrace Lake'!B31+Shop!B31)</f>
        <v>2</v>
      </c>
      <c r="C31" s="17">
        <f>SUM('55 E Monroe'!C31+'Greystar 1401 S StateSt'!C31+'Briarbrook Apartments1051'!C31+'Briarbrook Apartments'!C31+AscensionMercyMedicalCenter!C31+BriarbrookApartments1007!C31+'Thompson, Kathy'!C31+'Art Institute of Chicago'!C31+ChildrenCourtyardofPlainfield!C31+BriarbrookCommonHallway!C31+LaPetiteAcademyofElmhurst!C31+GoldenGateFuneralHome!C31+'Pride Trucking'!C31+HavenonLongGrove11824WS!C31+Nuera!C31+'Garvey, Michael &amp; Tina'!C31+'CBRE GRECO &amp; SONS'!C31+'941 Terrace Lake'!C31+Shop!C31)</f>
        <v>12.75</v>
      </c>
      <c r="D31" s="17">
        <f>SUM('55 E Monroe'!D31+'Greystar 1401 S StateSt'!D31+'Briarbrook Apartments1051'!D31+'Briarbrook Apartments'!D31+AscensionMercyMedicalCenter!D31+BriarbrookApartments1007!D31+'Thompson, Kathy'!D31+'Art Institute of Chicago'!D31+ChildrenCourtyardofPlainfield!D31+BriarbrookCommonHallway!D31+LaPetiteAcademyofElmhurst!D31+GoldenGateFuneralHome!D31+'Pride Trucking'!D31+HavenonLongGrove11824WS!D31+Nuera!D31+'Garvey, Michael &amp; Tina'!D31+'CBRE GRECO &amp; SONS'!D31+'941 Terrace Lake'!D31+Shop!D31)</f>
        <v>0</v>
      </c>
      <c r="E31" s="17">
        <f>SUM('55 E Monroe'!E31+'Greystar 1401 S StateSt'!E31+'Briarbrook Apartments1051'!E31+'Briarbrook Apartments'!E31+AscensionMercyMedicalCenter!E31+BriarbrookApartments1007!E31+'Thompson, Kathy'!E31+'Art Institute of Chicago'!E31+ChildrenCourtyardofPlainfield!E31+BriarbrookCommonHallway!E31+LaPetiteAcademyofElmhurst!E31+GoldenGateFuneralHome!E31+'Pride Trucking'!E31+HavenonLongGrove11824WS!E31+Nuera!E31+'Garvey, Michael &amp; Tina'!E31+'CBRE GRECO &amp; SONS'!E31+'941 Terrace Lake'!E31+Shop!E31)</f>
        <v>0</v>
      </c>
      <c r="F31" s="17">
        <f>SUM('55 E Monroe'!F31+'Greystar 1401 S StateSt'!F31+'Briarbrook Apartments1051'!F31+'Briarbrook Apartments'!F31+AscensionMercyMedicalCenter!F31+BriarbrookApartments1007!F31+'Thompson, Kathy'!F31+'Art Institute of Chicago'!F31+ChildrenCourtyardofPlainfield!F31+BriarbrookCommonHallway!F31+LaPetiteAcademyofElmhurst!F31+GoldenGateFuneralHome!F31+'Pride Trucking'!F31+HavenonLongGrove11824WS!F31+Nuera!F31+'Garvey, Michael &amp; Tina'!F31+'CBRE GRECO &amp; SONS'!F31+'941 Terrace Lake'!F31+Shop!F31)</f>
        <v>0</v>
      </c>
      <c r="G31" s="17">
        <f>SUM('55 E Monroe'!G31+'Greystar 1401 S StateSt'!G31+'Briarbrook Apartments1051'!G31+'Briarbrook Apartments'!G31+AscensionMercyMedicalCenter!G31+BriarbrookApartments1007!G31+'Thompson, Kathy'!G31+'Art Institute of Chicago'!G31+ChildrenCourtyardofPlainfield!G31+BriarbrookCommonHallway!G31+LaPetiteAcademyofElmhurst!G31+GoldenGateFuneralHome!G31+'Pride Trucking'!G31+HavenonLongGrove11824WS!G31+Nuera!G31+'Garvey, Michael &amp; Tina'!G31+'CBRE GRECO &amp; SONS'!G31+'941 Terrace Lake'!G31+Shop!G31)</f>
        <v>0</v>
      </c>
      <c r="H31" s="17">
        <f>SUM('55 E Monroe'!H31+'Greystar 1401 S StateSt'!H31+'Briarbrook Apartments1051'!H31+'Briarbrook Apartments'!H31+AscensionMercyMedicalCenter!H31+BriarbrookApartments1007!H31+'Thompson, Kathy'!H31+'Art Institute of Chicago'!H31+ChildrenCourtyardofPlainfield!H31+BriarbrookCommonHallway!H31+LaPetiteAcademyofElmhurst!H31+GoldenGateFuneralHome!H31+'Pride Trucking'!H31+HavenonLongGrove11824WS!H31+Nuera!H31+'Garvey, Michael &amp; Tina'!H31+'CBRE GRECO &amp; SONS'!H31+'941 Terrace Lake'!H31+Shop!H31)</f>
        <v>14</v>
      </c>
      <c r="I31" s="10">
        <f t="shared" si="0"/>
        <v>28.75</v>
      </c>
      <c r="J31" s="11">
        <f t="shared" si="1"/>
        <v>28.75</v>
      </c>
      <c r="K31" s="12">
        <f t="shared" si="2"/>
        <v>0</v>
      </c>
      <c r="L31" s="13">
        <f t="shared" si="3"/>
        <v>431.25</v>
      </c>
      <c r="M31" s="9"/>
      <c r="N31" s="10">
        <f t="shared" si="4"/>
        <v>2</v>
      </c>
      <c r="O31" s="10">
        <f t="shared" si="5"/>
        <v>14.75</v>
      </c>
      <c r="P31" s="10">
        <f t="shared" si="6"/>
        <v>14.75</v>
      </c>
      <c r="Q31" s="10">
        <f t="shared" si="7"/>
        <v>14.75</v>
      </c>
      <c r="R31" s="10">
        <f t="shared" si="8"/>
        <v>14.75</v>
      </c>
      <c r="S31" s="10">
        <f t="shared" si="9"/>
        <v>14.75</v>
      </c>
      <c r="T31" s="10">
        <f t="shared" si="10"/>
        <v>28.75</v>
      </c>
      <c r="U31" s="9"/>
      <c r="V31" s="11">
        <f t="shared" si="11"/>
        <v>2</v>
      </c>
      <c r="W31" s="11">
        <f t="shared" si="12"/>
        <v>12.75</v>
      </c>
      <c r="X31" s="11">
        <f t="shared" si="13"/>
        <v>0</v>
      </c>
      <c r="Y31" s="11">
        <f t="shared" si="14"/>
        <v>0</v>
      </c>
      <c r="Z31" s="11">
        <f t="shared" si="15"/>
        <v>0</v>
      </c>
      <c r="AA31" s="11">
        <f t="shared" si="16"/>
        <v>0</v>
      </c>
      <c r="AB31" s="11">
        <f t="shared" si="17"/>
        <v>14</v>
      </c>
      <c r="AC31" s="9"/>
      <c r="AD31" s="12">
        <f>0</f>
        <v>0</v>
      </c>
      <c r="AE31" s="12">
        <f t="shared" si="18"/>
        <v>0</v>
      </c>
      <c r="AF31" s="12">
        <f t="shared" si="19"/>
        <v>0</v>
      </c>
      <c r="AG31" s="12">
        <f t="shared" si="20"/>
        <v>0</v>
      </c>
      <c r="AH31" s="12">
        <f t="shared" si="21"/>
        <v>0</v>
      </c>
      <c r="AI31" s="12">
        <f t="shared" si="22"/>
        <v>0</v>
      </c>
      <c r="AJ31" s="12">
        <f t="shared" si="23"/>
        <v>0</v>
      </c>
      <c r="AK31" s="8" t="s">
        <v>44</v>
      </c>
    </row>
    <row r="32" spans="1:37" ht="15.75" customHeight="1" x14ac:dyDescent="0.25">
      <c r="A32" s="8" t="s">
        <v>45</v>
      </c>
      <c r="B32" s="17">
        <f>SUM('55 E Monroe'!B32+'Greystar 1401 S StateSt'!B32+'Briarbrook Apartments1051'!B32+'Briarbrook Apartments'!B32+AscensionMercyMedicalCenter!B32+BriarbrookApartments1007!B32+'Thompson, Kathy'!B32+'Art Institute of Chicago'!B32+ChildrenCourtyardofPlainfield!B32+BriarbrookCommonHallway!B32+LaPetiteAcademyofElmhurst!B32+GoldenGateFuneralHome!B32+'Pride Trucking'!B32+HavenonLongGrove11824WS!B32+Nuera!B32+'Garvey, Michael &amp; Tina'!B32+'CBRE GRECO &amp; SONS'!B32+'941 Terrace Lake'!B32+Shop!B32)</f>
        <v>0</v>
      </c>
      <c r="C32" s="17">
        <f>SUM('55 E Monroe'!C32+'Greystar 1401 S StateSt'!C32+'Briarbrook Apartments1051'!C32+'Briarbrook Apartments'!C32+AscensionMercyMedicalCenter!C32+BriarbrookApartments1007!C32+'Thompson, Kathy'!C32+'Art Institute of Chicago'!C32+ChildrenCourtyardofPlainfield!C32+BriarbrookCommonHallway!C32+LaPetiteAcademyofElmhurst!C32+GoldenGateFuneralHome!C32+'Pride Trucking'!C32+HavenonLongGrove11824WS!C32+Nuera!C32+'Garvey, Michael &amp; Tina'!C32+'CBRE GRECO &amp; SONS'!C32+'941 Terrace Lake'!C32+Shop!C32)</f>
        <v>0</v>
      </c>
      <c r="D32" s="17">
        <f>SUM('55 E Monroe'!D32+'Greystar 1401 S StateSt'!D32+'Briarbrook Apartments1051'!D32+'Briarbrook Apartments'!D32+AscensionMercyMedicalCenter!D32+BriarbrookApartments1007!D32+'Thompson, Kathy'!D32+'Art Institute of Chicago'!D32+ChildrenCourtyardofPlainfield!D32+BriarbrookCommonHallway!D32+LaPetiteAcademyofElmhurst!D32+GoldenGateFuneralHome!D32+'Pride Trucking'!D32+HavenonLongGrove11824WS!D32+Nuera!D32+'Garvey, Michael &amp; Tina'!D32+'CBRE GRECO &amp; SONS'!D32+'941 Terrace Lake'!D32+Shop!D32)</f>
        <v>0</v>
      </c>
      <c r="E32" s="17">
        <f>SUM('55 E Monroe'!E32+'Greystar 1401 S StateSt'!E32+'Briarbrook Apartments1051'!E32+'Briarbrook Apartments'!E32+AscensionMercyMedicalCenter!E32+BriarbrookApartments1007!E32+'Thompson, Kathy'!E32+'Art Institute of Chicago'!E32+ChildrenCourtyardofPlainfield!E32+BriarbrookCommonHallway!E32+LaPetiteAcademyofElmhurst!E32+GoldenGateFuneralHome!E32+'Pride Trucking'!E32+HavenonLongGrove11824WS!E32+Nuera!E32+'Garvey, Michael &amp; Tina'!E32+'CBRE GRECO &amp; SONS'!E32+'941 Terrace Lake'!E32+Shop!E32)</f>
        <v>0</v>
      </c>
      <c r="F32" s="17">
        <f>SUM('55 E Monroe'!F32+'Greystar 1401 S StateSt'!F32+'Briarbrook Apartments1051'!F32+'Briarbrook Apartments'!F32+AscensionMercyMedicalCenter!F32+BriarbrookApartments1007!F32+'Thompson, Kathy'!F32+'Art Institute of Chicago'!F32+ChildrenCourtyardofPlainfield!F32+BriarbrookCommonHallway!F32+LaPetiteAcademyofElmhurst!F32+GoldenGateFuneralHome!F32+'Pride Trucking'!F32+HavenonLongGrove11824WS!F32+Nuera!F32+'Garvey, Michael &amp; Tina'!F32+'CBRE GRECO &amp; SONS'!F32+'941 Terrace Lake'!F32+Shop!F32)</f>
        <v>0</v>
      </c>
      <c r="G32" s="17">
        <f>SUM('55 E Monroe'!G32+'Greystar 1401 S StateSt'!G32+'Briarbrook Apartments1051'!G32+'Briarbrook Apartments'!G32+AscensionMercyMedicalCenter!G32+BriarbrookApartments1007!G32+'Thompson, Kathy'!G32+'Art Institute of Chicago'!G32+ChildrenCourtyardofPlainfield!G32+BriarbrookCommonHallway!G32+LaPetiteAcademyofElmhurst!G32+GoldenGateFuneralHome!G32+'Pride Trucking'!G32+HavenonLongGrove11824WS!G32+Nuera!G32+'Garvey, Michael &amp; Tina'!G32+'CBRE GRECO &amp; SONS'!G32+'941 Terrace Lake'!G32+Shop!G32)</f>
        <v>0</v>
      </c>
      <c r="H32" s="17">
        <f>SUM('55 E Monroe'!H32+'Greystar 1401 S StateSt'!H32+'Briarbrook Apartments1051'!H32+'Briarbrook Apartments'!H32+AscensionMercyMedicalCenter!H32+BriarbrookApartments1007!H32+'Thompson, Kathy'!H32+'Art Institute of Chicago'!H32+ChildrenCourtyardofPlainfield!H32+BriarbrookCommonHallway!H32+LaPetiteAcademyofElmhurst!H32+GoldenGateFuneralHome!H32+'Pride Trucking'!H32+HavenonLongGrove11824WS!H32+Nuera!H32+'Garvey, Michael &amp; Tina'!H32+'CBRE GRECO &amp; SONS'!H32+'941 Terrace Lake'!H32+Shop!H32)</f>
        <v>12</v>
      </c>
      <c r="I32" s="10">
        <f t="shared" si="0"/>
        <v>12</v>
      </c>
      <c r="J32" s="11">
        <f t="shared" si="1"/>
        <v>12</v>
      </c>
      <c r="K32" s="12">
        <f t="shared" si="2"/>
        <v>0</v>
      </c>
      <c r="L32" s="13">
        <f t="shared" si="3"/>
        <v>180</v>
      </c>
      <c r="M32" s="9"/>
      <c r="N32" s="10">
        <f t="shared" si="4"/>
        <v>0</v>
      </c>
      <c r="O32" s="10">
        <f t="shared" si="5"/>
        <v>0</v>
      </c>
      <c r="P32" s="10">
        <f t="shared" si="6"/>
        <v>0</v>
      </c>
      <c r="Q32" s="10">
        <f t="shared" si="7"/>
        <v>0</v>
      </c>
      <c r="R32" s="10">
        <f t="shared" si="8"/>
        <v>0</v>
      </c>
      <c r="S32" s="10">
        <f t="shared" si="9"/>
        <v>0</v>
      </c>
      <c r="T32" s="10">
        <f t="shared" si="10"/>
        <v>12</v>
      </c>
      <c r="U32" s="9"/>
      <c r="V32" s="11">
        <f t="shared" si="11"/>
        <v>0</v>
      </c>
      <c r="W32" s="11">
        <f t="shared" si="12"/>
        <v>0</v>
      </c>
      <c r="X32" s="11">
        <f t="shared" si="13"/>
        <v>0</v>
      </c>
      <c r="Y32" s="11">
        <f t="shared" si="14"/>
        <v>0</v>
      </c>
      <c r="Z32" s="11">
        <f t="shared" si="15"/>
        <v>0</v>
      </c>
      <c r="AA32" s="11">
        <f t="shared" si="16"/>
        <v>0</v>
      </c>
      <c r="AB32" s="11">
        <f t="shared" si="17"/>
        <v>12</v>
      </c>
      <c r="AC32" s="9"/>
      <c r="AD32" s="12">
        <f>0</f>
        <v>0</v>
      </c>
      <c r="AE32" s="12">
        <f t="shared" si="18"/>
        <v>0</v>
      </c>
      <c r="AF32" s="12">
        <f t="shared" si="19"/>
        <v>0</v>
      </c>
      <c r="AG32" s="12">
        <f t="shared" si="20"/>
        <v>0</v>
      </c>
      <c r="AH32" s="12">
        <f t="shared" si="21"/>
        <v>0</v>
      </c>
      <c r="AI32" s="12">
        <f t="shared" si="22"/>
        <v>0</v>
      </c>
      <c r="AJ32" s="12">
        <f t="shared" si="23"/>
        <v>0</v>
      </c>
      <c r="AK32" s="8" t="s">
        <v>45</v>
      </c>
    </row>
    <row r="33" spans="1:37" ht="15.75" customHeight="1" x14ac:dyDescent="0.25">
      <c r="A33" s="8" t="s">
        <v>46</v>
      </c>
      <c r="B33" s="17">
        <f>SUM('55 E Monroe'!B33+'Greystar 1401 S StateSt'!B33+'Briarbrook Apartments1051'!B33+'Briarbrook Apartments'!B33+AscensionMercyMedicalCenter!B33+BriarbrookApartments1007!B33+'Thompson, Kathy'!B33+'Art Institute of Chicago'!B33+ChildrenCourtyardofPlainfield!B33+BriarbrookCommonHallway!B33+LaPetiteAcademyofElmhurst!B33+GoldenGateFuneralHome!B33+'Pride Trucking'!B33+HavenonLongGrove11824WS!B33+Nuera!B33+'Garvey, Michael &amp; Tina'!B33+'CBRE GRECO &amp; SONS'!B33+'941 Terrace Lake'!B33+Shop!B33)</f>
        <v>0</v>
      </c>
      <c r="C33" s="17">
        <f>SUM('55 E Monroe'!C33+'Greystar 1401 S StateSt'!C33+'Briarbrook Apartments1051'!C33+'Briarbrook Apartments'!C33+AscensionMercyMedicalCenter!C33+BriarbrookApartments1007!C33+'Thompson, Kathy'!C33+'Art Institute of Chicago'!C33+ChildrenCourtyardofPlainfield!C33+BriarbrookCommonHallway!C33+LaPetiteAcademyofElmhurst!C33+GoldenGateFuneralHome!C33+'Pride Trucking'!C33+HavenonLongGrove11824WS!C33+Nuera!C33+'Garvey, Michael &amp; Tina'!C33+'CBRE GRECO &amp; SONS'!C33+'941 Terrace Lake'!C33+Shop!C33)</f>
        <v>0</v>
      </c>
      <c r="D33" s="17">
        <f>SUM('55 E Monroe'!D33+'Greystar 1401 S StateSt'!D33+'Briarbrook Apartments1051'!D33+'Briarbrook Apartments'!D33+AscensionMercyMedicalCenter!D33+BriarbrookApartments1007!D33+'Thompson, Kathy'!D33+'Art Institute of Chicago'!D33+ChildrenCourtyardofPlainfield!D33+BriarbrookCommonHallway!D33+LaPetiteAcademyofElmhurst!D33+GoldenGateFuneralHome!D33+'Pride Trucking'!D33+HavenonLongGrove11824WS!D33+Nuera!D33+'Garvey, Michael &amp; Tina'!D33+'CBRE GRECO &amp; SONS'!D33+'941 Terrace Lake'!D33+Shop!D33)</f>
        <v>0</v>
      </c>
      <c r="E33" s="17">
        <f>SUM('55 E Monroe'!E33+'Greystar 1401 S StateSt'!E33+'Briarbrook Apartments1051'!E33+'Briarbrook Apartments'!E33+AscensionMercyMedicalCenter!E33+BriarbrookApartments1007!E33+'Thompson, Kathy'!E33+'Art Institute of Chicago'!E33+ChildrenCourtyardofPlainfield!E33+BriarbrookCommonHallway!E33+LaPetiteAcademyofElmhurst!E33+GoldenGateFuneralHome!E33+'Pride Trucking'!E33+HavenonLongGrove11824WS!E33+Nuera!E33+'Garvey, Michael &amp; Tina'!E33+'CBRE GRECO &amp; SONS'!E33+'941 Terrace Lake'!E33+Shop!E33)</f>
        <v>0</v>
      </c>
      <c r="F33" s="17">
        <f>SUM('55 E Monroe'!F33+'Greystar 1401 S StateSt'!F33+'Briarbrook Apartments1051'!F33+'Briarbrook Apartments'!F33+AscensionMercyMedicalCenter!F33+BriarbrookApartments1007!F33+'Thompson, Kathy'!F33+'Art Institute of Chicago'!F33+ChildrenCourtyardofPlainfield!F33+BriarbrookCommonHallway!F33+LaPetiteAcademyofElmhurst!F33+GoldenGateFuneralHome!F33+'Pride Trucking'!F33+HavenonLongGrove11824WS!F33+Nuera!F33+'Garvey, Michael &amp; Tina'!F33+'CBRE GRECO &amp; SONS'!F33+'941 Terrace Lake'!F33+Shop!F33)</f>
        <v>0</v>
      </c>
      <c r="G33" s="17">
        <f>SUM('55 E Monroe'!G33+'Greystar 1401 S StateSt'!G33+'Briarbrook Apartments1051'!G33+'Briarbrook Apartments'!G33+AscensionMercyMedicalCenter!G33+BriarbrookApartments1007!G33+'Thompson, Kathy'!G33+'Art Institute of Chicago'!G33+ChildrenCourtyardofPlainfield!G33+BriarbrookCommonHallway!G33+LaPetiteAcademyofElmhurst!G33+GoldenGateFuneralHome!G33+'Pride Trucking'!G33+HavenonLongGrove11824WS!G33+Nuera!G33+'Garvey, Michael &amp; Tina'!G33+'CBRE GRECO &amp; SONS'!G33+'941 Terrace Lake'!G33+Shop!G33)</f>
        <v>0</v>
      </c>
      <c r="H33" s="17">
        <f>SUM('55 E Monroe'!H33+'Greystar 1401 S StateSt'!H33+'Briarbrook Apartments1051'!H33+'Briarbrook Apartments'!H33+AscensionMercyMedicalCenter!H33+BriarbrookApartments1007!H33+'Thompson, Kathy'!H33+'Art Institute of Chicago'!H33+ChildrenCourtyardofPlainfield!H33+BriarbrookCommonHallway!H33+LaPetiteAcademyofElmhurst!H33+GoldenGateFuneralHome!H33+'Pride Trucking'!H33+HavenonLongGrove11824WS!H33+Nuera!H33+'Garvey, Michael &amp; Tina'!H33+'CBRE GRECO &amp; SONS'!H33+'941 Terrace Lake'!H33+Shop!H33)</f>
        <v>12</v>
      </c>
      <c r="I33" s="10">
        <f t="shared" si="0"/>
        <v>12</v>
      </c>
      <c r="J33" s="11">
        <f t="shared" si="1"/>
        <v>12</v>
      </c>
      <c r="K33" s="12">
        <f t="shared" si="2"/>
        <v>0</v>
      </c>
      <c r="L33" s="13">
        <f t="shared" si="3"/>
        <v>180</v>
      </c>
      <c r="M33" s="9"/>
      <c r="N33" s="10">
        <f t="shared" si="4"/>
        <v>0</v>
      </c>
      <c r="O33" s="10">
        <f t="shared" si="5"/>
        <v>0</v>
      </c>
      <c r="P33" s="10">
        <f t="shared" si="6"/>
        <v>0</v>
      </c>
      <c r="Q33" s="10">
        <f t="shared" si="7"/>
        <v>0</v>
      </c>
      <c r="R33" s="10">
        <f t="shared" si="8"/>
        <v>0</v>
      </c>
      <c r="S33" s="10">
        <f t="shared" si="9"/>
        <v>0</v>
      </c>
      <c r="T33" s="10">
        <f t="shared" si="10"/>
        <v>12</v>
      </c>
      <c r="U33" s="9"/>
      <c r="V33" s="11">
        <f t="shared" si="11"/>
        <v>0</v>
      </c>
      <c r="W33" s="11">
        <f t="shared" si="12"/>
        <v>0</v>
      </c>
      <c r="X33" s="11">
        <f t="shared" si="13"/>
        <v>0</v>
      </c>
      <c r="Y33" s="11">
        <f t="shared" si="14"/>
        <v>0</v>
      </c>
      <c r="Z33" s="11">
        <f t="shared" si="15"/>
        <v>0</v>
      </c>
      <c r="AA33" s="11">
        <f t="shared" si="16"/>
        <v>0</v>
      </c>
      <c r="AB33" s="11">
        <f t="shared" si="17"/>
        <v>12</v>
      </c>
      <c r="AC33" s="9"/>
      <c r="AD33" s="12">
        <f>0</f>
        <v>0</v>
      </c>
      <c r="AE33" s="12">
        <f t="shared" si="18"/>
        <v>0</v>
      </c>
      <c r="AF33" s="12">
        <f t="shared" si="19"/>
        <v>0</v>
      </c>
      <c r="AG33" s="12">
        <f t="shared" si="20"/>
        <v>0</v>
      </c>
      <c r="AH33" s="12">
        <f t="shared" si="21"/>
        <v>0</v>
      </c>
      <c r="AI33" s="12">
        <f t="shared" si="22"/>
        <v>0</v>
      </c>
      <c r="AJ33" s="12">
        <f t="shared" si="23"/>
        <v>0</v>
      </c>
      <c r="AK33" s="8" t="s">
        <v>46</v>
      </c>
    </row>
    <row r="34" spans="1:37" ht="15.75" customHeight="1" x14ac:dyDescent="0.25">
      <c r="A34" s="8" t="s">
        <v>47</v>
      </c>
      <c r="B34" s="17">
        <f>SUM('55 E Monroe'!B34+'Greystar 1401 S StateSt'!B34+'Briarbrook Apartments1051'!B34+'Briarbrook Apartments'!B34+AscensionMercyMedicalCenter!B34+BriarbrookApartments1007!B34+'Thompson, Kathy'!B34+'Art Institute of Chicago'!B34+ChildrenCourtyardofPlainfield!B34+BriarbrookCommonHallway!B34+LaPetiteAcademyofElmhurst!B34+GoldenGateFuneralHome!B34+'Pride Trucking'!B34+HavenonLongGrove11824WS!B34+Nuera!B34+'Garvey, Michael &amp; Tina'!B34+'CBRE GRECO &amp; SONS'!B34+'941 Terrace Lake'!B34+Shop!B34)</f>
        <v>10.25</v>
      </c>
      <c r="C34" s="17">
        <f>SUM('55 E Monroe'!C34+'Greystar 1401 S StateSt'!C34+'Briarbrook Apartments1051'!C34+'Briarbrook Apartments'!C34+AscensionMercyMedicalCenter!C34+BriarbrookApartments1007!C34+'Thompson, Kathy'!C34+'Art Institute of Chicago'!C34+ChildrenCourtyardofPlainfield!C34+BriarbrookCommonHallway!C34+LaPetiteAcademyofElmhurst!C34+GoldenGateFuneralHome!C34+'Pride Trucking'!C34+HavenonLongGrove11824WS!C34+Nuera!C34+'Garvey, Michael &amp; Tina'!C34+'CBRE GRECO &amp; SONS'!C34+'941 Terrace Lake'!C34+Shop!C34)</f>
        <v>12.75</v>
      </c>
      <c r="D34" s="17">
        <f>SUM('55 E Monroe'!D34+'Greystar 1401 S StateSt'!D34+'Briarbrook Apartments1051'!D34+'Briarbrook Apartments'!D34+AscensionMercyMedicalCenter!D34+BriarbrookApartments1007!D34+'Thompson, Kathy'!D34+'Art Institute of Chicago'!D34+ChildrenCourtyardofPlainfield!D34+BriarbrookCommonHallway!D34+LaPetiteAcademyofElmhurst!D34+GoldenGateFuneralHome!D34+'Pride Trucking'!D34+HavenonLongGrove11824WS!D34+Nuera!D34+'Garvey, Michael &amp; Tina'!D34+'CBRE GRECO &amp; SONS'!D34+'941 Terrace Lake'!D34+Shop!D34)</f>
        <v>12.5</v>
      </c>
      <c r="E34" s="17">
        <f>SUM('55 E Monroe'!E34+'Greystar 1401 S StateSt'!E34+'Briarbrook Apartments1051'!E34+'Briarbrook Apartments'!E34+AscensionMercyMedicalCenter!E34+BriarbrookApartments1007!E34+'Thompson, Kathy'!E34+'Art Institute of Chicago'!E34+ChildrenCourtyardofPlainfield!E34+BriarbrookCommonHallway!E34+LaPetiteAcademyofElmhurst!E34+GoldenGateFuneralHome!E34+'Pride Trucking'!E34+HavenonLongGrove11824WS!E34+Nuera!E34+'Garvey, Michael &amp; Tina'!E34+'CBRE GRECO &amp; SONS'!E34+'941 Terrace Lake'!E34+Shop!E34)</f>
        <v>12.5</v>
      </c>
      <c r="F34" s="17">
        <f>SUM('55 E Monroe'!F34+'Greystar 1401 S StateSt'!F34+'Briarbrook Apartments1051'!F34+'Briarbrook Apartments'!F34+AscensionMercyMedicalCenter!F34+BriarbrookApartments1007!F34+'Thompson, Kathy'!F34+'Art Institute of Chicago'!F34+ChildrenCourtyardofPlainfield!F34+BriarbrookCommonHallway!F34+LaPetiteAcademyofElmhurst!F34+GoldenGateFuneralHome!F34+'Pride Trucking'!F34+HavenonLongGrove11824WS!F34+Nuera!F34+'Garvey, Michael &amp; Tina'!F34+'CBRE GRECO &amp; SONS'!F34+'941 Terrace Lake'!F34+Shop!F34)</f>
        <v>12.5</v>
      </c>
      <c r="G34" s="17">
        <f>SUM('55 E Monroe'!G34+'Greystar 1401 S StateSt'!G34+'Briarbrook Apartments1051'!G34+'Briarbrook Apartments'!G34+AscensionMercyMedicalCenter!G34+BriarbrookApartments1007!G34+'Thompson, Kathy'!G34+'Art Institute of Chicago'!G34+ChildrenCourtyardofPlainfield!G34+BriarbrookCommonHallway!G34+LaPetiteAcademyofElmhurst!G34+GoldenGateFuneralHome!G34+'Pride Trucking'!G34+HavenonLongGrove11824WS!G34+Nuera!G34+'Garvey, Michael &amp; Tina'!G34+'CBRE GRECO &amp; SONS'!G34+'941 Terrace Lake'!G34+Shop!G34)</f>
        <v>0</v>
      </c>
      <c r="H34" s="17">
        <f>SUM('55 E Monroe'!H34+'Greystar 1401 S StateSt'!H34+'Briarbrook Apartments1051'!H34+'Briarbrook Apartments'!H34+AscensionMercyMedicalCenter!H34+BriarbrookApartments1007!H34+'Thompson, Kathy'!H34+'Art Institute of Chicago'!H34+ChildrenCourtyardofPlainfield!H34+BriarbrookCommonHallway!H34+LaPetiteAcademyofElmhurst!H34+GoldenGateFuneralHome!H34+'Pride Trucking'!H34+HavenonLongGrove11824WS!H34+Nuera!H34+'Garvey, Michael &amp; Tina'!H34+'CBRE GRECO &amp; SONS'!H34+'941 Terrace Lake'!H34+Shop!H34)</f>
        <v>12.5</v>
      </c>
      <c r="I34" s="10">
        <f t="shared" si="0"/>
        <v>73</v>
      </c>
      <c r="J34" s="11">
        <f t="shared" si="1"/>
        <v>40</v>
      </c>
      <c r="K34" s="12">
        <f t="shared" si="2"/>
        <v>33</v>
      </c>
      <c r="L34" s="13">
        <f t="shared" si="3"/>
        <v>1095</v>
      </c>
      <c r="M34" s="9"/>
      <c r="N34" s="10">
        <f t="shared" si="4"/>
        <v>10.25</v>
      </c>
      <c r="O34" s="10">
        <f t="shared" si="5"/>
        <v>23</v>
      </c>
      <c r="P34" s="10">
        <f t="shared" si="6"/>
        <v>35.5</v>
      </c>
      <c r="Q34" s="10">
        <f t="shared" si="7"/>
        <v>48</v>
      </c>
      <c r="R34" s="10">
        <f t="shared" si="8"/>
        <v>60.5</v>
      </c>
      <c r="S34" s="10">
        <f t="shared" si="9"/>
        <v>60.5</v>
      </c>
      <c r="T34" s="10">
        <f t="shared" si="10"/>
        <v>73</v>
      </c>
      <c r="U34" s="9"/>
      <c r="V34" s="11">
        <f t="shared" si="11"/>
        <v>10.25</v>
      </c>
      <c r="W34" s="11">
        <f t="shared" si="12"/>
        <v>12.75</v>
      </c>
      <c r="X34" s="11">
        <f t="shared" si="13"/>
        <v>12.5</v>
      </c>
      <c r="Y34" s="11">
        <f t="shared" si="14"/>
        <v>4.5</v>
      </c>
      <c r="Z34" s="11">
        <f t="shared" si="15"/>
        <v>0</v>
      </c>
      <c r="AA34" s="11">
        <f t="shared" si="16"/>
        <v>0</v>
      </c>
      <c r="AB34" s="11">
        <f t="shared" si="17"/>
        <v>0</v>
      </c>
      <c r="AC34" s="9"/>
      <c r="AD34" s="12">
        <f>0</f>
        <v>0</v>
      </c>
      <c r="AE34" s="12">
        <f t="shared" si="18"/>
        <v>0</v>
      </c>
      <c r="AF34" s="12">
        <f t="shared" si="19"/>
        <v>0</v>
      </c>
      <c r="AG34" s="12">
        <f t="shared" si="20"/>
        <v>8</v>
      </c>
      <c r="AH34" s="12">
        <f t="shared" si="21"/>
        <v>12.5</v>
      </c>
      <c r="AI34" s="12">
        <f t="shared" si="22"/>
        <v>0</v>
      </c>
      <c r="AJ34" s="12">
        <f t="shared" si="23"/>
        <v>12.5</v>
      </c>
      <c r="AK34" s="8" t="s">
        <v>47</v>
      </c>
    </row>
    <row r="35" spans="1:37" ht="15.75" customHeight="1" x14ac:dyDescent="0.25">
      <c r="A35" s="8" t="s">
        <v>48</v>
      </c>
      <c r="B35" s="17">
        <f>SUM('55 E Monroe'!B35+'Greystar 1401 S StateSt'!B35+'Briarbrook Apartments1051'!B35+'Briarbrook Apartments'!B35+AscensionMercyMedicalCenter!B35+BriarbrookApartments1007!B35+'Thompson, Kathy'!B35+'Art Institute of Chicago'!B35+ChildrenCourtyardofPlainfield!B35+BriarbrookCommonHallway!B35+LaPetiteAcademyofElmhurst!B35+GoldenGateFuneralHome!B35+'Pride Trucking'!B35+HavenonLongGrove11824WS!B35+Nuera!B35+'Garvey, Michael &amp; Tina'!B35+'CBRE GRECO &amp; SONS'!B35+'941 Terrace Lake'!B35+Shop!B35)</f>
        <v>0</v>
      </c>
      <c r="C35" s="17">
        <f>SUM('55 E Monroe'!C35+'Greystar 1401 S StateSt'!C35+'Briarbrook Apartments1051'!C35+'Briarbrook Apartments'!C35+AscensionMercyMedicalCenter!C35+BriarbrookApartments1007!C35+'Thompson, Kathy'!C35+'Art Institute of Chicago'!C35+ChildrenCourtyardofPlainfield!C35+BriarbrookCommonHallway!C35+LaPetiteAcademyofElmhurst!C35+GoldenGateFuneralHome!C35+'Pride Trucking'!C35+HavenonLongGrove11824WS!C35+Nuera!C35+'Garvey, Michael &amp; Tina'!C35+'CBRE GRECO &amp; SONS'!C35+'941 Terrace Lake'!C35+Shop!C35)</f>
        <v>12.75</v>
      </c>
      <c r="D35" s="17">
        <f>SUM('55 E Monroe'!D35+'Greystar 1401 S StateSt'!D35+'Briarbrook Apartments1051'!D35+'Briarbrook Apartments'!D35+AscensionMercyMedicalCenter!D35+BriarbrookApartments1007!D35+'Thompson, Kathy'!D35+'Art Institute of Chicago'!D35+ChildrenCourtyardofPlainfield!D35+BriarbrookCommonHallway!D35+LaPetiteAcademyofElmhurst!D35+GoldenGateFuneralHome!D35+'Pride Trucking'!D35+HavenonLongGrove11824WS!D35+Nuera!D35+'Garvey, Michael &amp; Tina'!D35+'CBRE GRECO &amp; SONS'!D35+'941 Terrace Lake'!D35+Shop!D35)</f>
        <v>12.5</v>
      </c>
      <c r="E35" s="17">
        <f>SUM('55 E Monroe'!E35+'Greystar 1401 S StateSt'!E35+'Briarbrook Apartments1051'!E35+'Briarbrook Apartments'!E35+AscensionMercyMedicalCenter!E35+BriarbrookApartments1007!E35+'Thompson, Kathy'!E35+'Art Institute of Chicago'!E35+ChildrenCourtyardofPlainfield!E35+BriarbrookCommonHallway!E35+LaPetiteAcademyofElmhurst!E35+GoldenGateFuneralHome!E35+'Pride Trucking'!E35+HavenonLongGrove11824WS!E35+Nuera!E35+'Garvey, Michael &amp; Tina'!E35+'CBRE GRECO &amp; SONS'!E35+'941 Terrace Lake'!E35+Shop!E35)</f>
        <v>12.5</v>
      </c>
      <c r="F35" s="17">
        <f>SUM('55 E Monroe'!F35+'Greystar 1401 S StateSt'!F35+'Briarbrook Apartments1051'!F35+'Briarbrook Apartments'!F35+AscensionMercyMedicalCenter!F35+BriarbrookApartments1007!F35+'Thompson, Kathy'!F35+'Art Institute of Chicago'!F35+ChildrenCourtyardofPlainfield!F35+BriarbrookCommonHallway!F35+LaPetiteAcademyofElmhurst!F35+GoldenGateFuneralHome!F35+'Pride Trucking'!F35+HavenonLongGrove11824WS!F35+Nuera!F35+'Garvey, Michael &amp; Tina'!F35+'CBRE GRECO &amp; SONS'!F35+'941 Terrace Lake'!F35+Shop!F35)</f>
        <v>12.5</v>
      </c>
      <c r="G35" s="17">
        <f>SUM('55 E Monroe'!G35+'Greystar 1401 S StateSt'!G35+'Briarbrook Apartments1051'!G35+'Briarbrook Apartments'!G35+AscensionMercyMedicalCenter!G35+BriarbrookApartments1007!G35+'Thompson, Kathy'!G35+'Art Institute of Chicago'!G35+ChildrenCourtyardofPlainfield!G35+BriarbrookCommonHallway!G35+LaPetiteAcademyofElmhurst!G35+GoldenGateFuneralHome!G35+'Pride Trucking'!G35+HavenonLongGrove11824WS!G35+Nuera!G35+'Garvey, Michael &amp; Tina'!G35+'CBRE GRECO &amp; SONS'!G35+'941 Terrace Lake'!G35+Shop!G35)</f>
        <v>12.5</v>
      </c>
      <c r="H35" s="17">
        <f>SUM('55 E Monroe'!H35+'Greystar 1401 S StateSt'!H35+'Briarbrook Apartments1051'!H35+'Briarbrook Apartments'!H35+AscensionMercyMedicalCenter!H35+BriarbrookApartments1007!H35+'Thompson, Kathy'!H35+'Art Institute of Chicago'!H35+ChildrenCourtyardofPlainfield!H35+BriarbrookCommonHallway!H35+LaPetiteAcademyofElmhurst!H35+GoldenGateFuneralHome!H35+'Pride Trucking'!H35+HavenonLongGrove11824WS!H35+Nuera!H35+'Garvey, Michael &amp; Tina'!H35+'CBRE GRECO &amp; SONS'!H35+'941 Terrace Lake'!H35+Shop!H35)</f>
        <v>12.5</v>
      </c>
      <c r="I35" s="10">
        <f t="shared" ref="I35:I66" si="24">SUM(B35:H35)</f>
        <v>75.25</v>
      </c>
      <c r="J35" s="11">
        <f t="shared" ref="J35:J66" si="25">IF(I35&lt;=40,I35,40)</f>
        <v>40</v>
      </c>
      <c r="K35" s="12">
        <f t="shared" ref="K35:K66" si="26">I35-J35</f>
        <v>35.25</v>
      </c>
      <c r="L35" s="13">
        <f t="shared" ref="L35:L68" si="27">I35*15</f>
        <v>1128.75</v>
      </c>
      <c r="M35" s="9"/>
      <c r="N35" s="10">
        <f t="shared" ref="N35:N67" si="28">B35</f>
        <v>0</v>
      </c>
      <c r="O35" s="10">
        <f t="shared" ref="O35:O66" si="29">C35+N35</f>
        <v>12.75</v>
      </c>
      <c r="P35" s="10">
        <f t="shared" ref="P35:P66" si="30">D35+O35</f>
        <v>25.25</v>
      </c>
      <c r="Q35" s="10">
        <f t="shared" ref="Q35:Q66" si="31">E35+P35</f>
        <v>37.75</v>
      </c>
      <c r="R35" s="10">
        <f t="shared" ref="R35:R66" si="32">F35+Q35</f>
        <v>50.25</v>
      </c>
      <c r="S35" s="10">
        <f t="shared" ref="S35:S66" si="33">G35+R35</f>
        <v>62.75</v>
      </c>
      <c r="T35" s="10">
        <f t="shared" ref="T35:T66" si="34">H35+S35</f>
        <v>75.25</v>
      </c>
      <c r="U35" s="9"/>
      <c r="V35" s="11">
        <f t="shared" ref="V35:V67" si="35">N35</f>
        <v>0</v>
      </c>
      <c r="W35" s="11">
        <f t="shared" ref="W35:W67" si="36">IF(O35&lt;=0, 0, IF(O35&lt;=40,O35-N35,IF(O35-N35&lt;=0, 0, ABS(O35-N35-AE35))))</f>
        <v>12.75</v>
      </c>
      <c r="X35" s="11">
        <f t="shared" ref="X35:X67" si="37">IF(P35&lt;=0, 0, IF(P35&lt;=40,P35-O35,IF(P35-O35&lt;=0, 0, ABS(P35-O35-AF35))))</f>
        <v>12.5</v>
      </c>
      <c r="Y35" s="11">
        <f t="shared" ref="Y35:Y67" si="38">IF(Q35&lt;=0, 0, IF(Q35&lt;=40,Q35-P35,IF(Q35-P35&lt;=0, 0, ABS(Q35-P35-AG35))))</f>
        <v>12.5</v>
      </c>
      <c r="Z35" s="11">
        <f t="shared" ref="Z35:Z67" si="39">IF(R35&lt;=0, 0, IF(R35&lt;=40,R35-Q35,IF(R35-Q35&lt;=0, 0, ABS(R35-Q35-AH35))))</f>
        <v>2.25</v>
      </c>
      <c r="AA35" s="11">
        <f t="shared" ref="AA35:AA67" si="40">IF(S35&lt;=0, 0, IF(S35&lt;=40,S35-R35,IF(S35-R35&lt;=0, 0, ABS(S35-R35-AI35))))</f>
        <v>0</v>
      </c>
      <c r="AB35" s="11">
        <f t="shared" ref="AB35:AB67" si="41">IF(T35&lt;=0, 0, IF(T35&lt;=40,T35-S35,IF(T35-S35&lt;=0, 0, ABS(T35-S35-AJ35))))</f>
        <v>0</v>
      </c>
      <c r="AC35" s="9"/>
      <c r="AD35" s="12">
        <f>0</f>
        <v>0</v>
      </c>
      <c r="AE35" s="12">
        <f t="shared" ref="AE35:AE66" si="42">IF(O35&lt;=0, 0, IF(O35&lt;=40,0, IF(O35-N35&lt;=0,0,IF(O35&gt;40, O35-40-SUM(AD35:AD35),0))))</f>
        <v>0</v>
      </c>
      <c r="AF35" s="12">
        <f t="shared" ref="AF35:AF66" si="43">IF(P35&lt;=0, 0, IF(P35&lt;=40,0, IF(P35-O35&lt;=0,0,IF(P35&gt;40, P35-40-SUM(AD35:AE35),0))))</f>
        <v>0</v>
      </c>
      <c r="AG35" s="12">
        <f t="shared" ref="AG35:AG66" si="44">IF(Q35&lt;=0, 0, IF(Q35&lt;=40,0, IF(Q35-P35&lt;=0,0,IF(Q35&gt;40, Q35-40-SUM(AD35:AF35),0))))</f>
        <v>0</v>
      </c>
      <c r="AH35" s="12">
        <f t="shared" ref="AH35:AH66" si="45">IF(R35&lt;=0, 0, IF(R35&lt;=40,0, IF(R35-Q35&lt;=0,0,IF(R35&gt;40, R35-40-SUM(AD35:AG35),0))))</f>
        <v>10.25</v>
      </c>
      <c r="AI35" s="12">
        <f t="shared" ref="AI35:AI66" si="46">IF(S35&lt;=0, 0, IF(S35&lt;=40,0, IF(S35-R35&lt;=0,0,IF(S35&gt;40, S35-40-SUM(AD35:AH35),0))))</f>
        <v>12.5</v>
      </c>
      <c r="AJ35" s="12">
        <f t="shared" ref="AJ35:AJ66" si="47">IF(T35&lt;=0, 0, IF(T35&lt;=40,0, IF(T35-S35&lt;=0,0,IF(T35&gt;40, T35-40-SUM(AD35:AI35),0))))</f>
        <v>12.5</v>
      </c>
      <c r="AK35" s="8" t="s">
        <v>48</v>
      </c>
    </row>
    <row r="36" spans="1:37" ht="15.75" customHeight="1" x14ac:dyDescent="0.25">
      <c r="A36" s="8" t="s">
        <v>49</v>
      </c>
      <c r="B36" s="17">
        <f>SUM('55 E Monroe'!B36+'Greystar 1401 S StateSt'!B36+'Briarbrook Apartments1051'!B36+'Briarbrook Apartments'!B36+AscensionMercyMedicalCenter!B36+BriarbrookApartments1007!B36+'Thompson, Kathy'!B36+'Art Institute of Chicago'!B36+ChildrenCourtyardofPlainfield!B36+BriarbrookCommonHallway!B36+LaPetiteAcademyofElmhurst!B36+GoldenGateFuneralHome!B36+'Pride Trucking'!B36+HavenonLongGrove11824WS!B36+Nuera!B36+'Garvey, Michael &amp; Tina'!B36+'CBRE GRECO &amp; SONS'!B36+'941 Terrace Lake'!B36+Shop!B36)</f>
        <v>0</v>
      </c>
      <c r="C36" s="17">
        <f>SUM('55 E Monroe'!C36+'Greystar 1401 S StateSt'!C36+'Briarbrook Apartments1051'!C36+'Briarbrook Apartments'!C36+AscensionMercyMedicalCenter!C36+BriarbrookApartments1007!C36+'Thompson, Kathy'!C36+'Art Institute of Chicago'!C36+ChildrenCourtyardofPlainfield!C36+BriarbrookCommonHallway!C36+LaPetiteAcademyofElmhurst!C36+GoldenGateFuneralHome!C36+'Pride Trucking'!C36+HavenonLongGrove11824WS!C36+Nuera!C36+'Garvey, Michael &amp; Tina'!C36+'CBRE GRECO &amp; SONS'!C36+'941 Terrace Lake'!C36+Shop!C36)</f>
        <v>0</v>
      </c>
      <c r="D36" s="17">
        <f>SUM('55 E Monroe'!D36+'Greystar 1401 S StateSt'!D36+'Briarbrook Apartments1051'!D36+'Briarbrook Apartments'!D36+AscensionMercyMedicalCenter!D36+BriarbrookApartments1007!D36+'Thompson, Kathy'!D36+'Art Institute of Chicago'!D36+ChildrenCourtyardofPlainfield!D36+BriarbrookCommonHallway!D36+LaPetiteAcademyofElmhurst!D36+GoldenGateFuneralHome!D36+'Pride Trucking'!D36+HavenonLongGrove11824WS!D36+Nuera!D36+'Garvey, Michael &amp; Tina'!D36+'CBRE GRECO &amp; SONS'!D36+'941 Terrace Lake'!D36+Shop!D36)</f>
        <v>0</v>
      </c>
      <c r="E36" s="17">
        <f>SUM('55 E Monroe'!E36+'Greystar 1401 S StateSt'!E36+'Briarbrook Apartments1051'!E36+'Briarbrook Apartments'!E36+AscensionMercyMedicalCenter!E36+BriarbrookApartments1007!E36+'Thompson, Kathy'!E36+'Art Institute of Chicago'!E36+ChildrenCourtyardofPlainfield!E36+BriarbrookCommonHallway!E36+LaPetiteAcademyofElmhurst!E36+GoldenGateFuneralHome!E36+'Pride Trucking'!E36+HavenonLongGrove11824WS!E36+Nuera!E36+'Garvey, Michael &amp; Tina'!E36+'CBRE GRECO &amp; SONS'!E36+'941 Terrace Lake'!E36+Shop!E36)</f>
        <v>0</v>
      </c>
      <c r="F36" s="17">
        <f>SUM('55 E Monroe'!F36+'Greystar 1401 S StateSt'!F36+'Briarbrook Apartments1051'!F36+'Briarbrook Apartments'!F36+AscensionMercyMedicalCenter!F36+BriarbrookApartments1007!F36+'Thompson, Kathy'!F36+'Art Institute of Chicago'!F36+ChildrenCourtyardofPlainfield!F36+BriarbrookCommonHallway!F36+LaPetiteAcademyofElmhurst!F36+GoldenGateFuneralHome!F36+'Pride Trucking'!F36+HavenonLongGrove11824WS!F36+Nuera!F36+'Garvey, Michael &amp; Tina'!F36+'CBRE GRECO &amp; SONS'!F36+'941 Terrace Lake'!F36+Shop!F36)</f>
        <v>0</v>
      </c>
      <c r="G36" s="17">
        <f>SUM('55 E Monroe'!G36+'Greystar 1401 S StateSt'!G36+'Briarbrook Apartments1051'!G36+'Briarbrook Apartments'!G36+AscensionMercyMedicalCenter!G36+BriarbrookApartments1007!G36+'Thompson, Kathy'!G36+'Art Institute of Chicago'!G36+ChildrenCourtyardofPlainfield!G36+BriarbrookCommonHallway!G36+LaPetiteAcademyofElmhurst!G36+GoldenGateFuneralHome!G36+'Pride Trucking'!G36+HavenonLongGrove11824WS!G36+Nuera!G36+'Garvey, Michael &amp; Tina'!G36+'CBRE GRECO &amp; SONS'!G36+'941 Terrace Lake'!G36+Shop!G36)</f>
        <v>0</v>
      </c>
      <c r="H36" s="17">
        <f>SUM('55 E Monroe'!H36+'Greystar 1401 S StateSt'!H36+'Briarbrook Apartments1051'!H36+'Briarbrook Apartments'!H36+AscensionMercyMedicalCenter!H36+BriarbrookApartments1007!H36+'Thompson, Kathy'!H36+'Art Institute of Chicago'!H36+ChildrenCourtyardofPlainfield!H36+BriarbrookCommonHallway!H36+LaPetiteAcademyofElmhurst!H36+GoldenGateFuneralHome!H36+'Pride Trucking'!H36+HavenonLongGrove11824WS!H36+Nuera!H36+'Garvey, Michael &amp; Tina'!H36+'CBRE GRECO &amp; SONS'!H36+'941 Terrace Lake'!H36+Shop!H36)</f>
        <v>5</v>
      </c>
      <c r="I36" s="10">
        <f t="shared" si="24"/>
        <v>5</v>
      </c>
      <c r="J36" s="11">
        <f t="shared" si="25"/>
        <v>5</v>
      </c>
      <c r="K36" s="12">
        <f t="shared" si="26"/>
        <v>0</v>
      </c>
      <c r="L36" s="13">
        <f t="shared" si="27"/>
        <v>75</v>
      </c>
      <c r="M36" s="9"/>
      <c r="N36" s="10">
        <f t="shared" si="28"/>
        <v>0</v>
      </c>
      <c r="O36" s="10">
        <f t="shared" si="29"/>
        <v>0</v>
      </c>
      <c r="P36" s="10">
        <f t="shared" si="30"/>
        <v>0</v>
      </c>
      <c r="Q36" s="10">
        <f t="shared" si="31"/>
        <v>0</v>
      </c>
      <c r="R36" s="10">
        <f t="shared" si="32"/>
        <v>0</v>
      </c>
      <c r="S36" s="10">
        <f t="shared" si="33"/>
        <v>0</v>
      </c>
      <c r="T36" s="10">
        <f t="shared" si="34"/>
        <v>5</v>
      </c>
      <c r="U36" s="9"/>
      <c r="V36" s="11">
        <f t="shared" si="35"/>
        <v>0</v>
      </c>
      <c r="W36" s="11">
        <f t="shared" si="36"/>
        <v>0</v>
      </c>
      <c r="X36" s="11">
        <f t="shared" si="37"/>
        <v>0</v>
      </c>
      <c r="Y36" s="11">
        <f t="shared" si="38"/>
        <v>0</v>
      </c>
      <c r="Z36" s="11">
        <f t="shared" si="39"/>
        <v>0</v>
      </c>
      <c r="AA36" s="11">
        <f t="shared" si="40"/>
        <v>0</v>
      </c>
      <c r="AB36" s="11">
        <f t="shared" si="41"/>
        <v>5</v>
      </c>
      <c r="AC36" s="9"/>
      <c r="AD36" s="12">
        <f>0</f>
        <v>0</v>
      </c>
      <c r="AE36" s="12">
        <f t="shared" si="42"/>
        <v>0</v>
      </c>
      <c r="AF36" s="12">
        <f t="shared" si="43"/>
        <v>0</v>
      </c>
      <c r="AG36" s="12">
        <f t="shared" si="44"/>
        <v>0</v>
      </c>
      <c r="AH36" s="12">
        <f t="shared" si="45"/>
        <v>0</v>
      </c>
      <c r="AI36" s="12">
        <f t="shared" si="46"/>
        <v>0</v>
      </c>
      <c r="AJ36" s="12">
        <f t="shared" si="47"/>
        <v>0</v>
      </c>
      <c r="AK36" s="8" t="s">
        <v>49</v>
      </c>
    </row>
    <row r="37" spans="1:37" ht="15.75" customHeight="1" x14ac:dyDescent="0.25">
      <c r="A37" s="8" t="s">
        <v>50</v>
      </c>
      <c r="B37" s="17">
        <f>SUM('55 E Monroe'!B37+'Greystar 1401 S StateSt'!B37+'Briarbrook Apartments1051'!B37+'Briarbrook Apartments'!B37+AscensionMercyMedicalCenter!B37+BriarbrookApartments1007!B37+'Thompson, Kathy'!B37+'Art Institute of Chicago'!B37+ChildrenCourtyardofPlainfield!B37+BriarbrookCommonHallway!B37+LaPetiteAcademyofElmhurst!B37+GoldenGateFuneralHome!B37+'Pride Trucking'!B37+HavenonLongGrove11824WS!B37+Nuera!B37+'Garvey, Michael &amp; Tina'!B37+'CBRE GRECO &amp; SONS'!B37+'941 Terrace Lake'!B37+Shop!B37)</f>
        <v>0</v>
      </c>
      <c r="C37" s="17">
        <f>SUM('55 E Monroe'!C37+'Greystar 1401 S StateSt'!C37+'Briarbrook Apartments1051'!C37+'Briarbrook Apartments'!C37+AscensionMercyMedicalCenter!C37+BriarbrookApartments1007!C37+'Thompson, Kathy'!C37+'Art Institute of Chicago'!C37+ChildrenCourtyardofPlainfield!C37+BriarbrookCommonHallway!C37+LaPetiteAcademyofElmhurst!C37+GoldenGateFuneralHome!C37+'Pride Trucking'!C37+HavenonLongGrove11824WS!C37+Nuera!C37+'Garvey, Michael &amp; Tina'!C37+'CBRE GRECO &amp; SONS'!C37+'941 Terrace Lake'!C37+Shop!C37)</f>
        <v>11.5</v>
      </c>
      <c r="D37" s="17">
        <f>SUM('55 E Monroe'!D37+'Greystar 1401 S StateSt'!D37+'Briarbrook Apartments1051'!D37+'Briarbrook Apartments'!D37+AscensionMercyMedicalCenter!D37+BriarbrookApartments1007!D37+'Thompson, Kathy'!D37+'Art Institute of Chicago'!D37+ChildrenCourtyardofPlainfield!D37+BriarbrookCommonHallway!D37+LaPetiteAcademyofElmhurst!D37+GoldenGateFuneralHome!D37+'Pride Trucking'!D37+HavenonLongGrove11824WS!D37+Nuera!D37+'Garvey, Michael &amp; Tina'!D37+'CBRE GRECO &amp; SONS'!D37+'941 Terrace Lake'!D37+Shop!D37)</f>
        <v>11.5</v>
      </c>
      <c r="E37" s="17">
        <f>SUM('55 E Monroe'!E37+'Greystar 1401 S StateSt'!E37+'Briarbrook Apartments1051'!E37+'Briarbrook Apartments'!E37+AscensionMercyMedicalCenter!E37+BriarbrookApartments1007!E37+'Thompson, Kathy'!E37+'Art Institute of Chicago'!E37+ChildrenCourtyardofPlainfield!E37+BriarbrookCommonHallway!E37+LaPetiteAcademyofElmhurst!E37+GoldenGateFuneralHome!E37+'Pride Trucking'!E37+HavenonLongGrove11824WS!E37+Nuera!E37+'Garvey, Michael &amp; Tina'!E37+'CBRE GRECO &amp; SONS'!E37+'941 Terrace Lake'!E37+Shop!E37)</f>
        <v>12</v>
      </c>
      <c r="F37" s="17">
        <f>SUM('55 E Monroe'!F37+'Greystar 1401 S StateSt'!F37+'Briarbrook Apartments1051'!F37+'Briarbrook Apartments'!F37+AscensionMercyMedicalCenter!F37+BriarbrookApartments1007!F37+'Thompson, Kathy'!F37+'Art Institute of Chicago'!F37+ChildrenCourtyardofPlainfield!F37+BriarbrookCommonHallway!F37+LaPetiteAcademyofElmhurst!F37+GoldenGateFuneralHome!F37+'Pride Trucking'!F37+HavenonLongGrove11824WS!F37+Nuera!F37+'Garvey, Michael &amp; Tina'!F37+'CBRE GRECO &amp; SONS'!F37+'941 Terrace Lake'!F37+Shop!F37)</f>
        <v>12</v>
      </c>
      <c r="G37" s="17">
        <f>SUM('55 E Monroe'!G37+'Greystar 1401 S StateSt'!G37+'Briarbrook Apartments1051'!G37+'Briarbrook Apartments'!G37+AscensionMercyMedicalCenter!G37+BriarbrookApartments1007!G37+'Thompson, Kathy'!G37+'Art Institute of Chicago'!G37+ChildrenCourtyardofPlainfield!G37+BriarbrookCommonHallway!G37+LaPetiteAcademyofElmhurst!G37+GoldenGateFuneralHome!G37+'Pride Trucking'!G37+HavenonLongGrove11824WS!G37+Nuera!G37+'Garvey, Michael &amp; Tina'!G37+'CBRE GRECO &amp; SONS'!G37+'941 Terrace Lake'!G37+Shop!G37)</f>
        <v>12</v>
      </c>
      <c r="H37" s="17">
        <f>SUM('55 E Monroe'!H37+'Greystar 1401 S StateSt'!H37+'Briarbrook Apartments1051'!H37+'Briarbrook Apartments'!H37+AscensionMercyMedicalCenter!H37+BriarbrookApartments1007!H37+'Thompson, Kathy'!H37+'Art Institute of Chicago'!H37+ChildrenCourtyardofPlainfield!H37+BriarbrookCommonHallway!H37+LaPetiteAcademyofElmhurst!H37+GoldenGateFuneralHome!H37+'Pride Trucking'!H37+HavenonLongGrove11824WS!H37+Nuera!H37+'Garvey, Michael &amp; Tina'!H37+'CBRE GRECO &amp; SONS'!H37+'941 Terrace Lake'!H37+Shop!H37)</f>
        <v>12</v>
      </c>
      <c r="I37" s="10">
        <f t="shared" si="24"/>
        <v>71</v>
      </c>
      <c r="J37" s="11">
        <f t="shared" si="25"/>
        <v>40</v>
      </c>
      <c r="K37" s="12">
        <f t="shared" si="26"/>
        <v>31</v>
      </c>
      <c r="L37" s="13">
        <f t="shared" si="27"/>
        <v>1065</v>
      </c>
      <c r="M37" s="9"/>
      <c r="N37" s="10">
        <f t="shared" si="28"/>
        <v>0</v>
      </c>
      <c r="O37" s="10">
        <f t="shared" si="29"/>
        <v>11.5</v>
      </c>
      <c r="P37" s="10">
        <f t="shared" si="30"/>
        <v>23</v>
      </c>
      <c r="Q37" s="10">
        <f t="shared" si="31"/>
        <v>35</v>
      </c>
      <c r="R37" s="10">
        <f t="shared" si="32"/>
        <v>47</v>
      </c>
      <c r="S37" s="10">
        <f t="shared" si="33"/>
        <v>59</v>
      </c>
      <c r="T37" s="10">
        <f t="shared" si="34"/>
        <v>71</v>
      </c>
      <c r="U37" s="9"/>
      <c r="V37" s="11">
        <f t="shared" si="35"/>
        <v>0</v>
      </c>
      <c r="W37" s="11">
        <f t="shared" si="36"/>
        <v>11.5</v>
      </c>
      <c r="X37" s="11">
        <f t="shared" si="37"/>
        <v>11.5</v>
      </c>
      <c r="Y37" s="11">
        <f t="shared" si="38"/>
        <v>12</v>
      </c>
      <c r="Z37" s="11">
        <f t="shared" si="39"/>
        <v>5</v>
      </c>
      <c r="AA37" s="11">
        <f t="shared" si="40"/>
        <v>0</v>
      </c>
      <c r="AB37" s="11">
        <f t="shared" si="41"/>
        <v>0</v>
      </c>
      <c r="AC37" s="9"/>
      <c r="AD37" s="12">
        <f>0</f>
        <v>0</v>
      </c>
      <c r="AE37" s="12">
        <f t="shared" si="42"/>
        <v>0</v>
      </c>
      <c r="AF37" s="12">
        <f t="shared" si="43"/>
        <v>0</v>
      </c>
      <c r="AG37" s="12">
        <f t="shared" si="44"/>
        <v>0</v>
      </c>
      <c r="AH37" s="12">
        <f t="shared" si="45"/>
        <v>7</v>
      </c>
      <c r="AI37" s="12">
        <f t="shared" si="46"/>
        <v>12</v>
      </c>
      <c r="AJ37" s="12">
        <f t="shared" si="47"/>
        <v>12</v>
      </c>
      <c r="AK37" s="8" t="s">
        <v>50</v>
      </c>
    </row>
    <row r="38" spans="1:37" ht="15.75" customHeight="1" x14ac:dyDescent="0.25">
      <c r="A38" s="8" t="s">
        <v>51</v>
      </c>
      <c r="B38" s="17">
        <f>SUM('55 E Monroe'!B38+'Greystar 1401 S StateSt'!B38+'Briarbrook Apartments1051'!B38+'Briarbrook Apartments'!B38+AscensionMercyMedicalCenter!B38+BriarbrookApartments1007!B38+'Thompson, Kathy'!B38+'Art Institute of Chicago'!B38+ChildrenCourtyardofPlainfield!B38+BriarbrookCommonHallway!B38+LaPetiteAcademyofElmhurst!B38+GoldenGateFuneralHome!B38+'Pride Trucking'!B38+HavenonLongGrove11824WS!B38+Nuera!B38+'Garvey, Michael &amp; Tina'!B38+'CBRE GRECO &amp; SONS'!B38+'941 Terrace Lake'!B38+Shop!B38)</f>
        <v>0</v>
      </c>
      <c r="C38" s="17">
        <f>SUM('55 E Monroe'!C38+'Greystar 1401 S StateSt'!C38+'Briarbrook Apartments1051'!C38+'Briarbrook Apartments'!C38+AscensionMercyMedicalCenter!C38+BriarbrookApartments1007!C38+'Thompson, Kathy'!C38+'Art Institute of Chicago'!C38+ChildrenCourtyardofPlainfield!C38+BriarbrookCommonHallway!C38+LaPetiteAcademyofElmhurst!C38+GoldenGateFuneralHome!C38+'Pride Trucking'!C38+HavenonLongGrove11824WS!C38+Nuera!C38+'Garvey, Michael &amp; Tina'!C38+'CBRE GRECO &amp; SONS'!C38+'941 Terrace Lake'!C38+Shop!C38)</f>
        <v>0</v>
      </c>
      <c r="D38" s="17">
        <f>SUM('55 E Monroe'!D38+'Greystar 1401 S StateSt'!D38+'Briarbrook Apartments1051'!D38+'Briarbrook Apartments'!D38+AscensionMercyMedicalCenter!D38+BriarbrookApartments1007!D38+'Thompson, Kathy'!D38+'Art Institute of Chicago'!D38+ChildrenCourtyardofPlainfield!D38+BriarbrookCommonHallway!D38+LaPetiteAcademyofElmhurst!D38+GoldenGateFuneralHome!D38+'Pride Trucking'!D38+HavenonLongGrove11824WS!D38+Nuera!D38+'Garvey, Michael &amp; Tina'!D38+'CBRE GRECO &amp; SONS'!D38+'941 Terrace Lake'!D38+Shop!D38)</f>
        <v>0</v>
      </c>
      <c r="E38" s="17">
        <f>SUM('55 E Monroe'!E38+'Greystar 1401 S StateSt'!E38+'Briarbrook Apartments1051'!E38+'Briarbrook Apartments'!E38+AscensionMercyMedicalCenter!E38+BriarbrookApartments1007!E38+'Thompson, Kathy'!E38+'Art Institute of Chicago'!E38+ChildrenCourtyardofPlainfield!E38+BriarbrookCommonHallway!E38+LaPetiteAcademyofElmhurst!E38+GoldenGateFuneralHome!E38+'Pride Trucking'!E38+HavenonLongGrove11824WS!E38+Nuera!E38+'Garvey, Michael &amp; Tina'!E38+'CBRE GRECO &amp; SONS'!E38+'941 Terrace Lake'!E38+Shop!E38)</f>
        <v>0</v>
      </c>
      <c r="F38" s="17">
        <f>SUM('55 E Monroe'!F38+'Greystar 1401 S StateSt'!F38+'Briarbrook Apartments1051'!F38+'Briarbrook Apartments'!F38+AscensionMercyMedicalCenter!F38+BriarbrookApartments1007!F38+'Thompson, Kathy'!F38+'Art Institute of Chicago'!F38+ChildrenCourtyardofPlainfield!F38+BriarbrookCommonHallway!F38+LaPetiteAcademyofElmhurst!F38+GoldenGateFuneralHome!F38+'Pride Trucking'!F38+HavenonLongGrove11824WS!F38+Nuera!F38+'Garvey, Michael &amp; Tina'!F38+'CBRE GRECO &amp; SONS'!F38+'941 Terrace Lake'!F38+Shop!F38)</f>
        <v>0</v>
      </c>
      <c r="G38" s="17">
        <f>SUM('55 E Monroe'!G38+'Greystar 1401 S StateSt'!G38+'Briarbrook Apartments1051'!G38+'Briarbrook Apartments'!G38+AscensionMercyMedicalCenter!G38+BriarbrookApartments1007!G38+'Thompson, Kathy'!G38+'Art Institute of Chicago'!G38+ChildrenCourtyardofPlainfield!G38+BriarbrookCommonHallway!G38+LaPetiteAcademyofElmhurst!G38+GoldenGateFuneralHome!G38+'Pride Trucking'!G38+HavenonLongGrove11824WS!G38+Nuera!G38+'Garvey, Michael &amp; Tina'!G38+'CBRE GRECO &amp; SONS'!G38+'941 Terrace Lake'!G38+Shop!G38)</f>
        <v>0</v>
      </c>
      <c r="H38" s="17">
        <f>SUM('55 E Monroe'!H38+'Greystar 1401 S StateSt'!H38+'Briarbrook Apartments1051'!H38+'Briarbrook Apartments'!H38+AscensionMercyMedicalCenter!H38+BriarbrookApartments1007!H38+'Thompson, Kathy'!H38+'Art Institute of Chicago'!H38+ChildrenCourtyardofPlainfield!H38+BriarbrookCommonHallway!H38+LaPetiteAcademyofElmhurst!H38+GoldenGateFuneralHome!H38+'Pride Trucking'!H38+HavenonLongGrove11824WS!H38+Nuera!H38+'Garvey, Michael &amp; Tina'!H38+'CBRE GRECO &amp; SONS'!H38+'941 Terrace Lake'!H38+Shop!H38)</f>
        <v>12</v>
      </c>
      <c r="I38" s="10">
        <f t="shared" si="24"/>
        <v>12</v>
      </c>
      <c r="J38" s="11">
        <f t="shared" si="25"/>
        <v>12</v>
      </c>
      <c r="K38" s="12">
        <f t="shared" si="26"/>
        <v>0</v>
      </c>
      <c r="L38" s="13">
        <f t="shared" si="27"/>
        <v>180</v>
      </c>
      <c r="M38" s="9"/>
      <c r="N38" s="10">
        <f t="shared" si="28"/>
        <v>0</v>
      </c>
      <c r="O38" s="10">
        <f t="shared" si="29"/>
        <v>0</v>
      </c>
      <c r="P38" s="10">
        <f t="shared" si="30"/>
        <v>0</v>
      </c>
      <c r="Q38" s="10">
        <f t="shared" si="31"/>
        <v>0</v>
      </c>
      <c r="R38" s="10">
        <f t="shared" si="32"/>
        <v>0</v>
      </c>
      <c r="S38" s="10">
        <f t="shared" si="33"/>
        <v>0</v>
      </c>
      <c r="T38" s="10">
        <f t="shared" si="34"/>
        <v>12</v>
      </c>
      <c r="U38" s="9"/>
      <c r="V38" s="11">
        <f t="shared" si="35"/>
        <v>0</v>
      </c>
      <c r="W38" s="11">
        <f t="shared" si="36"/>
        <v>0</v>
      </c>
      <c r="X38" s="11">
        <f t="shared" si="37"/>
        <v>0</v>
      </c>
      <c r="Y38" s="11">
        <f t="shared" si="38"/>
        <v>0</v>
      </c>
      <c r="Z38" s="11">
        <f t="shared" si="39"/>
        <v>0</v>
      </c>
      <c r="AA38" s="11">
        <f t="shared" si="40"/>
        <v>0</v>
      </c>
      <c r="AB38" s="11">
        <f t="shared" si="41"/>
        <v>12</v>
      </c>
      <c r="AC38" s="9"/>
      <c r="AD38" s="12">
        <f>0</f>
        <v>0</v>
      </c>
      <c r="AE38" s="12">
        <f t="shared" si="42"/>
        <v>0</v>
      </c>
      <c r="AF38" s="12">
        <f t="shared" si="43"/>
        <v>0</v>
      </c>
      <c r="AG38" s="12">
        <f t="shared" si="44"/>
        <v>0</v>
      </c>
      <c r="AH38" s="12">
        <f t="shared" si="45"/>
        <v>0</v>
      </c>
      <c r="AI38" s="12">
        <f t="shared" si="46"/>
        <v>0</v>
      </c>
      <c r="AJ38" s="12">
        <f t="shared" si="47"/>
        <v>0</v>
      </c>
      <c r="AK38" s="8" t="s">
        <v>51</v>
      </c>
    </row>
    <row r="39" spans="1:37" ht="15.75" customHeight="1" x14ac:dyDescent="0.25">
      <c r="A39" s="8" t="s">
        <v>52</v>
      </c>
      <c r="B39" s="17">
        <f>SUM('55 E Monroe'!B39+'Greystar 1401 S StateSt'!B39+'Briarbrook Apartments1051'!B39+'Briarbrook Apartments'!B39+AscensionMercyMedicalCenter!B39+BriarbrookApartments1007!B39+'Thompson, Kathy'!B39+'Art Institute of Chicago'!B39+ChildrenCourtyardofPlainfield!B39+BriarbrookCommonHallway!B39+LaPetiteAcademyofElmhurst!B39+GoldenGateFuneralHome!B39+'Pride Trucking'!B39+HavenonLongGrove11824WS!B39+Nuera!B39+'Garvey, Michael &amp; Tina'!B39+'CBRE GRECO &amp; SONS'!B39+'941 Terrace Lake'!B39+Shop!B39)</f>
        <v>0</v>
      </c>
      <c r="C39" s="17">
        <f>SUM('55 E Monroe'!C39+'Greystar 1401 S StateSt'!C39+'Briarbrook Apartments1051'!C39+'Briarbrook Apartments'!C39+AscensionMercyMedicalCenter!C39+BriarbrookApartments1007!C39+'Thompson, Kathy'!C39+'Art Institute of Chicago'!C39+ChildrenCourtyardofPlainfield!C39+BriarbrookCommonHallway!C39+LaPetiteAcademyofElmhurst!C39+GoldenGateFuneralHome!C39+'Pride Trucking'!C39+HavenonLongGrove11824WS!C39+Nuera!C39+'Garvey, Michael &amp; Tina'!C39+'CBRE GRECO &amp; SONS'!C39+'941 Terrace Lake'!C39+Shop!C39)</f>
        <v>0</v>
      </c>
      <c r="D39" s="17">
        <f>SUM('55 E Monroe'!D39+'Greystar 1401 S StateSt'!D39+'Briarbrook Apartments1051'!D39+'Briarbrook Apartments'!D39+AscensionMercyMedicalCenter!D39+BriarbrookApartments1007!D39+'Thompson, Kathy'!D39+'Art Institute of Chicago'!D39+ChildrenCourtyardofPlainfield!D39+BriarbrookCommonHallway!D39+LaPetiteAcademyofElmhurst!D39+GoldenGateFuneralHome!D39+'Pride Trucking'!D39+HavenonLongGrove11824WS!D39+Nuera!D39+'Garvey, Michael &amp; Tina'!D39+'CBRE GRECO &amp; SONS'!D39+'941 Terrace Lake'!D39+Shop!D39)</f>
        <v>0</v>
      </c>
      <c r="E39" s="17">
        <f>SUM('55 E Monroe'!E39+'Greystar 1401 S StateSt'!E39+'Briarbrook Apartments1051'!E39+'Briarbrook Apartments'!E39+AscensionMercyMedicalCenter!E39+BriarbrookApartments1007!E39+'Thompson, Kathy'!E39+'Art Institute of Chicago'!E39+ChildrenCourtyardofPlainfield!E39+BriarbrookCommonHallway!E39+LaPetiteAcademyofElmhurst!E39+GoldenGateFuneralHome!E39+'Pride Trucking'!E39+HavenonLongGrove11824WS!E39+Nuera!E39+'Garvey, Michael &amp; Tina'!E39+'CBRE GRECO &amp; SONS'!E39+'941 Terrace Lake'!E39+Shop!E39)</f>
        <v>0</v>
      </c>
      <c r="F39" s="17">
        <f>SUM('55 E Monroe'!F39+'Greystar 1401 S StateSt'!F39+'Briarbrook Apartments1051'!F39+'Briarbrook Apartments'!F39+AscensionMercyMedicalCenter!F39+BriarbrookApartments1007!F39+'Thompson, Kathy'!F39+'Art Institute of Chicago'!F39+ChildrenCourtyardofPlainfield!F39+BriarbrookCommonHallway!F39+LaPetiteAcademyofElmhurst!F39+GoldenGateFuneralHome!F39+'Pride Trucking'!F39+HavenonLongGrove11824WS!F39+Nuera!F39+'Garvey, Michael &amp; Tina'!F39+'CBRE GRECO &amp; SONS'!F39+'941 Terrace Lake'!F39+Shop!F39)</f>
        <v>0</v>
      </c>
      <c r="G39" s="17">
        <f>SUM('55 E Monroe'!G39+'Greystar 1401 S StateSt'!G39+'Briarbrook Apartments1051'!G39+'Briarbrook Apartments'!G39+AscensionMercyMedicalCenter!G39+BriarbrookApartments1007!G39+'Thompson, Kathy'!G39+'Art Institute of Chicago'!G39+ChildrenCourtyardofPlainfield!G39+BriarbrookCommonHallway!G39+LaPetiteAcademyofElmhurst!G39+GoldenGateFuneralHome!G39+'Pride Trucking'!G39+HavenonLongGrove11824WS!G39+Nuera!G39+'Garvey, Michael &amp; Tina'!G39+'CBRE GRECO &amp; SONS'!G39+'941 Terrace Lake'!G39+Shop!G39)</f>
        <v>0</v>
      </c>
      <c r="H39" s="17">
        <f>SUM('55 E Monroe'!H39+'Greystar 1401 S StateSt'!H39+'Briarbrook Apartments1051'!H39+'Briarbrook Apartments'!H39+AscensionMercyMedicalCenter!H39+BriarbrookApartments1007!H39+'Thompson, Kathy'!H39+'Art Institute of Chicago'!H39+ChildrenCourtyardofPlainfield!H39+BriarbrookCommonHallway!H39+LaPetiteAcademyofElmhurst!H39+GoldenGateFuneralHome!H39+'Pride Trucking'!H39+HavenonLongGrove11824WS!H39+Nuera!H39+'Garvey, Michael &amp; Tina'!H39+'CBRE GRECO &amp; SONS'!H39+'941 Terrace Lake'!H39+Shop!H39)</f>
        <v>12</v>
      </c>
      <c r="I39" s="10">
        <f t="shared" si="24"/>
        <v>12</v>
      </c>
      <c r="J39" s="11">
        <f t="shared" si="25"/>
        <v>12</v>
      </c>
      <c r="K39" s="12">
        <f t="shared" si="26"/>
        <v>0</v>
      </c>
      <c r="L39" s="13">
        <f t="shared" si="27"/>
        <v>180</v>
      </c>
      <c r="M39" s="9"/>
      <c r="N39" s="10">
        <f t="shared" si="28"/>
        <v>0</v>
      </c>
      <c r="O39" s="10">
        <f t="shared" si="29"/>
        <v>0</v>
      </c>
      <c r="P39" s="10">
        <f t="shared" si="30"/>
        <v>0</v>
      </c>
      <c r="Q39" s="10">
        <f t="shared" si="31"/>
        <v>0</v>
      </c>
      <c r="R39" s="10">
        <f t="shared" si="32"/>
        <v>0</v>
      </c>
      <c r="S39" s="10">
        <f t="shared" si="33"/>
        <v>0</v>
      </c>
      <c r="T39" s="10">
        <f t="shared" si="34"/>
        <v>12</v>
      </c>
      <c r="U39" s="9"/>
      <c r="V39" s="11">
        <f t="shared" si="35"/>
        <v>0</v>
      </c>
      <c r="W39" s="11">
        <f t="shared" si="36"/>
        <v>0</v>
      </c>
      <c r="X39" s="11">
        <f t="shared" si="37"/>
        <v>0</v>
      </c>
      <c r="Y39" s="11">
        <f t="shared" si="38"/>
        <v>0</v>
      </c>
      <c r="Z39" s="11">
        <f t="shared" si="39"/>
        <v>0</v>
      </c>
      <c r="AA39" s="11">
        <f t="shared" si="40"/>
        <v>0</v>
      </c>
      <c r="AB39" s="11">
        <f t="shared" si="41"/>
        <v>12</v>
      </c>
      <c r="AC39" s="9"/>
      <c r="AD39" s="12">
        <f>0</f>
        <v>0</v>
      </c>
      <c r="AE39" s="12">
        <f t="shared" si="42"/>
        <v>0</v>
      </c>
      <c r="AF39" s="12">
        <f t="shared" si="43"/>
        <v>0</v>
      </c>
      <c r="AG39" s="12">
        <f t="shared" si="44"/>
        <v>0</v>
      </c>
      <c r="AH39" s="12">
        <f t="shared" si="45"/>
        <v>0</v>
      </c>
      <c r="AI39" s="12">
        <f t="shared" si="46"/>
        <v>0</v>
      </c>
      <c r="AJ39" s="12">
        <f t="shared" si="47"/>
        <v>0</v>
      </c>
      <c r="AK39" s="8" t="s">
        <v>52</v>
      </c>
    </row>
    <row r="40" spans="1:37" ht="15.75" customHeight="1" x14ac:dyDescent="0.25">
      <c r="A40" s="8" t="s">
        <v>53</v>
      </c>
      <c r="B40" s="17">
        <f>SUM('55 E Monroe'!B40+'Greystar 1401 S StateSt'!B40+'Briarbrook Apartments1051'!B40+'Briarbrook Apartments'!B40+AscensionMercyMedicalCenter!B40+BriarbrookApartments1007!B40+'Thompson, Kathy'!B40+'Art Institute of Chicago'!B40+ChildrenCourtyardofPlainfield!B40+BriarbrookCommonHallway!B40+LaPetiteAcademyofElmhurst!B40+GoldenGateFuneralHome!B40+'Pride Trucking'!B40+HavenonLongGrove11824WS!B40+Nuera!B40+'Garvey, Michael &amp; Tina'!B40+'CBRE GRECO &amp; SONS'!B40+'941 Terrace Lake'!B40+Shop!B40)</f>
        <v>0</v>
      </c>
      <c r="C40" s="17">
        <f>SUM('55 E Monroe'!C40+'Greystar 1401 S StateSt'!C40+'Briarbrook Apartments1051'!C40+'Briarbrook Apartments'!C40+AscensionMercyMedicalCenter!C40+BriarbrookApartments1007!C40+'Thompson, Kathy'!C40+'Art Institute of Chicago'!C40+ChildrenCourtyardofPlainfield!C40+BriarbrookCommonHallway!C40+LaPetiteAcademyofElmhurst!C40+GoldenGateFuneralHome!C40+'Pride Trucking'!C40+HavenonLongGrove11824WS!C40+Nuera!C40+'Garvey, Michael &amp; Tina'!C40+'CBRE GRECO &amp; SONS'!C40+'941 Terrace Lake'!C40+Shop!C40)</f>
        <v>0</v>
      </c>
      <c r="D40" s="17">
        <f>SUM('55 E Monroe'!D40+'Greystar 1401 S StateSt'!D40+'Briarbrook Apartments1051'!D40+'Briarbrook Apartments'!D40+AscensionMercyMedicalCenter!D40+BriarbrookApartments1007!D40+'Thompson, Kathy'!D40+'Art Institute of Chicago'!D40+ChildrenCourtyardofPlainfield!D40+BriarbrookCommonHallway!D40+LaPetiteAcademyofElmhurst!D40+GoldenGateFuneralHome!D40+'Pride Trucking'!D40+HavenonLongGrove11824WS!D40+Nuera!D40+'Garvey, Michael &amp; Tina'!D40+'CBRE GRECO &amp; SONS'!D40+'941 Terrace Lake'!D40+Shop!D40)</f>
        <v>0</v>
      </c>
      <c r="E40" s="17">
        <f>SUM('55 E Monroe'!E40+'Greystar 1401 S StateSt'!E40+'Briarbrook Apartments1051'!E40+'Briarbrook Apartments'!E40+AscensionMercyMedicalCenter!E40+BriarbrookApartments1007!E40+'Thompson, Kathy'!E40+'Art Institute of Chicago'!E40+ChildrenCourtyardofPlainfield!E40+BriarbrookCommonHallway!E40+LaPetiteAcademyofElmhurst!E40+GoldenGateFuneralHome!E40+'Pride Trucking'!E40+HavenonLongGrove11824WS!E40+Nuera!E40+'Garvey, Michael &amp; Tina'!E40+'CBRE GRECO &amp; SONS'!E40+'941 Terrace Lake'!E40+Shop!E40)</f>
        <v>0</v>
      </c>
      <c r="F40" s="17">
        <f>SUM('55 E Monroe'!F40+'Greystar 1401 S StateSt'!F40+'Briarbrook Apartments1051'!F40+'Briarbrook Apartments'!F40+AscensionMercyMedicalCenter!F40+BriarbrookApartments1007!F40+'Thompson, Kathy'!F40+'Art Institute of Chicago'!F40+ChildrenCourtyardofPlainfield!F40+BriarbrookCommonHallway!F40+LaPetiteAcademyofElmhurst!F40+GoldenGateFuneralHome!F40+'Pride Trucking'!F40+HavenonLongGrove11824WS!F40+Nuera!F40+'Garvey, Michael &amp; Tina'!F40+'CBRE GRECO &amp; SONS'!F40+'941 Terrace Lake'!F40+Shop!F40)</f>
        <v>0</v>
      </c>
      <c r="G40" s="17">
        <f>SUM('55 E Monroe'!G40+'Greystar 1401 S StateSt'!G40+'Briarbrook Apartments1051'!G40+'Briarbrook Apartments'!G40+AscensionMercyMedicalCenter!G40+BriarbrookApartments1007!G40+'Thompson, Kathy'!G40+'Art Institute of Chicago'!G40+ChildrenCourtyardofPlainfield!G40+BriarbrookCommonHallway!G40+LaPetiteAcademyofElmhurst!G40+GoldenGateFuneralHome!G40+'Pride Trucking'!G40+HavenonLongGrove11824WS!G40+Nuera!G40+'Garvey, Michael &amp; Tina'!G40+'CBRE GRECO &amp; SONS'!G40+'941 Terrace Lake'!G40+Shop!G40)</f>
        <v>0</v>
      </c>
      <c r="H40" s="17">
        <f>SUM('55 E Monroe'!H40+'Greystar 1401 S StateSt'!H40+'Briarbrook Apartments1051'!H40+'Briarbrook Apartments'!H40+AscensionMercyMedicalCenter!H40+BriarbrookApartments1007!H40+'Thompson, Kathy'!H40+'Art Institute of Chicago'!H40+ChildrenCourtyardofPlainfield!H40+BriarbrookCommonHallway!H40+LaPetiteAcademyofElmhurst!H40+GoldenGateFuneralHome!H40+'Pride Trucking'!H40+HavenonLongGrove11824WS!H40+Nuera!H40+'Garvey, Michael &amp; Tina'!H40+'CBRE GRECO &amp; SONS'!H40+'941 Terrace Lake'!H40+Shop!H40)</f>
        <v>12</v>
      </c>
      <c r="I40" s="10">
        <f t="shared" si="24"/>
        <v>12</v>
      </c>
      <c r="J40" s="11">
        <f t="shared" si="25"/>
        <v>12</v>
      </c>
      <c r="K40" s="12">
        <f t="shared" si="26"/>
        <v>0</v>
      </c>
      <c r="L40" s="13">
        <f t="shared" si="27"/>
        <v>180</v>
      </c>
      <c r="M40" s="9"/>
      <c r="N40" s="10">
        <f t="shared" si="28"/>
        <v>0</v>
      </c>
      <c r="O40" s="10">
        <f t="shared" si="29"/>
        <v>0</v>
      </c>
      <c r="P40" s="10">
        <f t="shared" si="30"/>
        <v>0</v>
      </c>
      <c r="Q40" s="10">
        <f t="shared" si="31"/>
        <v>0</v>
      </c>
      <c r="R40" s="10">
        <f t="shared" si="32"/>
        <v>0</v>
      </c>
      <c r="S40" s="10">
        <f t="shared" si="33"/>
        <v>0</v>
      </c>
      <c r="T40" s="10">
        <f t="shared" si="34"/>
        <v>12</v>
      </c>
      <c r="U40" s="9"/>
      <c r="V40" s="11">
        <f t="shared" si="35"/>
        <v>0</v>
      </c>
      <c r="W40" s="11">
        <f t="shared" si="36"/>
        <v>0</v>
      </c>
      <c r="X40" s="11">
        <f t="shared" si="37"/>
        <v>0</v>
      </c>
      <c r="Y40" s="11">
        <f t="shared" si="38"/>
        <v>0</v>
      </c>
      <c r="Z40" s="11">
        <f t="shared" si="39"/>
        <v>0</v>
      </c>
      <c r="AA40" s="11">
        <f t="shared" si="40"/>
        <v>0</v>
      </c>
      <c r="AB40" s="11">
        <f t="shared" si="41"/>
        <v>12</v>
      </c>
      <c r="AC40" s="9"/>
      <c r="AD40" s="12">
        <f>0</f>
        <v>0</v>
      </c>
      <c r="AE40" s="12">
        <f t="shared" si="42"/>
        <v>0</v>
      </c>
      <c r="AF40" s="12">
        <f t="shared" si="43"/>
        <v>0</v>
      </c>
      <c r="AG40" s="12">
        <f t="shared" si="44"/>
        <v>0</v>
      </c>
      <c r="AH40" s="12">
        <f t="shared" si="45"/>
        <v>0</v>
      </c>
      <c r="AI40" s="12">
        <f t="shared" si="46"/>
        <v>0</v>
      </c>
      <c r="AJ40" s="12">
        <f t="shared" si="47"/>
        <v>0</v>
      </c>
      <c r="AK40" s="8" t="s">
        <v>53</v>
      </c>
    </row>
    <row r="41" spans="1:37" ht="15.75" customHeight="1" x14ac:dyDescent="0.25">
      <c r="A41" s="8" t="s">
        <v>54</v>
      </c>
      <c r="B41" s="17">
        <f>SUM('55 E Monroe'!B41+'Greystar 1401 S StateSt'!B41+'Briarbrook Apartments1051'!B41+'Briarbrook Apartments'!B41+AscensionMercyMedicalCenter!B41+BriarbrookApartments1007!B41+'Thompson, Kathy'!B41+'Art Institute of Chicago'!B41+ChildrenCourtyardofPlainfield!B41+BriarbrookCommonHallway!B41+LaPetiteAcademyofElmhurst!B41+GoldenGateFuneralHome!B41+'Pride Trucking'!B41+HavenonLongGrove11824WS!B41+Nuera!B41+'Garvey, Michael &amp; Tina'!B41+'CBRE GRECO &amp; SONS'!B41+'941 Terrace Lake'!B41+Shop!B41)</f>
        <v>5</v>
      </c>
      <c r="C41" s="17">
        <f>SUM('55 E Monroe'!C41+'Greystar 1401 S StateSt'!C41+'Briarbrook Apartments1051'!C41+'Briarbrook Apartments'!C41+AscensionMercyMedicalCenter!C41+BriarbrookApartments1007!C41+'Thompson, Kathy'!C41+'Art Institute of Chicago'!C41+ChildrenCourtyardofPlainfield!C41+BriarbrookCommonHallway!C41+LaPetiteAcademyofElmhurst!C41+GoldenGateFuneralHome!C41+'Pride Trucking'!C41+HavenonLongGrove11824WS!C41+Nuera!C41+'Garvey, Michael &amp; Tina'!C41+'CBRE GRECO &amp; SONS'!C41+'941 Terrace Lake'!C41+Shop!C41)</f>
        <v>11.5</v>
      </c>
      <c r="D41" s="17">
        <f>SUM('55 E Monroe'!D41+'Greystar 1401 S StateSt'!D41+'Briarbrook Apartments1051'!D41+'Briarbrook Apartments'!D41+AscensionMercyMedicalCenter!D41+BriarbrookApartments1007!D41+'Thompson, Kathy'!D41+'Art Institute of Chicago'!D41+ChildrenCourtyardofPlainfield!D41+BriarbrookCommonHallway!D41+LaPetiteAcademyofElmhurst!D41+GoldenGateFuneralHome!D41+'Pride Trucking'!D41+HavenonLongGrove11824WS!D41+Nuera!D41+'Garvey, Michael &amp; Tina'!D41+'CBRE GRECO &amp; SONS'!D41+'941 Terrace Lake'!D41+Shop!D41)</f>
        <v>11.5</v>
      </c>
      <c r="E41" s="17">
        <f>SUM('55 E Monroe'!E41+'Greystar 1401 S StateSt'!E41+'Briarbrook Apartments1051'!E41+'Briarbrook Apartments'!E41+AscensionMercyMedicalCenter!E41+BriarbrookApartments1007!E41+'Thompson, Kathy'!E41+'Art Institute of Chicago'!E41+ChildrenCourtyardofPlainfield!E41+BriarbrookCommonHallway!E41+LaPetiteAcademyofElmhurst!E41+GoldenGateFuneralHome!E41+'Pride Trucking'!E41+HavenonLongGrove11824WS!E41+Nuera!E41+'Garvey, Michael &amp; Tina'!E41+'CBRE GRECO &amp; SONS'!E41+'941 Terrace Lake'!E41+Shop!E41)</f>
        <v>12</v>
      </c>
      <c r="F41" s="17">
        <f>SUM('55 E Monroe'!F41+'Greystar 1401 S StateSt'!F41+'Briarbrook Apartments1051'!F41+'Briarbrook Apartments'!F41+AscensionMercyMedicalCenter!F41+BriarbrookApartments1007!F41+'Thompson, Kathy'!F41+'Art Institute of Chicago'!F41+ChildrenCourtyardofPlainfield!F41+BriarbrookCommonHallway!F41+LaPetiteAcademyofElmhurst!F41+GoldenGateFuneralHome!F41+'Pride Trucking'!F41+HavenonLongGrove11824WS!F41+Nuera!F41+'Garvey, Michael &amp; Tina'!F41+'CBRE GRECO &amp; SONS'!F41+'941 Terrace Lake'!F41+Shop!F41)</f>
        <v>0</v>
      </c>
      <c r="G41" s="17">
        <f>SUM('55 E Monroe'!G41+'Greystar 1401 S StateSt'!G41+'Briarbrook Apartments1051'!G41+'Briarbrook Apartments'!G41+AscensionMercyMedicalCenter!G41+BriarbrookApartments1007!G41+'Thompson, Kathy'!G41+'Art Institute of Chicago'!G41+ChildrenCourtyardofPlainfield!G41+BriarbrookCommonHallway!G41+LaPetiteAcademyofElmhurst!G41+GoldenGateFuneralHome!G41+'Pride Trucking'!G41+HavenonLongGrove11824WS!G41+Nuera!G41+'Garvey, Michael &amp; Tina'!G41+'CBRE GRECO &amp; SONS'!G41+'941 Terrace Lake'!G41+Shop!G41)</f>
        <v>0</v>
      </c>
      <c r="H41" s="17">
        <f>SUM('55 E Monroe'!H41+'Greystar 1401 S StateSt'!H41+'Briarbrook Apartments1051'!H41+'Briarbrook Apartments'!H41+AscensionMercyMedicalCenter!H41+BriarbrookApartments1007!H41+'Thompson, Kathy'!H41+'Art Institute of Chicago'!H41+ChildrenCourtyardofPlainfield!H41+BriarbrookCommonHallway!H41+LaPetiteAcademyofElmhurst!H41+GoldenGateFuneralHome!H41+'Pride Trucking'!H41+HavenonLongGrove11824WS!H41+Nuera!H41+'Garvey, Michael &amp; Tina'!H41+'CBRE GRECO &amp; SONS'!H41+'941 Terrace Lake'!H41+Shop!H41)</f>
        <v>12</v>
      </c>
      <c r="I41" s="10">
        <f t="shared" si="24"/>
        <v>52</v>
      </c>
      <c r="J41" s="11">
        <f t="shared" si="25"/>
        <v>40</v>
      </c>
      <c r="K41" s="12">
        <f t="shared" si="26"/>
        <v>12</v>
      </c>
      <c r="L41" s="13">
        <f t="shared" si="27"/>
        <v>780</v>
      </c>
      <c r="M41" s="9"/>
      <c r="N41" s="10">
        <f t="shared" si="28"/>
        <v>5</v>
      </c>
      <c r="O41" s="10">
        <f t="shared" si="29"/>
        <v>16.5</v>
      </c>
      <c r="P41" s="10">
        <f t="shared" si="30"/>
        <v>28</v>
      </c>
      <c r="Q41" s="10">
        <f t="shared" si="31"/>
        <v>40</v>
      </c>
      <c r="R41" s="10">
        <f t="shared" si="32"/>
        <v>40</v>
      </c>
      <c r="S41" s="10">
        <f t="shared" si="33"/>
        <v>40</v>
      </c>
      <c r="T41" s="10">
        <f t="shared" si="34"/>
        <v>52</v>
      </c>
      <c r="U41" s="9"/>
      <c r="V41" s="11">
        <f t="shared" si="35"/>
        <v>5</v>
      </c>
      <c r="W41" s="11">
        <f t="shared" si="36"/>
        <v>11.5</v>
      </c>
      <c r="X41" s="11">
        <f t="shared" si="37"/>
        <v>11.5</v>
      </c>
      <c r="Y41" s="11">
        <f t="shared" si="38"/>
        <v>12</v>
      </c>
      <c r="Z41" s="11">
        <f t="shared" si="39"/>
        <v>0</v>
      </c>
      <c r="AA41" s="11">
        <f t="shared" si="40"/>
        <v>0</v>
      </c>
      <c r="AB41" s="11">
        <f t="shared" si="41"/>
        <v>0</v>
      </c>
      <c r="AC41" s="9"/>
      <c r="AD41" s="12">
        <f>0</f>
        <v>0</v>
      </c>
      <c r="AE41" s="12">
        <f t="shared" si="42"/>
        <v>0</v>
      </c>
      <c r="AF41" s="12">
        <f t="shared" si="43"/>
        <v>0</v>
      </c>
      <c r="AG41" s="12">
        <f t="shared" si="44"/>
        <v>0</v>
      </c>
      <c r="AH41" s="12">
        <f t="shared" si="45"/>
        <v>0</v>
      </c>
      <c r="AI41" s="12">
        <f t="shared" si="46"/>
        <v>0</v>
      </c>
      <c r="AJ41" s="12">
        <f t="shared" si="47"/>
        <v>12</v>
      </c>
      <c r="AK41" s="8" t="s">
        <v>54</v>
      </c>
    </row>
    <row r="42" spans="1:37" ht="15.75" customHeight="1" x14ac:dyDescent="0.25">
      <c r="A42" s="8" t="s">
        <v>55</v>
      </c>
      <c r="B42" s="17">
        <f>SUM('55 E Monroe'!B42+'Greystar 1401 S StateSt'!B42+'Briarbrook Apartments1051'!B42+'Briarbrook Apartments'!B42+AscensionMercyMedicalCenter!B42+BriarbrookApartments1007!B42+'Thompson, Kathy'!B42+'Art Institute of Chicago'!B42+ChildrenCourtyardofPlainfield!B42+BriarbrookCommonHallway!B42+LaPetiteAcademyofElmhurst!B42+GoldenGateFuneralHome!B42+'Pride Trucking'!B42+HavenonLongGrove11824WS!B42+Nuera!B42+'Garvey, Michael &amp; Tina'!B42+'CBRE GRECO &amp; SONS'!B42+'941 Terrace Lake'!B42+Shop!B42)</f>
        <v>0</v>
      </c>
      <c r="C42" s="17">
        <f>SUM('55 E Monroe'!C42+'Greystar 1401 S StateSt'!C42+'Briarbrook Apartments1051'!C42+'Briarbrook Apartments'!C42+AscensionMercyMedicalCenter!C42+BriarbrookApartments1007!C42+'Thompson, Kathy'!C42+'Art Institute of Chicago'!C42+ChildrenCourtyardofPlainfield!C42+BriarbrookCommonHallway!C42+LaPetiteAcademyofElmhurst!C42+GoldenGateFuneralHome!C42+'Pride Trucking'!C42+HavenonLongGrove11824WS!C42+Nuera!C42+'Garvey, Michael &amp; Tina'!C42+'CBRE GRECO &amp; SONS'!C42+'941 Terrace Lake'!C42+Shop!C42)</f>
        <v>0</v>
      </c>
      <c r="D42" s="17">
        <f>SUM('55 E Monroe'!D42+'Greystar 1401 S StateSt'!D42+'Briarbrook Apartments1051'!D42+'Briarbrook Apartments'!D42+AscensionMercyMedicalCenter!D42+BriarbrookApartments1007!D42+'Thompson, Kathy'!D42+'Art Institute of Chicago'!D42+ChildrenCourtyardofPlainfield!D42+BriarbrookCommonHallway!D42+LaPetiteAcademyofElmhurst!D42+GoldenGateFuneralHome!D42+'Pride Trucking'!D42+HavenonLongGrove11824WS!D42+Nuera!D42+'Garvey, Michael &amp; Tina'!D42+'CBRE GRECO &amp; SONS'!D42+'941 Terrace Lake'!D42+Shop!D42)</f>
        <v>11.5</v>
      </c>
      <c r="E42" s="17">
        <f>SUM('55 E Monroe'!E42+'Greystar 1401 S StateSt'!E42+'Briarbrook Apartments1051'!E42+'Briarbrook Apartments'!E42+AscensionMercyMedicalCenter!E42+BriarbrookApartments1007!E42+'Thompson, Kathy'!E42+'Art Institute of Chicago'!E42+ChildrenCourtyardofPlainfield!E42+BriarbrookCommonHallway!E42+LaPetiteAcademyofElmhurst!E42+GoldenGateFuneralHome!E42+'Pride Trucking'!E42+HavenonLongGrove11824WS!E42+Nuera!E42+'Garvey, Michael &amp; Tina'!E42+'CBRE GRECO &amp; SONS'!E42+'941 Terrace Lake'!E42+Shop!E42)</f>
        <v>12</v>
      </c>
      <c r="F42" s="17">
        <f>SUM('55 E Monroe'!F42+'Greystar 1401 S StateSt'!F42+'Briarbrook Apartments1051'!F42+'Briarbrook Apartments'!F42+AscensionMercyMedicalCenter!F42+BriarbrookApartments1007!F42+'Thompson, Kathy'!F42+'Art Institute of Chicago'!F42+ChildrenCourtyardofPlainfield!F42+BriarbrookCommonHallway!F42+LaPetiteAcademyofElmhurst!F42+GoldenGateFuneralHome!F42+'Pride Trucking'!F42+HavenonLongGrove11824WS!F42+Nuera!F42+'Garvey, Michael &amp; Tina'!F42+'CBRE GRECO &amp; SONS'!F42+'941 Terrace Lake'!F42+Shop!F42)</f>
        <v>12</v>
      </c>
      <c r="G42" s="17">
        <f>SUM('55 E Monroe'!G42+'Greystar 1401 S StateSt'!G42+'Briarbrook Apartments1051'!G42+'Briarbrook Apartments'!G42+AscensionMercyMedicalCenter!G42+BriarbrookApartments1007!G42+'Thompson, Kathy'!G42+'Art Institute of Chicago'!G42+ChildrenCourtyardofPlainfield!G42+BriarbrookCommonHallway!G42+LaPetiteAcademyofElmhurst!G42+GoldenGateFuneralHome!G42+'Pride Trucking'!G42+HavenonLongGrove11824WS!G42+Nuera!G42+'Garvey, Michael &amp; Tina'!G42+'CBRE GRECO &amp; SONS'!G42+'941 Terrace Lake'!G42+Shop!G42)</f>
        <v>12</v>
      </c>
      <c r="H42" s="17">
        <f>SUM('55 E Monroe'!H42+'Greystar 1401 S StateSt'!H42+'Briarbrook Apartments1051'!H42+'Briarbrook Apartments'!H42+AscensionMercyMedicalCenter!H42+BriarbrookApartments1007!H42+'Thompson, Kathy'!H42+'Art Institute of Chicago'!H42+ChildrenCourtyardofPlainfield!H42+BriarbrookCommonHallway!H42+LaPetiteAcademyofElmhurst!H42+GoldenGateFuneralHome!H42+'Pride Trucking'!H42+HavenonLongGrove11824WS!H42+Nuera!H42+'Garvey, Michael &amp; Tina'!H42+'CBRE GRECO &amp; SONS'!H42+'941 Terrace Lake'!H42+Shop!H42)</f>
        <v>12</v>
      </c>
      <c r="I42" s="10">
        <f t="shared" si="24"/>
        <v>59.5</v>
      </c>
      <c r="J42" s="11">
        <f t="shared" si="25"/>
        <v>40</v>
      </c>
      <c r="K42" s="12">
        <f t="shared" si="26"/>
        <v>19.5</v>
      </c>
      <c r="L42" s="13">
        <f t="shared" si="27"/>
        <v>892.5</v>
      </c>
      <c r="M42" s="9"/>
      <c r="N42" s="10">
        <f t="shared" si="28"/>
        <v>0</v>
      </c>
      <c r="O42" s="10">
        <f t="shared" si="29"/>
        <v>0</v>
      </c>
      <c r="P42" s="10">
        <f t="shared" si="30"/>
        <v>11.5</v>
      </c>
      <c r="Q42" s="10">
        <f t="shared" si="31"/>
        <v>23.5</v>
      </c>
      <c r="R42" s="10">
        <f t="shared" si="32"/>
        <v>35.5</v>
      </c>
      <c r="S42" s="10">
        <f t="shared" si="33"/>
        <v>47.5</v>
      </c>
      <c r="T42" s="10">
        <f t="shared" si="34"/>
        <v>59.5</v>
      </c>
      <c r="U42" s="9"/>
      <c r="V42" s="11">
        <f t="shared" si="35"/>
        <v>0</v>
      </c>
      <c r="W42" s="11">
        <f t="shared" si="36"/>
        <v>0</v>
      </c>
      <c r="X42" s="11">
        <f t="shared" si="37"/>
        <v>11.5</v>
      </c>
      <c r="Y42" s="11">
        <f t="shared" si="38"/>
        <v>12</v>
      </c>
      <c r="Z42" s="11">
        <f t="shared" si="39"/>
        <v>12</v>
      </c>
      <c r="AA42" s="11">
        <f t="shared" si="40"/>
        <v>4.5</v>
      </c>
      <c r="AB42" s="11">
        <f t="shared" si="41"/>
        <v>0</v>
      </c>
      <c r="AC42" s="9"/>
      <c r="AD42" s="12">
        <f>0</f>
        <v>0</v>
      </c>
      <c r="AE42" s="12">
        <f t="shared" si="42"/>
        <v>0</v>
      </c>
      <c r="AF42" s="12">
        <f t="shared" si="43"/>
        <v>0</v>
      </c>
      <c r="AG42" s="12">
        <f t="shared" si="44"/>
        <v>0</v>
      </c>
      <c r="AH42" s="12">
        <f t="shared" si="45"/>
        <v>0</v>
      </c>
      <c r="AI42" s="12">
        <f t="shared" si="46"/>
        <v>7.5</v>
      </c>
      <c r="AJ42" s="12">
        <f t="shared" si="47"/>
        <v>12</v>
      </c>
      <c r="AK42" s="8" t="s">
        <v>55</v>
      </c>
    </row>
    <row r="43" spans="1:37" ht="15.75" customHeight="1" x14ac:dyDescent="0.25">
      <c r="A43" s="8" t="s">
        <v>56</v>
      </c>
      <c r="B43" s="17">
        <f>SUM('55 E Monroe'!B43+'Greystar 1401 S StateSt'!B43+'Briarbrook Apartments1051'!B43+'Briarbrook Apartments'!B43+AscensionMercyMedicalCenter!B43+BriarbrookApartments1007!B43+'Thompson, Kathy'!B43+'Art Institute of Chicago'!B43+ChildrenCourtyardofPlainfield!B43+BriarbrookCommonHallway!B43+LaPetiteAcademyofElmhurst!B43+GoldenGateFuneralHome!B43+'Pride Trucking'!B43+HavenonLongGrove11824WS!B43+Nuera!B43+'Garvey, Michael &amp; Tina'!B43+'CBRE GRECO &amp; SONS'!B43+'941 Terrace Lake'!B43+Shop!B43)</f>
        <v>0</v>
      </c>
      <c r="C43" s="17">
        <f>SUM('55 E Monroe'!C43+'Greystar 1401 S StateSt'!C43+'Briarbrook Apartments1051'!C43+'Briarbrook Apartments'!C43+AscensionMercyMedicalCenter!C43+BriarbrookApartments1007!C43+'Thompson, Kathy'!C43+'Art Institute of Chicago'!C43+ChildrenCourtyardofPlainfield!C43+BriarbrookCommonHallway!C43+LaPetiteAcademyofElmhurst!C43+GoldenGateFuneralHome!C43+'Pride Trucking'!C43+HavenonLongGrove11824WS!C43+Nuera!C43+'Garvey, Michael &amp; Tina'!C43+'CBRE GRECO &amp; SONS'!C43+'941 Terrace Lake'!C43+Shop!C43)</f>
        <v>0</v>
      </c>
      <c r="D43" s="17">
        <f>SUM('55 E Monroe'!D43+'Greystar 1401 S StateSt'!D43+'Briarbrook Apartments1051'!D43+'Briarbrook Apartments'!D43+AscensionMercyMedicalCenter!D43+BriarbrookApartments1007!D43+'Thompson, Kathy'!D43+'Art Institute of Chicago'!D43+ChildrenCourtyardofPlainfield!D43+BriarbrookCommonHallway!D43+LaPetiteAcademyofElmhurst!D43+GoldenGateFuneralHome!D43+'Pride Trucking'!D43+HavenonLongGrove11824WS!D43+Nuera!D43+'Garvey, Michael &amp; Tina'!D43+'CBRE GRECO &amp; SONS'!D43+'941 Terrace Lake'!D43+Shop!D43)</f>
        <v>11.5</v>
      </c>
      <c r="E43" s="17">
        <f>SUM('55 E Monroe'!E43+'Greystar 1401 S StateSt'!E43+'Briarbrook Apartments1051'!E43+'Briarbrook Apartments'!E43+AscensionMercyMedicalCenter!E43+BriarbrookApartments1007!E43+'Thompson, Kathy'!E43+'Art Institute of Chicago'!E43+ChildrenCourtyardofPlainfield!E43+BriarbrookCommonHallway!E43+LaPetiteAcademyofElmhurst!E43+GoldenGateFuneralHome!E43+'Pride Trucking'!E43+HavenonLongGrove11824WS!E43+Nuera!E43+'Garvey, Michael &amp; Tina'!E43+'CBRE GRECO &amp; SONS'!E43+'941 Terrace Lake'!E43+Shop!E43)</f>
        <v>10.5</v>
      </c>
      <c r="F43" s="17">
        <f>SUM('55 E Monroe'!F43+'Greystar 1401 S StateSt'!F43+'Briarbrook Apartments1051'!F43+'Briarbrook Apartments'!F43+AscensionMercyMedicalCenter!F43+BriarbrookApartments1007!F43+'Thompson, Kathy'!F43+'Art Institute of Chicago'!F43+ChildrenCourtyardofPlainfield!F43+BriarbrookCommonHallway!F43+LaPetiteAcademyofElmhurst!F43+GoldenGateFuneralHome!F43+'Pride Trucking'!F43+HavenonLongGrove11824WS!F43+Nuera!F43+'Garvey, Michael &amp; Tina'!F43+'CBRE GRECO &amp; SONS'!F43+'941 Terrace Lake'!F43+Shop!F43)</f>
        <v>0</v>
      </c>
      <c r="G43" s="17">
        <f>SUM('55 E Monroe'!G43+'Greystar 1401 S StateSt'!G43+'Briarbrook Apartments1051'!G43+'Briarbrook Apartments'!G43+AscensionMercyMedicalCenter!G43+BriarbrookApartments1007!G43+'Thompson, Kathy'!G43+'Art Institute of Chicago'!G43+ChildrenCourtyardofPlainfield!G43+BriarbrookCommonHallway!G43+LaPetiteAcademyofElmhurst!G43+GoldenGateFuneralHome!G43+'Pride Trucking'!G43+HavenonLongGrove11824WS!G43+Nuera!G43+'Garvey, Michael &amp; Tina'!G43+'CBRE GRECO &amp; SONS'!G43+'941 Terrace Lake'!G43+Shop!G43)</f>
        <v>0</v>
      </c>
      <c r="H43" s="17">
        <f>SUM('55 E Monroe'!H43+'Greystar 1401 S StateSt'!H43+'Briarbrook Apartments1051'!H43+'Briarbrook Apartments'!H43+AscensionMercyMedicalCenter!H43+BriarbrookApartments1007!H43+'Thompson, Kathy'!H43+'Art Institute of Chicago'!H43+ChildrenCourtyardofPlainfield!H43+BriarbrookCommonHallway!H43+LaPetiteAcademyofElmhurst!H43+GoldenGateFuneralHome!H43+'Pride Trucking'!H43+HavenonLongGrove11824WS!H43+Nuera!H43+'Garvey, Michael &amp; Tina'!H43+'CBRE GRECO &amp; SONS'!H43+'941 Terrace Lake'!H43+Shop!H43)</f>
        <v>0</v>
      </c>
      <c r="I43" s="10">
        <f t="shared" si="24"/>
        <v>22</v>
      </c>
      <c r="J43" s="11">
        <f t="shared" si="25"/>
        <v>22</v>
      </c>
      <c r="K43" s="12">
        <f t="shared" si="26"/>
        <v>0</v>
      </c>
      <c r="L43" s="13">
        <f t="shared" si="27"/>
        <v>330</v>
      </c>
      <c r="M43" s="9"/>
      <c r="N43" s="10">
        <f t="shared" si="28"/>
        <v>0</v>
      </c>
      <c r="O43" s="10">
        <f t="shared" si="29"/>
        <v>0</v>
      </c>
      <c r="P43" s="10">
        <f t="shared" si="30"/>
        <v>11.5</v>
      </c>
      <c r="Q43" s="10">
        <f t="shared" si="31"/>
        <v>22</v>
      </c>
      <c r="R43" s="10">
        <f t="shared" si="32"/>
        <v>22</v>
      </c>
      <c r="S43" s="10">
        <f t="shared" si="33"/>
        <v>22</v>
      </c>
      <c r="T43" s="10">
        <f t="shared" si="34"/>
        <v>22</v>
      </c>
      <c r="U43" s="9"/>
      <c r="V43" s="11">
        <f t="shared" si="35"/>
        <v>0</v>
      </c>
      <c r="W43" s="11">
        <f t="shared" si="36"/>
        <v>0</v>
      </c>
      <c r="X43" s="11">
        <f t="shared" si="37"/>
        <v>11.5</v>
      </c>
      <c r="Y43" s="11">
        <f t="shared" si="38"/>
        <v>10.5</v>
      </c>
      <c r="Z43" s="11">
        <f t="shared" si="39"/>
        <v>0</v>
      </c>
      <c r="AA43" s="11">
        <f t="shared" si="40"/>
        <v>0</v>
      </c>
      <c r="AB43" s="11">
        <f t="shared" si="41"/>
        <v>0</v>
      </c>
      <c r="AC43" s="9"/>
      <c r="AD43" s="12">
        <f>0</f>
        <v>0</v>
      </c>
      <c r="AE43" s="12">
        <f t="shared" si="42"/>
        <v>0</v>
      </c>
      <c r="AF43" s="12">
        <f t="shared" si="43"/>
        <v>0</v>
      </c>
      <c r="AG43" s="12">
        <f t="shared" si="44"/>
        <v>0</v>
      </c>
      <c r="AH43" s="12">
        <f t="shared" si="45"/>
        <v>0</v>
      </c>
      <c r="AI43" s="12">
        <f t="shared" si="46"/>
        <v>0</v>
      </c>
      <c r="AJ43" s="12">
        <f t="shared" si="47"/>
        <v>0</v>
      </c>
      <c r="AK43" s="8" t="s">
        <v>56</v>
      </c>
    </row>
    <row r="44" spans="1:37" ht="15.75" customHeight="1" x14ac:dyDescent="0.25">
      <c r="A44" s="8" t="s">
        <v>57</v>
      </c>
      <c r="B44" s="17">
        <f>SUM('55 E Monroe'!B44+'Greystar 1401 S StateSt'!B44+'Briarbrook Apartments1051'!B44+'Briarbrook Apartments'!B44+AscensionMercyMedicalCenter!B44+BriarbrookApartments1007!B44+'Thompson, Kathy'!B44+'Art Institute of Chicago'!B44+ChildrenCourtyardofPlainfield!B44+BriarbrookCommonHallway!B44+LaPetiteAcademyofElmhurst!B44+GoldenGateFuneralHome!B44+'Pride Trucking'!B44+HavenonLongGrove11824WS!B44+Nuera!B44+'Garvey, Michael &amp; Tina'!B44+'CBRE GRECO &amp; SONS'!B44+'941 Terrace Lake'!B44+Shop!B44)</f>
        <v>0</v>
      </c>
      <c r="C44" s="17">
        <f>SUM('55 E Monroe'!C44+'Greystar 1401 S StateSt'!C44+'Briarbrook Apartments1051'!C44+'Briarbrook Apartments'!C44+AscensionMercyMedicalCenter!C44+BriarbrookApartments1007!C44+'Thompson, Kathy'!C44+'Art Institute of Chicago'!C44+ChildrenCourtyardofPlainfield!C44+BriarbrookCommonHallway!C44+LaPetiteAcademyofElmhurst!C44+GoldenGateFuneralHome!C44+'Pride Trucking'!C44+HavenonLongGrove11824WS!C44+Nuera!C44+'Garvey, Michael &amp; Tina'!C44+'CBRE GRECO &amp; SONS'!C44+'941 Terrace Lake'!C44+Shop!C44)</f>
        <v>0</v>
      </c>
      <c r="D44" s="17">
        <f>SUM('55 E Monroe'!D44+'Greystar 1401 S StateSt'!D44+'Briarbrook Apartments1051'!D44+'Briarbrook Apartments'!D44+AscensionMercyMedicalCenter!D44+BriarbrookApartments1007!D44+'Thompson, Kathy'!D44+'Art Institute of Chicago'!D44+ChildrenCourtyardofPlainfield!D44+BriarbrookCommonHallway!D44+LaPetiteAcademyofElmhurst!D44+GoldenGateFuneralHome!D44+'Pride Trucking'!D44+HavenonLongGrove11824WS!D44+Nuera!D44+'Garvey, Michael &amp; Tina'!D44+'CBRE GRECO &amp; SONS'!D44+'941 Terrace Lake'!D44+Shop!D44)</f>
        <v>0</v>
      </c>
      <c r="E44" s="17">
        <f>SUM('55 E Monroe'!E44+'Greystar 1401 S StateSt'!E44+'Briarbrook Apartments1051'!E44+'Briarbrook Apartments'!E44+AscensionMercyMedicalCenter!E44+BriarbrookApartments1007!E44+'Thompson, Kathy'!E44+'Art Institute of Chicago'!E44+ChildrenCourtyardofPlainfield!E44+BriarbrookCommonHallway!E44+LaPetiteAcademyofElmhurst!E44+GoldenGateFuneralHome!E44+'Pride Trucking'!E44+HavenonLongGrove11824WS!E44+Nuera!E44+'Garvey, Michael &amp; Tina'!E44+'CBRE GRECO &amp; SONS'!E44+'941 Terrace Lake'!E44+Shop!E44)</f>
        <v>0</v>
      </c>
      <c r="F44" s="17">
        <f>SUM('55 E Monroe'!F44+'Greystar 1401 S StateSt'!F44+'Briarbrook Apartments1051'!F44+'Briarbrook Apartments'!F44+AscensionMercyMedicalCenter!F44+BriarbrookApartments1007!F44+'Thompson, Kathy'!F44+'Art Institute of Chicago'!F44+ChildrenCourtyardofPlainfield!F44+BriarbrookCommonHallway!F44+LaPetiteAcademyofElmhurst!F44+GoldenGateFuneralHome!F44+'Pride Trucking'!F44+HavenonLongGrove11824WS!F44+Nuera!F44+'Garvey, Michael &amp; Tina'!F44+'CBRE GRECO &amp; SONS'!F44+'941 Terrace Lake'!F44+Shop!F44)</f>
        <v>0</v>
      </c>
      <c r="G44" s="17">
        <f>SUM('55 E Monroe'!G44+'Greystar 1401 S StateSt'!G44+'Briarbrook Apartments1051'!G44+'Briarbrook Apartments'!G44+AscensionMercyMedicalCenter!G44+BriarbrookApartments1007!G44+'Thompson, Kathy'!G44+'Art Institute of Chicago'!G44+ChildrenCourtyardofPlainfield!G44+BriarbrookCommonHallway!G44+LaPetiteAcademyofElmhurst!G44+GoldenGateFuneralHome!G44+'Pride Trucking'!G44+HavenonLongGrove11824WS!G44+Nuera!G44+'Garvey, Michael &amp; Tina'!G44+'CBRE GRECO &amp; SONS'!G44+'941 Terrace Lake'!G44+Shop!G44)</f>
        <v>0</v>
      </c>
      <c r="H44" s="17">
        <f>SUM('55 E Monroe'!H44+'Greystar 1401 S StateSt'!H44+'Briarbrook Apartments1051'!H44+'Briarbrook Apartments'!H44+AscensionMercyMedicalCenter!H44+BriarbrookApartments1007!H44+'Thompson, Kathy'!H44+'Art Institute of Chicago'!H44+ChildrenCourtyardofPlainfield!H44+BriarbrookCommonHallway!H44+LaPetiteAcademyofElmhurst!H44+GoldenGateFuneralHome!H44+'Pride Trucking'!H44+HavenonLongGrove11824WS!H44+Nuera!H44+'Garvey, Michael &amp; Tina'!H44+'CBRE GRECO &amp; SONS'!H44+'941 Terrace Lake'!H44+Shop!H44)</f>
        <v>12</v>
      </c>
      <c r="I44" s="10">
        <f t="shared" si="24"/>
        <v>12</v>
      </c>
      <c r="J44" s="11">
        <f t="shared" si="25"/>
        <v>12</v>
      </c>
      <c r="K44" s="12">
        <f t="shared" si="26"/>
        <v>0</v>
      </c>
      <c r="L44" s="13">
        <f t="shared" si="27"/>
        <v>180</v>
      </c>
      <c r="M44" s="9"/>
      <c r="N44" s="10">
        <f t="shared" si="28"/>
        <v>0</v>
      </c>
      <c r="O44" s="10">
        <f t="shared" si="29"/>
        <v>0</v>
      </c>
      <c r="P44" s="10">
        <f t="shared" si="30"/>
        <v>0</v>
      </c>
      <c r="Q44" s="10">
        <f t="shared" si="31"/>
        <v>0</v>
      </c>
      <c r="R44" s="10">
        <f t="shared" si="32"/>
        <v>0</v>
      </c>
      <c r="S44" s="10">
        <f t="shared" si="33"/>
        <v>0</v>
      </c>
      <c r="T44" s="10">
        <f t="shared" si="34"/>
        <v>12</v>
      </c>
      <c r="U44" s="9"/>
      <c r="V44" s="11">
        <f t="shared" si="35"/>
        <v>0</v>
      </c>
      <c r="W44" s="11">
        <f t="shared" si="36"/>
        <v>0</v>
      </c>
      <c r="X44" s="11">
        <f t="shared" si="37"/>
        <v>0</v>
      </c>
      <c r="Y44" s="11">
        <f t="shared" si="38"/>
        <v>0</v>
      </c>
      <c r="Z44" s="11">
        <f t="shared" si="39"/>
        <v>0</v>
      </c>
      <c r="AA44" s="11">
        <f t="shared" si="40"/>
        <v>0</v>
      </c>
      <c r="AB44" s="11">
        <f t="shared" si="41"/>
        <v>12</v>
      </c>
      <c r="AC44" s="9"/>
      <c r="AD44" s="12">
        <f>0</f>
        <v>0</v>
      </c>
      <c r="AE44" s="12">
        <f t="shared" si="42"/>
        <v>0</v>
      </c>
      <c r="AF44" s="12">
        <f t="shared" si="43"/>
        <v>0</v>
      </c>
      <c r="AG44" s="12">
        <f t="shared" si="44"/>
        <v>0</v>
      </c>
      <c r="AH44" s="12">
        <f t="shared" si="45"/>
        <v>0</v>
      </c>
      <c r="AI44" s="12">
        <f t="shared" si="46"/>
        <v>0</v>
      </c>
      <c r="AJ44" s="12">
        <f t="shared" si="47"/>
        <v>0</v>
      </c>
      <c r="AK44" s="8" t="s">
        <v>57</v>
      </c>
    </row>
    <row r="45" spans="1:37" ht="15.75" customHeight="1" x14ac:dyDescent="0.25">
      <c r="A45" s="8" t="s">
        <v>58</v>
      </c>
      <c r="B45" s="17">
        <f>SUM('55 E Monroe'!B45+'Greystar 1401 S StateSt'!B45+'Briarbrook Apartments1051'!B45+'Briarbrook Apartments'!B45+AscensionMercyMedicalCenter!B45+BriarbrookApartments1007!B45+'Thompson, Kathy'!B45+'Art Institute of Chicago'!B45+ChildrenCourtyardofPlainfield!B45+BriarbrookCommonHallway!B45+LaPetiteAcademyofElmhurst!B45+GoldenGateFuneralHome!B45+'Pride Trucking'!B45+HavenonLongGrove11824WS!B45+Nuera!B45+'Garvey, Michael &amp; Tina'!B45+'CBRE GRECO &amp; SONS'!B45+'941 Terrace Lake'!B45+Shop!B45)</f>
        <v>0</v>
      </c>
      <c r="C45" s="17">
        <f>SUM('55 E Monroe'!C45+'Greystar 1401 S StateSt'!C45+'Briarbrook Apartments1051'!C45+'Briarbrook Apartments'!C45+AscensionMercyMedicalCenter!C45+BriarbrookApartments1007!C45+'Thompson, Kathy'!C45+'Art Institute of Chicago'!C45+ChildrenCourtyardofPlainfield!C45+BriarbrookCommonHallway!C45+LaPetiteAcademyofElmhurst!C45+GoldenGateFuneralHome!C45+'Pride Trucking'!C45+HavenonLongGrove11824WS!C45+Nuera!C45+'Garvey, Michael &amp; Tina'!C45+'CBRE GRECO &amp; SONS'!C45+'941 Terrace Lake'!C45+Shop!C45)</f>
        <v>0</v>
      </c>
      <c r="D45" s="17">
        <f>SUM('55 E Monroe'!D45+'Greystar 1401 S StateSt'!D45+'Briarbrook Apartments1051'!D45+'Briarbrook Apartments'!D45+AscensionMercyMedicalCenter!D45+BriarbrookApartments1007!D45+'Thompson, Kathy'!D45+'Art Institute of Chicago'!D45+ChildrenCourtyardofPlainfield!D45+BriarbrookCommonHallway!D45+LaPetiteAcademyofElmhurst!D45+GoldenGateFuneralHome!D45+'Pride Trucking'!D45+HavenonLongGrove11824WS!D45+Nuera!D45+'Garvey, Michael &amp; Tina'!D45+'CBRE GRECO &amp; SONS'!D45+'941 Terrace Lake'!D45+Shop!D45)</f>
        <v>0</v>
      </c>
      <c r="E45" s="17">
        <f>SUM('55 E Monroe'!E45+'Greystar 1401 S StateSt'!E45+'Briarbrook Apartments1051'!E45+'Briarbrook Apartments'!E45+AscensionMercyMedicalCenter!E45+BriarbrookApartments1007!E45+'Thompson, Kathy'!E45+'Art Institute of Chicago'!E45+ChildrenCourtyardofPlainfield!E45+BriarbrookCommonHallway!E45+LaPetiteAcademyofElmhurst!E45+GoldenGateFuneralHome!E45+'Pride Trucking'!E45+HavenonLongGrove11824WS!E45+Nuera!E45+'Garvey, Michael &amp; Tina'!E45+'CBRE GRECO &amp; SONS'!E45+'941 Terrace Lake'!E45+Shop!E45)</f>
        <v>0</v>
      </c>
      <c r="F45" s="17">
        <f>SUM('55 E Monroe'!F45+'Greystar 1401 S StateSt'!F45+'Briarbrook Apartments1051'!F45+'Briarbrook Apartments'!F45+AscensionMercyMedicalCenter!F45+BriarbrookApartments1007!F45+'Thompson, Kathy'!F45+'Art Institute of Chicago'!F45+ChildrenCourtyardofPlainfield!F45+BriarbrookCommonHallway!F45+LaPetiteAcademyofElmhurst!F45+GoldenGateFuneralHome!F45+'Pride Trucking'!F45+HavenonLongGrove11824WS!F45+Nuera!F45+'Garvey, Michael &amp; Tina'!F45+'CBRE GRECO &amp; SONS'!F45+'941 Terrace Lake'!F45+Shop!F45)</f>
        <v>0</v>
      </c>
      <c r="G45" s="17">
        <f>SUM('55 E Monroe'!G45+'Greystar 1401 S StateSt'!G45+'Briarbrook Apartments1051'!G45+'Briarbrook Apartments'!G45+AscensionMercyMedicalCenter!G45+BriarbrookApartments1007!G45+'Thompson, Kathy'!G45+'Art Institute of Chicago'!G45+ChildrenCourtyardofPlainfield!G45+BriarbrookCommonHallway!G45+LaPetiteAcademyofElmhurst!G45+GoldenGateFuneralHome!G45+'Pride Trucking'!G45+HavenonLongGrove11824WS!G45+Nuera!G45+'Garvey, Michael &amp; Tina'!G45+'CBRE GRECO &amp; SONS'!G45+'941 Terrace Lake'!G45+Shop!G45)</f>
        <v>0</v>
      </c>
      <c r="H45" s="17">
        <f>SUM('55 E Monroe'!H45+'Greystar 1401 S StateSt'!H45+'Briarbrook Apartments1051'!H45+'Briarbrook Apartments'!H45+AscensionMercyMedicalCenter!H45+BriarbrookApartments1007!H45+'Thompson, Kathy'!H45+'Art Institute of Chicago'!H45+ChildrenCourtyardofPlainfield!H45+BriarbrookCommonHallway!H45+LaPetiteAcademyofElmhurst!H45+GoldenGateFuneralHome!H45+'Pride Trucking'!H45+HavenonLongGrove11824WS!H45+Nuera!H45+'Garvey, Michael &amp; Tina'!H45+'CBRE GRECO &amp; SONS'!H45+'941 Terrace Lake'!H45+Shop!H45)</f>
        <v>12</v>
      </c>
      <c r="I45" s="10">
        <f t="shared" si="24"/>
        <v>12</v>
      </c>
      <c r="J45" s="11">
        <f t="shared" si="25"/>
        <v>12</v>
      </c>
      <c r="K45" s="12">
        <f t="shared" si="26"/>
        <v>0</v>
      </c>
      <c r="L45" s="13">
        <f t="shared" si="27"/>
        <v>180</v>
      </c>
      <c r="M45" s="9"/>
      <c r="N45" s="10">
        <f t="shared" si="28"/>
        <v>0</v>
      </c>
      <c r="O45" s="10">
        <f t="shared" si="29"/>
        <v>0</v>
      </c>
      <c r="P45" s="10">
        <f t="shared" si="30"/>
        <v>0</v>
      </c>
      <c r="Q45" s="10">
        <f t="shared" si="31"/>
        <v>0</v>
      </c>
      <c r="R45" s="10">
        <f t="shared" si="32"/>
        <v>0</v>
      </c>
      <c r="S45" s="10">
        <f t="shared" si="33"/>
        <v>0</v>
      </c>
      <c r="T45" s="10">
        <f t="shared" si="34"/>
        <v>12</v>
      </c>
      <c r="U45" s="9"/>
      <c r="V45" s="11">
        <f t="shared" si="35"/>
        <v>0</v>
      </c>
      <c r="W45" s="11">
        <f t="shared" si="36"/>
        <v>0</v>
      </c>
      <c r="X45" s="11">
        <f t="shared" si="37"/>
        <v>0</v>
      </c>
      <c r="Y45" s="11">
        <f t="shared" si="38"/>
        <v>0</v>
      </c>
      <c r="Z45" s="11">
        <f t="shared" si="39"/>
        <v>0</v>
      </c>
      <c r="AA45" s="11">
        <f t="shared" si="40"/>
        <v>0</v>
      </c>
      <c r="AB45" s="11">
        <f t="shared" si="41"/>
        <v>12</v>
      </c>
      <c r="AC45" s="9"/>
      <c r="AD45" s="12">
        <f>0</f>
        <v>0</v>
      </c>
      <c r="AE45" s="12">
        <f t="shared" si="42"/>
        <v>0</v>
      </c>
      <c r="AF45" s="12">
        <f t="shared" si="43"/>
        <v>0</v>
      </c>
      <c r="AG45" s="12">
        <f t="shared" si="44"/>
        <v>0</v>
      </c>
      <c r="AH45" s="12">
        <f t="shared" si="45"/>
        <v>0</v>
      </c>
      <c r="AI45" s="12">
        <f t="shared" si="46"/>
        <v>0</v>
      </c>
      <c r="AJ45" s="12">
        <f t="shared" si="47"/>
        <v>0</v>
      </c>
      <c r="AK45" s="8" t="s">
        <v>58</v>
      </c>
    </row>
    <row r="46" spans="1:37" ht="15.75" customHeight="1" x14ac:dyDescent="0.25">
      <c r="A46" s="8" t="s">
        <v>59</v>
      </c>
      <c r="B46" s="17">
        <f>SUM('55 E Monroe'!B46+'Greystar 1401 S StateSt'!B46+'Briarbrook Apartments1051'!B46+'Briarbrook Apartments'!B46+AscensionMercyMedicalCenter!B46+BriarbrookApartments1007!B46+'Thompson, Kathy'!B46+'Art Institute of Chicago'!B46+ChildrenCourtyardofPlainfield!B46+BriarbrookCommonHallway!B46+LaPetiteAcademyofElmhurst!B46+GoldenGateFuneralHome!B46+'Pride Trucking'!B46+HavenonLongGrove11824WS!B46+Nuera!B46+'Garvey, Michael &amp; Tina'!B46+'CBRE GRECO &amp; SONS'!B46+'941 Terrace Lake'!B46+Shop!B46)</f>
        <v>10.25</v>
      </c>
      <c r="C46" s="17">
        <f>SUM('55 E Monroe'!C46+'Greystar 1401 S StateSt'!C46+'Briarbrook Apartments1051'!C46+'Briarbrook Apartments'!C46+AscensionMercyMedicalCenter!C46+BriarbrookApartments1007!C46+'Thompson, Kathy'!C46+'Art Institute of Chicago'!C46+ChildrenCourtyardofPlainfield!C46+BriarbrookCommonHallway!C46+LaPetiteAcademyofElmhurst!C46+GoldenGateFuneralHome!C46+'Pride Trucking'!C46+HavenonLongGrove11824WS!C46+Nuera!C46+'Garvey, Michael &amp; Tina'!C46+'CBRE GRECO &amp; SONS'!C46+'941 Terrace Lake'!C46+Shop!C46)</f>
        <v>12.75</v>
      </c>
      <c r="D46" s="17">
        <f>SUM('55 E Monroe'!D46+'Greystar 1401 S StateSt'!D46+'Briarbrook Apartments1051'!D46+'Briarbrook Apartments'!D46+AscensionMercyMedicalCenter!D46+BriarbrookApartments1007!D46+'Thompson, Kathy'!D46+'Art Institute of Chicago'!D46+ChildrenCourtyardofPlainfield!D46+BriarbrookCommonHallway!D46+LaPetiteAcademyofElmhurst!D46+GoldenGateFuneralHome!D46+'Pride Trucking'!D46+HavenonLongGrove11824WS!D46+Nuera!D46+'Garvey, Michael &amp; Tina'!D46+'CBRE GRECO &amp; SONS'!D46+'941 Terrace Lake'!D46+Shop!D46)</f>
        <v>12.5</v>
      </c>
      <c r="E46" s="17">
        <f>SUM('55 E Monroe'!E46+'Greystar 1401 S StateSt'!E46+'Briarbrook Apartments1051'!E46+'Briarbrook Apartments'!E46+AscensionMercyMedicalCenter!E46+BriarbrookApartments1007!E46+'Thompson, Kathy'!E46+'Art Institute of Chicago'!E46+ChildrenCourtyardofPlainfield!E46+BriarbrookCommonHallway!E46+LaPetiteAcademyofElmhurst!E46+GoldenGateFuneralHome!E46+'Pride Trucking'!E46+HavenonLongGrove11824WS!E46+Nuera!E46+'Garvey, Michael &amp; Tina'!E46+'CBRE GRECO &amp; SONS'!E46+'941 Terrace Lake'!E46+Shop!E46)</f>
        <v>12.5</v>
      </c>
      <c r="F46" s="17">
        <f>SUM('55 E Monroe'!F46+'Greystar 1401 S StateSt'!F46+'Briarbrook Apartments1051'!F46+'Briarbrook Apartments'!F46+AscensionMercyMedicalCenter!F46+BriarbrookApartments1007!F46+'Thompson, Kathy'!F46+'Art Institute of Chicago'!F46+ChildrenCourtyardofPlainfield!F46+BriarbrookCommonHallway!F46+LaPetiteAcademyofElmhurst!F46+GoldenGateFuneralHome!F46+'Pride Trucking'!F46+HavenonLongGrove11824WS!F46+Nuera!F46+'Garvey, Michael &amp; Tina'!F46+'CBRE GRECO &amp; SONS'!F46+'941 Terrace Lake'!F46+Shop!F46)</f>
        <v>12.5</v>
      </c>
      <c r="G46" s="17">
        <f>SUM('55 E Monroe'!G46+'Greystar 1401 S StateSt'!G46+'Briarbrook Apartments1051'!G46+'Briarbrook Apartments'!G46+AscensionMercyMedicalCenter!G46+BriarbrookApartments1007!G46+'Thompson, Kathy'!G46+'Art Institute of Chicago'!G46+ChildrenCourtyardofPlainfield!G46+BriarbrookCommonHallway!G46+LaPetiteAcademyofElmhurst!G46+GoldenGateFuneralHome!G46+'Pride Trucking'!G46+HavenonLongGrove11824WS!G46+Nuera!G46+'Garvey, Michael &amp; Tina'!G46+'CBRE GRECO &amp; SONS'!G46+'941 Terrace Lake'!G46+Shop!G46)</f>
        <v>12.5</v>
      </c>
      <c r="H46" s="17">
        <f>SUM('55 E Monroe'!H46+'Greystar 1401 S StateSt'!H46+'Briarbrook Apartments1051'!H46+'Briarbrook Apartments'!H46+AscensionMercyMedicalCenter!H46+BriarbrookApartments1007!H46+'Thompson, Kathy'!H46+'Art Institute of Chicago'!H46+ChildrenCourtyardofPlainfield!H46+BriarbrookCommonHallway!H46+LaPetiteAcademyofElmhurst!H46+GoldenGateFuneralHome!H46+'Pride Trucking'!H46+HavenonLongGrove11824WS!H46+Nuera!H46+'Garvey, Michael &amp; Tina'!H46+'CBRE GRECO &amp; SONS'!H46+'941 Terrace Lake'!H46+Shop!H46)</f>
        <v>12.5</v>
      </c>
      <c r="I46" s="10">
        <f t="shared" si="24"/>
        <v>85.5</v>
      </c>
      <c r="J46" s="11">
        <f t="shared" si="25"/>
        <v>40</v>
      </c>
      <c r="K46" s="12">
        <f t="shared" si="26"/>
        <v>45.5</v>
      </c>
      <c r="L46" s="13">
        <f t="shared" si="27"/>
        <v>1282.5</v>
      </c>
      <c r="M46" s="9"/>
      <c r="N46" s="10">
        <f t="shared" si="28"/>
        <v>10.25</v>
      </c>
      <c r="O46" s="10">
        <f t="shared" si="29"/>
        <v>23</v>
      </c>
      <c r="P46" s="10">
        <f t="shared" si="30"/>
        <v>35.5</v>
      </c>
      <c r="Q46" s="10">
        <f t="shared" si="31"/>
        <v>48</v>
      </c>
      <c r="R46" s="10">
        <f t="shared" si="32"/>
        <v>60.5</v>
      </c>
      <c r="S46" s="10">
        <f t="shared" si="33"/>
        <v>73</v>
      </c>
      <c r="T46" s="10">
        <f t="shared" si="34"/>
        <v>85.5</v>
      </c>
      <c r="U46" s="9"/>
      <c r="V46" s="11">
        <f t="shared" si="35"/>
        <v>10.25</v>
      </c>
      <c r="W46" s="11">
        <f t="shared" si="36"/>
        <v>12.75</v>
      </c>
      <c r="X46" s="11">
        <f t="shared" si="37"/>
        <v>12.5</v>
      </c>
      <c r="Y46" s="11">
        <f t="shared" si="38"/>
        <v>4.5</v>
      </c>
      <c r="Z46" s="11">
        <f t="shared" si="39"/>
        <v>0</v>
      </c>
      <c r="AA46" s="11">
        <f t="shared" si="40"/>
        <v>0</v>
      </c>
      <c r="AB46" s="11">
        <f t="shared" si="41"/>
        <v>0</v>
      </c>
      <c r="AC46" s="9"/>
      <c r="AD46" s="12">
        <f>0</f>
        <v>0</v>
      </c>
      <c r="AE46" s="12">
        <f t="shared" si="42"/>
        <v>0</v>
      </c>
      <c r="AF46" s="12">
        <f t="shared" si="43"/>
        <v>0</v>
      </c>
      <c r="AG46" s="12">
        <f t="shared" si="44"/>
        <v>8</v>
      </c>
      <c r="AH46" s="12">
        <f t="shared" si="45"/>
        <v>12.5</v>
      </c>
      <c r="AI46" s="12">
        <f t="shared" si="46"/>
        <v>12.5</v>
      </c>
      <c r="AJ46" s="12">
        <f t="shared" si="47"/>
        <v>12.5</v>
      </c>
      <c r="AK46" s="8" t="s">
        <v>59</v>
      </c>
    </row>
    <row r="47" spans="1:37" ht="15.75" customHeight="1" x14ac:dyDescent="0.25">
      <c r="A47" s="8" t="s">
        <v>60</v>
      </c>
      <c r="B47" s="17">
        <f>SUM('55 E Monroe'!B47+'Greystar 1401 S StateSt'!B47+'Briarbrook Apartments1051'!B47+'Briarbrook Apartments'!B47+AscensionMercyMedicalCenter!B47+BriarbrookApartments1007!B47+'Thompson, Kathy'!B47+'Art Institute of Chicago'!B47+ChildrenCourtyardofPlainfield!B47+BriarbrookCommonHallway!B47+LaPetiteAcademyofElmhurst!B47+GoldenGateFuneralHome!B47+'Pride Trucking'!B47+HavenonLongGrove11824WS!B47+Nuera!B47+'Garvey, Michael &amp; Tina'!B47+'CBRE GRECO &amp; SONS'!B47+'941 Terrace Lake'!B47+Shop!B47)</f>
        <v>0</v>
      </c>
      <c r="C47" s="17">
        <f>SUM('55 E Monroe'!C47+'Greystar 1401 S StateSt'!C47+'Briarbrook Apartments1051'!C47+'Briarbrook Apartments'!C47+AscensionMercyMedicalCenter!C47+BriarbrookApartments1007!C47+'Thompson, Kathy'!C47+'Art Institute of Chicago'!C47+ChildrenCourtyardofPlainfield!C47+BriarbrookCommonHallway!C47+LaPetiteAcademyofElmhurst!C47+GoldenGateFuneralHome!C47+'Pride Trucking'!C47+HavenonLongGrove11824WS!C47+Nuera!C47+'Garvey, Michael &amp; Tina'!C47+'CBRE GRECO &amp; SONS'!C47+'941 Terrace Lake'!C47+Shop!C47)</f>
        <v>0</v>
      </c>
      <c r="D47" s="17">
        <f>SUM('55 E Monroe'!D47+'Greystar 1401 S StateSt'!D47+'Briarbrook Apartments1051'!D47+'Briarbrook Apartments'!D47+AscensionMercyMedicalCenter!D47+BriarbrookApartments1007!D47+'Thompson, Kathy'!D47+'Art Institute of Chicago'!D47+ChildrenCourtyardofPlainfield!D47+BriarbrookCommonHallway!D47+LaPetiteAcademyofElmhurst!D47+GoldenGateFuneralHome!D47+'Pride Trucking'!D47+HavenonLongGrove11824WS!D47+Nuera!D47+'Garvey, Michael &amp; Tina'!D47+'CBRE GRECO &amp; SONS'!D47+'941 Terrace Lake'!D47+Shop!D47)</f>
        <v>0</v>
      </c>
      <c r="E47" s="17">
        <f>SUM('55 E Monroe'!E47+'Greystar 1401 S StateSt'!E47+'Briarbrook Apartments1051'!E47+'Briarbrook Apartments'!E47+AscensionMercyMedicalCenter!E47+BriarbrookApartments1007!E47+'Thompson, Kathy'!E47+'Art Institute of Chicago'!E47+ChildrenCourtyardofPlainfield!E47+BriarbrookCommonHallway!E47+LaPetiteAcademyofElmhurst!E47+GoldenGateFuneralHome!E47+'Pride Trucking'!E47+HavenonLongGrove11824WS!E47+Nuera!E47+'Garvey, Michael &amp; Tina'!E47+'CBRE GRECO &amp; SONS'!E47+'941 Terrace Lake'!E47+Shop!E47)</f>
        <v>0</v>
      </c>
      <c r="F47" s="17">
        <f>SUM('55 E Monroe'!F47+'Greystar 1401 S StateSt'!F47+'Briarbrook Apartments1051'!F47+'Briarbrook Apartments'!F47+AscensionMercyMedicalCenter!F47+BriarbrookApartments1007!F47+'Thompson, Kathy'!F47+'Art Institute of Chicago'!F47+ChildrenCourtyardofPlainfield!F47+BriarbrookCommonHallway!F47+LaPetiteAcademyofElmhurst!F47+GoldenGateFuneralHome!F47+'Pride Trucking'!F47+HavenonLongGrove11824WS!F47+Nuera!F47+'Garvey, Michael &amp; Tina'!F47+'CBRE GRECO &amp; SONS'!F47+'941 Terrace Lake'!F47+Shop!F47)</f>
        <v>0</v>
      </c>
      <c r="G47" s="17">
        <f>SUM('55 E Monroe'!G47+'Greystar 1401 S StateSt'!G47+'Briarbrook Apartments1051'!G47+'Briarbrook Apartments'!G47+AscensionMercyMedicalCenter!G47+BriarbrookApartments1007!G47+'Thompson, Kathy'!G47+'Art Institute of Chicago'!G47+ChildrenCourtyardofPlainfield!G47+BriarbrookCommonHallway!G47+LaPetiteAcademyofElmhurst!G47+GoldenGateFuneralHome!G47+'Pride Trucking'!G47+HavenonLongGrove11824WS!G47+Nuera!G47+'Garvey, Michael &amp; Tina'!G47+'CBRE GRECO &amp; SONS'!G47+'941 Terrace Lake'!G47+Shop!G47)</f>
        <v>0</v>
      </c>
      <c r="H47" s="17">
        <f>SUM('55 E Monroe'!H47+'Greystar 1401 S StateSt'!H47+'Briarbrook Apartments1051'!H47+'Briarbrook Apartments'!H47+AscensionMercyMedicalCenter!H47+BriarbrookApartments1007!H47+'Thompson, Kathy'!H47+'Art Institute of Chicago'!H47+ChildrenCourtyardofPlainfield!H47+BriarbrookCommonHallway!H47+LaPetiteAcademyofElmhurst!H47+GoldenGateFuneralHome!H47+'Pride Trucking'!H47+HavenonLongGrove11824WS!H47+Nuera!H47+'Garvey, Michael &amp; Tina'!H47+'CBRE GRECO &amp; SONS'!H47+'941 Terrace Lake'!H47+Shop!H47)</f>
        <v>5</v>
      </c>
      <c r="I47" s="10">
        <f t="shared" si="24"/>
        <v>5</v>
      </c>
      <c r="J47" s="11">
        <f t="shared" si="25"/>
        <v>5</v>
      </c>
      <c r="K47" s="12">
        <f t="shared" si="26"/>
        <v>0</v>
      </c>
      <c r="L47" s="13">
        <f t="shared" si="27"/>
        <v>75</v>
      </c>
      <c r="M47" s="9"/>
      <c r="N47" s="10">
        <f t="shared" si="28"/>
        <v>0</v>
      </c>
      <c r="O47" s="10">
        <f t="shared" si="29"/>
        <v>0</v>
      </c>
      <c r="P47" s="10">
        <f t="shared" si="30"/>
        <v>0</v>
      </c>
      <c r="Q47" s="10">
        <f t="shared" si="31"/>
        <v>0</v>
      </c>
      <c r="R47" s="10">
        <f t="shared" si="32"/>
        <v>0</v>
      </c>
      <c r="S47" s="10">
        <f t="shared" si="33"/>
        <v>0</v>
      </c>
      <c r="T47" s="10">
        <f t="shared" si="34"/>
        <v>5</v>
      </c>
      <c r="U47" s="9"/>
      <c r="V47" s="11">
        <f t="shared" si="35"/>
        <v>0</v>
      </c>
      <c r="W47" s="11">
        <f t="shared" si="36"/>
        <v>0</v>
      </c>
      <c r="X47" s="11">
        <f t="shared" si="37"/>
        <v>0</v>
      </c>
      <c r="Y47" s="11">
        <f t="shared" si="38"/>
        <v>0</v>
      </c>
      <c r="Z47" s="11">
        <f t="shared" si="39"/>
        <v>0</v>
      </c>
      <c r="AA47" s="11">
        <f t="shared" si="40"/>
        <v>0</v>
      </c>
      <c r="AB47" s="11">
        <f t="shared" si="41"/>
        <v>5</v>
      </c>
      <c r="AC47" s="9"/>
      <c r="AD47" s="12">
        <f>0</f>
        <v>0</v>
      </c>
      <c r="AE47" s="12">
        <f t="shared" si="42"/>
        <v>0</v>
      </c>
      <c r="AF47" s="12">
        <f t="shared" si="43"/>
        <v>0</v>
      </c>
      <c r="AG47" s="12">
        <f t="shared" si="44"/>
        <v>0</v>
      </c>
      <c r="AH47" s="12">
        <f t="shared" si="45"/>
        <v>0</v>
      </c>
      <c r="AI47" s="12">
        <f t="shared" si="46"/>
        <v>0</v>
      </c>
      <c r="AJ47" s="12">
        <f t="shared" si="47"/>
        <v>0</v>
      </c>
      <c r="AK47" s="8" t="s">
        <v>60</v>
      </c>
    </row>
    <row r="48" spans="1:37" ht="15.75" customHeight="1" x14ac:dyDescent="0.25">
      <c r="A48" s="8" t="s">
        <v>61</v>
      </c>
      <c r="B48" s="17">
        <f>SUM('55 E Monroe'!B48+'Greystar 1401 S StateSt'!B48+'Briarbrook Apartments1051'!B48+'Briarbrook Apartments'!B48+AscensionMercyMedicalCenter!B48+BriarbrookApartments1007!B48+'Thompson, Kathy'!B48+'Art Institute of Chicago'!B48+ChildrenCourtyardofPlainfield!B48+BriarbrookCommonHallway!B48+LaPetiteAcademyofElmhurst!B48+GoldenGateFuneralHome!B48+'Pride Trucking'!B48+HavenonLongGrove11824WS!B48+Nuera!B48+'Garvey, Michael &amp; Tina'!B48+'CBRE GRECO &amp; SONS'!B48+'941 Terrace Lake'!B48+Shop!B48)</f>
        <v>0</v>
      </c>
      <c r="C48" s="17">
        <f>SUM('55 E Monroe'!C48+'Greystar 1401 S StateSt'!C48+'Briarbrook Apartments1051'!C48+'Briarbrook Apartments'!C48+AscensionMercyMedicalCenter!C48+BriarbrookApartments1007!C48+'Thompson, Kathy'!C48+'Art Institute of Chicago'!C48+ChildrenCourtyardofPlainfield!C48+BriarbrookCommonHallway!C48+LaPetiteAcademyofElmhurst!C48+GoldenGateFuneralHome!C48+'Pride Trucking'!C48+HavenonLongGrove11824WS!C48+Nuera!C48+'Garvey, Michael &amp; Tina'!C48+'CBRE GRECO &amp; SONS'!C48+'941 Terrace Lake'!C48+Shop!C48)</f>
        <v>0</v>
      </c>
      <c r="D48" s="17">
        <f>SUM('55 E Monroe'!D48+'Greystar 1401 S StateSt'!D48+'Briarbrook Apartments1051'!D48+'Briarbrook Apartments'!D48+AscensionMercyMedicalCenter!D48+BriarbrookApartments1007!D48+'Thompson, Kathy'!D48+'Art Institute of Chicago'!D48+ChildrenCourtyardofPlainfield!D48+BriarbrookCommonHallway!D48+LaPetiteAcademyofElmhurst!D48+GoldenGateFuneralHome!D48+'Pride Trucking'!D48+HavenonLongGrove11824WS!D48+Nuera!D48+'Garvey, Michael &amp; Tina'!D48+'CBRE GRECO &amp; SONS'!D48+'941 Terrace Lake'!D48+Shop!D48)</f>
        <v>0</v>
      </c>
      <c r="E48" s="17">
        <f>SUM('55 E Monroe'!E48+'Greystar 1401 S StateSt'!E48+'Briarbrook Apartments1051'!E48+'Briarbrook Apartments'!E48+AscensionMercyMedicalCenter!E48+BriarbrookApartments1007!E48+'Thompson, Kathy'!E48+'Art Institute of Chicago'!E48+ChildrenCourtyardofPlainfield!E48+BriarbrookCommonHallway!E48+LaPetiteAcademyofElmhurst!E48+GoldenGateFuneralHome!E48+'Pride Trucking'!E48+HavenonLongGrove11824WS!E48+Nuera!E48+'Garvey, Michael &amp; Tina'!E48+'CBRE GRECO &amp; SONS'!E48+'941 Terrace Lake'!E48+Shop!E48)</f>
        <v>0</v>
      </c>
      <c r="F48" s="17">
        <f>SUM('55 E Monroe'!F48+'Greystar 1401 S StateSt'!F48+'Briarbrook Apartments1051'!F48+'Briarbrook Apartments'!F48+AscensionMercyMedicalCenter!F48+BriarbrookApartments1007!F48+'Thompson, Kathy'!F48+'Art Institute of Chicago'!F48+ChildrenCourtyardofPlainfield!F48+BriarbrookCommonHallway!F48+LaPetiteAcademyofElmhurst!F48+GoldenGateFuneralHome!F48+'Pride Trucking'!F48+HavenonLongGrove11824WS!F48+Nuera!F48+'Garvey, Michael &amp; Tina'!F48+'CBRE GRECO &amp; SONS'!F48+'941 Terrace Lake'!F48+Shop!F48)</f>
        <v>0</v>
      </c>
      <c r="G48" s="17">
        <f>SUM('55 E Monroe'!G48+'Greystar 1401 S StateSt'!G48+'Briarbrook Apartments1051'!G48+'Briarbrook Apartments'!G48+AscensionMercyMedicalCenter!G48+BriarbrookApartments1007!G48+'Thompson, Kathy'!G48+'Art Institute of Chicago'!G48+ChildrenCourtyardofPlainfield!G48+BriarbrookCommonHallway!G48+LaPetiteAcademyofElmhurst!G48+GoldenGateFuneralHome!G48+'Pride Trucking'!G48+HavenonLongGrove11824WS!G48+Nuera!G48+'Garvey, Michael &amp; Tina'!G48+'CBRE GRECO &amp; SONS'!G48+'941 Terrace Lake'!G48+Shop!G48)</f>
        <v>0</v>
      </c>
      <c r="H48" s="17">
        <f>SUM('55 E Monroe'!H48+'Greystar 1401 S StateSt'!H48+'Briarbrook Apartments1051'!H48+'Briarbrook Apartments'!H48+AscensionMercyMedicalCenter!H48+BriarbrookApartments1007!H48+'Thompson, Kathy'!H48+'Art Institute of Chicago'!H48+ChildrenCourtyardofPlainfield!H48+BriarbrookCommonHallway!H48+LaPetiteAcademyofElmhurst!H48+GoldenGateFuneralHome!H48+'Pride Trucking'!H48+HavenonLongGrove11824WS!H48+Nuera!H48+'Garvey, Michael &amp; Tina'!H48+'CBRE GRECO &amp; SONS'!H48+'941 Terrace Lake'!H48+Shop!H48)</f>
        <v>12</v>
      </c>
      <c r="I48" s="10">
        <f t="shared" si="24"/>
        <v>12</v>
      </c>
      <c r="J48" s="11">
        <f t="shared" si="25"/>
        <v>12</v>
      </c>
      <c r="K48" s="12">
        <f t="shared" si="26"/>
        <v>0</v>
      </c>
      <c r="L48" s="13">
        <f t="shared" si="27"/>
        <v>180</v>
      </c>
      <c r="M48" s="9"/>
      <c r="N48" s="10">
        <f t="shared" si="28"/>
        <v>0</v>
      </c>
      <c r="O48" s="10">
        <f t="shared" si="29"/>
        <v>0</v>
      </c>
      <c r="P48" s="10">
        <f t="shared" si="30"/>
        <v>0</v>
      </c>
      <c r="Q48" s="10">
        <f t="shared" si="31"/>
        <v>0</v>
      </c>
      <c r="R48" s="10">
        <f t="shared" si="32"/>
        <v>0</v>
      </c>
      <c r="S48" s="10">
        <f t="shared" si="33"/>
        <v>0</v>
      </c>
      <c r="T48" s="10">
        <f t="shared" si="34"/>
        <v>12</v>
      </c>
      <c r="U48" s="9"/>
      <c r="V48" s="11">
        <f t="shared" si="35"/>
        <v>0</v>
      </c>
      <c r="W48" s="11">
        <f t="shared" si="36"/>
        <v>0</v>
      </c>
      <c r="X48" s="11">
        <f t="shared" si="37"/>
        <v>0</v>
      </c>
      <c r="Y48" s="11">
        <f t="shared" si="38"/>
        <v>0</v>
      </c>
      <c r="Z48" s="11">
        <f t="shared" si="39"/>
        <v>0</v>
      </c>
      <c r="AA48" s="11">
        <f t="shared" si="40"/>
        <v>0</v>
      </c>
      <c r="AB48" s="11">
        <f t="shared" si="41"/>
        <v>12</v>
      </c>
      <c r="AC48" s="9"/>
      <c r="AD48" s="12">
        <f>0</f>
        <v>0</v>
      </c>
      <c r="AE48" s="12">
        <f t="shared" si="42"/>
        <v>0</v>
      </c>
      <c r="AF48" s="12">
        <f t="shared" si="43"/>
        <v>0</v>
      </c>
      <c r="AG48" s="12">
        <f t="shared" si="44"/>
        <v>0</v>
      </c>
      <c r="AH48" s="12">
        <f t="shared" si="45"/>
        <v>0</v>
      </c>
      <c r="AI48" s="12">
        <f t="shared" si="46"/>
        <v>0</v>
      </c>
      <c r="AJ48" s="12">
        <f t="shared" si="47"/>
        <v>0</v>
      </c>
      <c r="AK48" s="8" t="s">
        <v>61</v>
      </c>
    </row>
    <row r="49" spans="1:37" ht="15.75" customHeight="1" x14ac:dyDescent="0.25">
      <c r="A49" s="8" t="s">
        <v>62</v>
      </c>
      <c r="B49" s="17">
        <f>SUM('55 E Monroe'!B49+'Greystar 1401 S StateSt'!B49+'Briarbrook Apartments1051'!B49+'Briarbrook Apartments'!B49+AscensionMercyMedicalCenter!B49+BriarbrookApartments1007!B49+'Thompson, Kathy'!B49+'Art Institute of Chicago'!B49+ChildrenCourtyardofPlainfield!B49+BriarbrookCommonHallway!B49+LaPetiteAcademyofElmhurst!B49+GoldenGateFuneralHome!B49+'Pride Trucking'!B49+HavenonLongGrove11824WS!B49+Nuera!B49+'Garvey, Michael &amp; Tina'!B49+'CBRE GRECO &amp; SONS'!B49+'941 Terrace Lake'!B49+Shop!B49)</f>
        <v>0</v>
      </c>
      <c r="C49" s="17">
        <f>SUM('55 E Monroe'!C49+'Greystar 1401 S StateSt'!C49+'Briarbrook Apartments1051'!C49+'Briarbrook Apartments'!C49+AscensionMercyMedicalCenter!C49+BriarbrookApartments1007!C49+'Thompson, Kathy'!C49+'Art Institute of Chicago'!C49+ChildrenCourtyardofPlainfield!C49+BriarbrookCommonHallway!C49+LaPetiteAcademyofElmhurst!C49+GoldenGateFuneralHome!C49+'Pride Trucking'!C49+HavenonLongGrove11824WS!C49+Nuera!C49+'Garvey, Michael &amp; Tina'!C49+'CBRE GRECO &amp; SONS'!C49+'941 Terrace Lake'!C49+Shop!C49)</f>
        <v>11.5</v>
      </c>
      <c r="D49" s="17">
        <f>SUM('55 E Monroe'!D49+'Greystar 1401 S StateSt'!D49+'Briarbrook Apartments1051'!D49+'Briarbrook Apartments'!D49+AscensionMercyMedicalCenter!D49+BriarbrookApartments1007!D49+'Thompson, Kathy'!D49+'Art Institute of Chicago'!D49+ChildrenCourtyardofPlainfield!D49+BriarbrookCommonHallway!D49+LaPetiteAcademyofElmhurst!D49+GoldenGateFuneralHome!D49+'Pride Trucking'!D49+HavenonLongGrove11824WS!D49+Nuera!D49+'Garvey, Michael &amp; Tina'!D49+'CBRE GRECO &amp; SONS'!D49+'941 Terrace Lake'!D49+Shop!D49)</f>
        <v>0</v>
      </c>
      <c r="E49" s="17">
        <f>SUM('55 E Monroe'!E49+'Greystar 1401 S StateSt'!E49+'Briarbrook Apartments1051'!E49+'Briarbrook Apartments'!E49+AscensionMercyMedicalCenter!E49+BriarbrookApartments1007!E49+'Thompson, Kathy'!E49+'Art Institute of Chicago'!E49+ChildrenCourtyardofPlainfield!E49+BriarbrookCommonHallway!E49+LaPetiteAcademyofElmhurst!E49+GoldenGateFuneralHome!E49+'Pride Trucking'!E49+HavenonLongGrove11824WS!E49+Nuera!E49+'Garvey, Michael &amp; Tina'!E49+'CBRE GRECO &amp; SONS'!E49+'941 Terrace Lake'!E49+Shop!E49)</f>
        <v>0</v>
      </c>
      <c r="F49" s="17">
        <f>SUM('55 E Monroe'!F49+'Greystar 1401 S StateSt'!F49+'Briarbrook Apartments1051'!F49+'Briarbrook Apartments'!F49+AscensionMercyMedicalCenter!F49+BriarbrookApartments1007!F49+'Thompson, Kathy'!F49+'Art Institute of Chicago'!F49+ChildrenCourtyardofPlainfield!F49+BriarbrookCommonHallway!F49+LaPetiteAcademyofElmhurst!F49+GoldenGateFuneralHome!F49+'Pride Trucking'!F49+HavenonLongGrove11824WS!F49+Nuera!F49+'Garvey, Michael &amp; Tina'!F49+'CBRE GRECO &amp; SONS'!F49+'941 Terrace Lake'!F49+Shop!F49)</f>
        <v>0</v>
      </c>
      <c r="G49" s="17">
        <f>SUM('55 E Monroe'!G49+'Greystar 1401 S StateSt'!G49+'Briarbrook Apartments1051'!G49+'Briarbrook Apartments'!G49+AscensionMercyMedicalCenter!G49+BriarbrookApartments1007!G49+'Thompson, Kathy'!G49+'Art Institute of Chicago'!G49+ChildrenCourtyardofPlainfield!G49+BriarbrookCommonHallway!G49+LaPetiteAcademyofElmhurst!G49+GoldenGateFuneralHome!G49+'Pride Trucking'!G49+HavenonLongGrove11824WS!G49+Nuera!G49+'Garvey, Michael &amp; Tina'!G49+'CBRE GRECO &amp; SONS'!G49+'941 Terrace Lake'!G49+Shop!G49)</f>
        <v>0</v>
      </c>
      <c r="H49" s="17">
        <f>SUM('55 E Monroe'!H49+'Greystar 1401 S StateSt'!H49+'Briarbrook Apartments1051'!H49+'Briarbrook Apartments'!H49+AscensionMercyMedicalCenter!H49+BriarbrookApartments1007!H49+'Thompson, Kathy'!H49+'Art Institute of Chicago'!H49+ChildrenCourtyardofPlainfield!H49+BriarbrookCommonHallway!H49+LaPetiteAcademyofElmhurst!H49+GoldenGateFuneralHome!H49+'Pride Trucking'!H49+HavenonLongGrove11824WS!H49+Nuera!H49+'Garvey, Michael &amp; Tina'!H49+'CBRE GRECO &amp; SONS'!H49+'941 Terrace Lake'!H49+Shop!H49)</f>
        <v>0</v>
      </c>
      <c r="I49" s="10">
        <f t="shared" si="24"/>
        <v>11.5</v>
      </c>
      <c r="J49" s="11">
        <f t="shared" si="25"/>
        <v>11.5</v>
      </c>
      <c r="K49" s="12">
        <f t="shared" si="26"/>
        <v>0</v>
      </c>
      <c r="L49" s="13">
        <f t="shared" si="27"/>
        <v>172.5</v>
      </c>
      <c r="M49" s="9"/>
      <c r="N49" s="10">
        <f t="shared" si="28"/>
        <v>0</v>
      </c>
      <c r="O49" s="10">
        <f t="shared" si="29"/>
        <v>11.5</v>
      </c>
      <c r="P49" s="10">
        <f t="shared" si="30"/>
        <v>11.5</v>
      </c>
      <c r="Q49" s="10">
        <f t="shared" si="31"/>
        <v>11.5</v>
      </c>
      <c r="R49" s="10">
        <f t="shared" si="32"/>
        <v>11.5</v>
      </c>
      <c r="S49" s="10">
        <f t="shared" si="33"/>
        <v>11.5</v>
      </c>
      <c r="T49" s="10">
        <f t="shared" si="34"/>
        <v>11.5</v>
      </c>
      <c r="U49" s="9"/>
      <c r="V49" s="11">
        <f t="shared" si="35"/>
        <v>0</v>
      </c>
      <c r="W49" s="11">
        <f t="shared" si="36"/>
        <v>11.5</v>
      </c>
      <c r="X49" s="11">
        <f t="shared" si="37"/>
        <v>0</v>
      </c>
      <c r="Y49" s="11">
        <f t="shared" si="38"/>
        <v>0</v>
      </c>
      <c r="Z49" s="11">
        <f t="shared" si="39"/>
        <v>0</v>
      </c>
      <c r="AA49" s="11">
        <f t="shared" si="40"/>
        <v>0</v>
      </c>
      <c r="AB49" s="11">
        <f t="shared" si="41"/>
        <v>0</v>
      </c>
      <c r="AC49" s="9"/>
      <c r="AD49" s="12">
        <f>0</f>
        <v>0</v>
      </c>
      <c r="AE49" s="12">
        <f t="shared" si="42"/>
        <v>0</v>
      </c>
      <c r="AF49" s="12">
        <f t="shared" si="43"/>
        <v>0</v>
      </c>
      <c r="AG49" s="12">
        <f t="shared" si="44"/>
        <v>0</v>
      </c>
      <c r="AH49" s="12">
        <f t="shared" si="45"/>
        <v>0</v>
      </c>
      <c r="AI49" s="12">
        <f t="shared" si="46"/>
        <v>0</v>
      </c>
      <c r="AJ49" s="12">
        <f t="shared" si="47"/>
        <v>0</v>
      </c>
      <c r="AK49" s="8" t="s">
        <v>62</v>
      </c>
    </row>
    <row r="50" spans="1:37" ht="15.75" customHeight="1" x14ac:dyDescent="0.25">
      <c r="A50" s="8" t="s">
        <v>63</v>
      </c>
      <c r="B50" s="17">
        <f>SUM('55 E Monroe'!B50+'Greystar 1401 S StateSt'!B50+'Briarbrook Apartments1051'!B50+'Briarbrook Apartments'!B50+AscensionMercyMedicalCenter!B50+BriarbrookApartments1007!B50+'Thompson, Kathy'!B50+'Art Institute of Chicago'!B50+ChildrenCourtyardofPlainfield!B50+BriarbrookCommonHallway!B50+LaPetiteAcademyofElmhurst!B50+GoldenGateFuneralHome!B50+'Pride Trucking'!B50+HavenonLongGrove11824WS!B50+Nuera!B50+'Garvey, Michael &amp; Tina'!B50+'CBRE GRECO &amp; SONS'!B50+'941 Terrace Lake'!B50+Shop!B50)</f>
        <v>0</v>
      </c>
      <c r="C50" s="17">
        <f>SUM('55 E Monroe'!C50+'Greystar 1401 S StateSt'!C50+'Briarbrook Apartments1051'!C50+'Briarbrook Apartments'!C50+AscensionMercyMedicalCenter!C50+BriarbrookApartments1007!C50+'Thompson, Kathy'!C50+'Art Institute of Chicago'!C50+ChildrenCourtyardofPlainfield!C50+BriarbrookCommonHallway!C50+LaPetiteAcademyofElmhurst!C50+GoldenGateFuneralHome!C50+'Pride Trucking'!C50+HavenonLongGrove11824WS!C50+Nuera!C50+'Garvey, Michael &amp; Tina'!C50+'CBRE GRECO &amp; SONS'!C50+'941 Terrace Lake'!C50+Shop!C50)</f>
        <v>0</v>
      </c>
      <c r="D50" s="17">
        <f>SUM('55 E Monroe'!D50+'Greystar 1401 S StateSt'!D50+'Briarbrook Apartments1051'!D50+'Briarbrook Apartments'!D50+AscensionMercyMedicalCenter!D50+BriarbrookApartments1007!D50+'Thompson, Kathy'!D50+'Art Institute of Chicago'!D50+ChildrenCourtyardofPlainfield!D50+BriarbrookCommonHallway!D50+LaPetiteAcademyofElmhurst!D50+GoldenGateFuneralHome!D50+'Pride Trucking'!D50+HavenonLongGrove11824WS!D50+Nuera!D50+'Garvey, Michael &amp; Tina'!D50+'CBRE GRECO &amp; SONS'!D50+'941 Terrace Lake'!D50+Shop!D50)</f>
        <v>0</v>
      </c>
      <c r="E50" s="17">
        <f>SUM('55 E Monroe'!E50+'Greystar 1401 S StateSt'!E50+'Briarbrook Apartments1051'!E50+'Briarbrook Apartments'!E50+AscensionMercyMedicalCenter!E50+BriarbrookApartments1007!E50+'Thompson, Kathy'!E50+'Art Institute of Chicago'!E50+ChildrenCourtyardofPlainfield!E50+BriarbrookCommonHallway!E50+LaPetiteAcademyofElmhurst!E50+GoldenGateFuneralHome!E50+'Pride Trucking'!E50+HavenonLongGrove11824WS!E50+Nuera!E50+'Garvey, Michael &amp; Tina'!E50+'CBRE GRECO &amp; SONS'!E50+'941 Terrace Lake'!E50+Shop!E50)</f>
        <v>0</v>
      </c>
      <c r="F50" s="17">
        <f>SUM('55 E Monroe'!F50+'Greystar 1401 S StateSt'!F50+'Briarbrook Apartments1051'!F50+'Briarbrook Apartments'!F50+AscensionMercyMedicalCenter!F50+BriarbrookApartments1007!F50+'Thompson, Kathy'!F50+'Art Institute of Chicago'!F50+ChildrenCourtyardofPlainfield!F50+BriarbrookCommonHallway!F50+LaPetiteAcademyofElmhurst!F50+GoldenGateFuneralHome!F50+'Pride Trucking'!F50+HavenonLongGrove11824WS!F50+Nuera!F50+'Garvey, Michael &amp; Tina'!F50+'CBRE GRECO &amp; SONS'!F50+'941 Terrace Lake'!F50+Shop!F50)</f>
        <v>0</v>
      </c>
      <c r="G50" s="17">
        <f>SUM('55 E Monroe'!G50+'Greystar 1401 S StateSt'!G50+'Briarbrook Apartments1051'!G50+'Briarbrook Apartments'!G50+AscensionMercyMedicalCenter!G50+BriarbrookApartments1007!G50+'Thompson, Kathy'!G50+'Art Institute of Chicago'!G50+ChildrenCourtyardofPlainfield!G50+BriarbrookCommonHallway!G50+LaPetiteAcademyofElmhurst!G50+GoldenGateFuneralHome!G50+'Pride Trucking'!G50+HavenonLongGrove11824WS!G50+Nuera!G50+'Garvey, Michael &amp; Tina'!G50+'CBRE GRECO &amp; SONS'!G50+'941 Terrace Lake'!G50+Shop!G50)</f>
        <v>0</v>
      </c>
      <c r="H50" s="17">
        <f>SUM('55 E Monroe'!H50+'Greystar 1401 S StateSt'!H50+'Briarbrook Apartments1051'!H50+'Briarbrook Apartments'!H50+AscensionMercyMedicalCenter!H50+BriarbrookApartments1007!H50+'Thompson, Kathy'!H50+'Art Institute of Chicago'!H50+ChildrenCourtyardofPlainfield!H50+BriarbrookCommonHallway!H50+LaPetiteAcademyofElmhurst!H50+GoldenGateFuneralHome!H50+'Pride Trucking'!H50+HavenonLongGrove11824WS!H50+Nuera!H50+'Garvey, Michael &amp; Tina'!H50+'CBRE GRECO &amp; SONS'!H50+'941 Terrace Lake'!H50+Shop!H50)</f>
        <v>12</v>
      </c>
      <c r="I50" s="10">
        <f t="shared" si="24"/>
        <v>12</v>
      </c>
      <c r="J50" s="11">
        <f t="shared" si="25"/>
        <v>12</v>
      </c>
      <c r="K50" s="12">
        <f t="shared" si="26"/>
        <v>0</v>
      </c>
      <c r="L50" s="13">
        <f t="shared" si="27"/>
        <v>180</v>
      </c>
      <c r="M50" s="9"/>
      <c r="N50" s="10">
        <f t="shared" si="28"/>
        <v>0</v>
      </c>
      <c r="O50" s="10">
        <f t="shared" si="29"/>
        <v>0</v>
      </c>
      <c r="P50" s="10">
        <f t="shared" si="30"/>
        <v>0</v>
      </c>
      <c r="Q50" s="10">
        <f t="shared" si="31"/>
        <v>0</v>
      </c>
      <c r="R50" s="10">
        <f t="shared" si="32"/>
        <v>0</v>
      </c>
      <c r="S50" s="10">
        <f t="shared" si="33"/>
        <v>0</v>
      </c>
      <c r="T50" s="10">
        <f t="shared" si="34"/>
        <v>12</v>
      </c>
      <c r="U50" s="9"/>
      <c r="V50" s="11">
        <f t="shared" si="35"/>
        <v>0</v>
      </c>
      <c r="W50" s="11">
        <f t="shared" si="36"/>
        <v>0</v>
      </c>
      <c r="X50" s="11">
        <f t="shared" si="37"/>
        <v>0</v>
      </c>
      <c r="Y50" s="11">
        <f t="shared" si="38"/>
        <v>0</v>
      </c>
      <c r="Z50" s="11">
        <f t="shared" si="39"/>
        <v>0</v>
      </c>
      <c r="AA50" s="11">
        <f t="shared" si="40"/>
        <v>0</v>
      </c>
      <c r="AB50" s="11">
        <f t="shared" si="41"/>
        <v>12</v>
      </c>
      <c r="AC50" s="9"/>
      <c r="AD50" s="12">
        <f>0</f>
        <v>0</v>
      </c>
      <c r="AE50" s="12">
        <f t="shared" si="42"/>
        <v>0</v>
      </c>
      <c r="AF50" s="12">
        <f t="shared" si="43"/>
        <v>0</v>
      </c>
      <c r="AG50" s="12">
        <f t="shared" si="44"/>
        <v>0</v>
      </c>
      <c r="AH50" s="12">
        <f t="shared" si="45"/>
        <v>0</v>
      </c>
      <c r="AI50" s="12">
        <f t="shared" si="46"/>
        <v>0</v>
      </c>
      <c r="AJ50" s="12">
        <f t="shared" si="47"/>
        <v>0</v>
      </c>
      <c r="AK50" s="8" t="s">
        <v>63</v>
      </c>
    </row>
    <row r="51" spans="1:37" ht="15.75" customHeight="1" x14ac:dyDescent="0.25">
      <c r="A51" s="8" t="s">
        <v>64</v>
      </c>
      <c r="B51" s="17">
        <f>SUM('55 E Monroe'!B51+'Greystar 1401 S StateSt'!B51+'Briarbrook Apartments1051'!B51+'Briarbrook Apartments'!B51+AscensionMercyMedicalCenter!B51+BriarbrookApartments1007!B51+'Thompson, Kathy'!B51+'Art Institute of Chicago'!B51+ChildrenCourtyardofPlainfield!B51+BriarbrookCommonHallway!B51+LaPetiteAcademyofElmhurst!B51+GoldenGateFuneralHome!B51+'Pride Trucking'!B51+HavenonLongGrove11824WS!B51+Nuera!B51+'Garvey, Michael &amp; Tina'!B51+'CBRE GRECO &amp; SONS'!B51+'941 Terrace Lake'!B51+Shop!B51)</f>
        <v>0</v>
      </c>
      <c r="C51" s="17">
        <f>SUM('55 E Monroe'!C51+'Greystar 1401 S StateSt'!C51+'Briarbrook Apartments1051'!C51+'Briarbrook Apartments'!C51+AscensionMercyMedicalCenter!C51+BriarbrookApartments1007!C51+'Thompson, Kathy'!C51+'Art Institute of Chicago'!C51+ChildrenCourtyardofPlainfield!C51+BriarbrookCommonHallway!C51+LaPetiteAcademyofElmhurst!C51+GoldenGateFuneralHome!C51+'Pride Trucking'!C51+HavenonLongGrove11824WS!C51+Nuera!C51+'Garvey, Michael &amp; Tina'!C51+'CBRE GRECO &amp; SONS'!C51+'941 Terrace Lake'!C51+Shop!C51)</f>
        <v>0</v>
      </c>
      <c r="D51" s="17">
        <f>SUM('55 E Monroe'!D51+'Greystar 1401 S StateSt'!D51+'Briarbrook Apartments1051'!D51+'Briarbrook Apartments'!D51+AscensionMercyMedicalCenter!D51+BriarbrookApartments1007!D51+'Thompson, Kathy'!D51+'Art Institute of Chicago'!D51+ChildrenCourtyardofPlainfield!D51+BriarbrookCommonHallway!D51+LaPetiteAcademyofElmhurst!D51+GoldenGateFuneralHome!D51+'Pride Trucking'!D51+HavenonLongGrove11824WS!D51+Nuera!D51+'Garvey, Michael &amp; Tina'!D51+'CBRE GRECO &amp; SONS'!D51+'941 Terrace Lake'!D51+Shop!D51)</f>
        <v>11.5</v>
      </c>
      <c r="E51" s="17">
        <f>SUM('55 E Monroe'!E51+'Greystar 1401 S StateSt'!E51+'Briarbrook Apartments1051'!E51+'Briarbrook Apartments'!E51+AscensionMercyMedicalCenter!E51+BriarbrookApartments1007!E51+'Thompson, Kathy'!E51+'Art Institute of Chicago'!E51+ChildrenCourtyardofPlainfield!E51+BriarbrookCommonHallway!E51+LaPetiteAcademyofElmhurst!E51+GoldenGateFuneralHome!E51+'Pride Trucking'!E51+HavenonLongGrove11824WS!E51+Nuera!E51+'Garvey, Michael &amp; Tina'!E51+'CBRE GRECO &amp; SONS'!E51+'941 Terrace Lake'!E51+Shop!E51)</f>
        <v>0</v>
      </c>
      <c r="F51" s="17">
        <f>SUM('55 E Monroe'!F51+'Greystar 1401 S StateSt'!F51+'Briarbrook Apartments1051'!F51+'Briarbrook Apartments'!F51+AscensionMercyMedicalCenter!F51+BriarbrookApartments1007!F51+'Thompson, Kathy'!F51+'Art Institute of Chicago'!F51+ChildrenCourtyardofPlainfield!F51+BriarbrookCommonHallway!F51+LaPetiteAcademyofElmhurst!F51+GoldenGateFuneralHome!F51+'Pride Trucking'!F51+HavenonLongGrove11824WS!F51+Nuera!F51+'Garvey, Michael &amp; Tina'!F51+'CBRE GRECO &amp; SONS'!F51+'941 Terrace Lake'!F51+Shop!F51)</f>
        <v>0</v>
      </c>
      <c r="G51" s="17">
        <f>SUM('55 E Monroe'!G51+'Greystar 1401 S StateSt'!G51+'Briarbrook Apartments1051'!G51+'Briarbrook Apartments'!G51+AscensionMercyMedicalCenter!G51+BriarbrookApartments1007!G51+'Thompson, Kathy'!G51+'Art Institute of Chicago'!G51+ChildrenCourtyardofPlainfield!G51+BriarbrookCommonHallway!G51+LaPetiteAcademyofElmhurst!G51+GoldenGateFuneralHome!G51+'Pride Trucking'!G51+HavenonLongGrove11824WS!G51+Nuera!G51+'Garvey, Michael &amp; Tina'!G51+'CBRE GRECO &amp; SONS'!G51+'941 Terrace Lake'!G51+Shop!G51)</f>
        <v>0</v>
      </c>
      <c r="H51" s="17">
        <f>SUM('55 E Monroe'!H51+'Greystar 1401 S StateSt'!H51+'Briarbrook Apartments1051'!H51+'Briarbrook Apartments'!H51+AscensionMercyMedicalCenter!H51+BriarbrookApartments1007!H51+'Thompson, Kathy'!H51+'Art Institute of Chicago'!H51+ChildrenCourtyardofPlainfield!H51+BriarbrookCommonHallway!H51+LaPetiteAcademyofElmhurst!H51+GoldenGateFuneralHome!H51+'Pride Trucking'!H51+HavenonLongGrove11824WS!H51+Nuera!H51+'Garvey, Michael &amp; Tina'!H51+'CBRE GRECO &amp; SONS'!H51+'941 Terrace Lake'!H51+Shop!H51)</f>
        <v>0</v>
      </c>
      <c r="I51" s="10">
        <f t="shared" si="24"/>
        <v>11.5</v>
      </c>
      <c r="J51" s="11">
        <f t="shared" si="25"/>
        <v>11.5</v>
      </c>
      <c r="K51" s="12">
        <f t="shared" si="26"/>
        <v>0</v>
      </c>
      <c r="L51" s="13">
        <f t="shared" si="27"/>
        <v>172.5</v>
      </c>
      <c r="M51" s="9"/>
      <c r="N51" s="10">
        <f t="shared" si="28"/>
        <v>0</v>
      </c>
      <c r="O51" s="10">
        <f t="shared" si="29"/>
        <v>0</v>
      </c>
      <c r="P51" s="10">
        <f t="shared" si="30"/>
        <v>11.5</v>
      </c>
      <c r="Q51" s="10">
        <f t="shared" si="31"/>
        <v>11.5</v>
      </c>
      <c r="R51" s="10">
        <f t="shared" si="32"/>
        <v>11.5</v>
      </c>
      <c r="S51" s="10">
        <f t="shared" si="33"/>
        <v>11.5</v>
      </c>
      <c r="T51" s="10">
        <f t="shared" si="34"/>
        <v>11.5</v>
      </c>
      <c r="U51" s="9"/>
      <c r="V51" s="11">
        <f t="shared" si="35"/>
        <v>0</v>
      </c>
      <c r="W51" s="11">
        <f t="shared" si="36"/>
        <v>0</v>
      </c>
      <c r="X51" s="11">
        <f t="shared" si="37"/>
        <v>11.5</v>
      </c>
      <c r="Y51" s="11">
        <f t="shared" si="38"/>
        <v>0</v>
      </c>
      <c r="Z51" s="11">
        <f t="shared" si="39"/>
        <v>0</v>
      </c>
      <c r="AA51" s="11">
        <f t="shared" si="40"/>
        <v>0</v>
      </c>
      <c r="AB51" s="11">
        <f t="shared" si="41"/>
        <v>0</v>
      </c>
      <c r="AC51" s="9"/>
      <c r="AD51" s="12">
        <f>0</f>
        <v>0</v>
      </c>
      <c r="AE51" s="12">
        <f t="shared" si="42"/>
        <v>0</v>
      </c>
      <c r="AF51" s="12">
        <f t="shared" si="43"/>
        <v>0</v>
      </c>
      <c r="AG51" s="12">
        <f t="shared" si="44"/>
        <v>0</v>
      </c>
      <c r="AH51" s="12">
        <f t="shared" si="45"/>
        <v>0</v>
      </c>
      <c r="AI51" s="12">
        <f t="shared" si="46"/>
        <v>0</v>
      </c>
      <c r="AJ51" s="12">
        <f t="shared" si="47"/>
        <v>0</v>
      </c>
      <c r="AK51" s="8" t="s">
        <v>64</v>
      </c>
    </row>
    <row r="52" spans="1:37" ht="15.75" customHeight="1" x14ac:dyDescent="0.25">
      <c r="A52" s="8" t="s">
        <v>65</v>
      </c>
      <c r="B52" s="17">
        <f>SUM('55 E Monroe'!B52+'Greystar 1401 S StateSt'!B52+'Briarbrook Apartments1051'!B52+'Briarbrook Apartments'!B52+AscensionMercyMedicalCenter!B52+BriarbrookApartments1007!B52+'Thompson, Kathy'!B52+'Art Institute of Chicago'!B52+ChildrenCourtyardofPlainfield!B52+BriarbrookCommonHallway!B52+LaPetiteAcademyofElmhurst!B52+GoldenGateFuneralHome!B52+'Pride Trucking'!B52+HavenonLongGrove11824WS!B52+Nuera!B52+'Garvey, Michael &amp; Tina'!B52+'CBRE GRECO &amp; SONS'!B52+'941 Terrace Lake'!B52+Shop!B52)</f>
        <v>0</v>
      </c>
      <c r="C52" s="17">
        <f>SUM('55 E Monroe'!C52+'Greystar 1401 S StateSt'!C52+'Briarbrook Apartments1051'!C52+'Briarbrook Apartments'!C52+AscensionMercyMedicalCenter!C52+BriarbrookApartments1007!C52+'Thompson, Kathy'!C52+'Art Institute of Chicago'!C52+ChildrenCourtyardofPlainfield!C52+BriarbrookCommonHallway!C52+LaPetiteAcademyofElmhurst!C52+GoldenGateFuneralHome!C52+'Pride Trucking'!C52+HavenonLongGrove11824WS!C52+Nuera!C52+'Garvey, Michael &amp; Tina'!C52+'CBRE GRECO &amp; SONS'!C52+'941 Terrace Lake'!C52+Shop!C52)</f>
        <v>11.5</v>
      </c>
      <c r="D52" s="17">
        <f>SUM('55 E Monroe'!D52+'Greystar 1401 S StateSt'!D52+'Briarbrook Apartments1051'!D52+'Briarbrook Apartments'!D52+AscensionMercyMedicalCenter!D52+BriarbrookApartments1007!D52+'Thompson, Kathy'!D52+'Art Institute of Chicago'!D52+ChildrenCourtyardofPlainfield!D52+BriarbrookCommonHallway!D52+LaPetiteAcademyofElmhurst!D52+GoldenGateFuneralHome!D52+'Pride Trucking'!D52+HavenonLongGrove11824WS!D52+Nuera!D52+'Garvey, Michael &amp; Tina'!D52+'CBRE GRECO &amp; SONS'!D52+'941 Terrace Lake'!D52+Shop!D52)</f>
        <v>0</v>
      </c>
      <c r="E52" s="17">
        <f>SUM('55 E Monroe'!E52+'Greystar 1401 S StateSt'!E52+'Briarbrook Apartments1051'!E52+'Briarbrook Apartments'!E52+AscensionMercyMedicalCenter!E52+BriarbrookApartments1007!E52+'Thompson, Kathy'!E52+'Art Institute of Chicago'!E52+ChildrenCourtyardofPlainfield!E52+BriarbrookCommonHallway!E52+LaPetiteAcademyofElmhurst!E52+GoldenGateFuneralHome!E52+'Pride Trucking'!E52+HavenonLongGrove11824WS!E52+Nuera!E52+'Garvey, Michael &amp; Tina'!E52+'CBRE GRECO &amp; SONS'!E52+'941 Terrace Lake'!E52+Shop!E52)</f>
        <v>0</v>
      </c>
      <c r="F52" s="17">
        <f>SUM('55 E Monroe'!F52+'Greystar 1401 S StateSt'!F52+'Briarbrook Apartments1051'!F52+'Briarbrook Apartments'!F52+AscensionMercyMedicalCenter!F52+BriarbrookApartments1007!F52+'Thompson, Kathy'!F52+'Art Institute of Chicago'!F52+ChildrenCourtyardofPlainfield!F52+BriarbrookCommonHallway!F52+LaPetiteAcademyofElmhurst!F52+GoldenGateFuneralHome!F52+'Pride Trucking'!F52+HavenonLongGrove11824WS!F52+Nuera!F52+'Garvey, Michael &amp; Tina'!F52+'CBRE GRECO &amp; SONS'!F52+'941 Terrace Lake'!F52+Shop!F52)</f>
        <v>0</v>
      </c>
      <c r="G52" s="17">
        <f>SUM('55 E Monroe'!G52+'Greystar 1401 S StateSt'!G52+'Briarbrook Apartments1051'!G52+'Briarbrook Apartments'!G52+AscensionMercyMedicalCenter!G52+BriarbrookApartments1007!G52+'Thompson, Kathy'!G52+'Art Institute of Chicago'!G52+ChildrenCourtyardofPlainfield!G52+BriarbrookCommonHallway!G52+LaPetiteAcademyofElmhurst!G52+GoldenGateFuneralHome!G52+'Pride Trucking'!G52+HavenonLongGrove11824WS!G52+Nuera!G52+'Garvey, Michael &amp; Tina'!G52+'CBRE GRECO &amp; SONS'!G52+'941 Terrace Lake'!G52+Shop!G52)</f>
        <v>0</v>
      </c>
      <c r="H52" s="17">
        <f>SUM('55 E Monroe'!H52+'Greystar 1401 S StateSt'!H52+'Briarbrook Apartments1051'!H52+'Briarbrook Apartments'!H52+AscensionMercyMedicalCenter!H52+BriarbrookApartments1007!H52+'Thompson, Kathy'!H52+'Art Institute of Chicago'!H52+ChildrenCourtyardofPlainfield!H52+BriarbrookCommonHallway!H52+LaPetiteAcademyofElmhurst!H52+GoldenGateFuneralHome!H52+'Pride Trucking'!H52+HavenonLongGrove11824WS!H52+Nuera!H52+'Garvey, Michael &amp; Tina'!H52+'CBRE GRECO &amp; SONS'!H52+'941 Terrace Lake'!H52+Shop!H52)</f>
        <v>0</v>
      </c>
      <c r="I52" s="10">
        <f t="shared" si="24"/>
        <v>11.5</v>
      </c>
      <c r="J52" s="11">
        <f t="shared" si="25"/>
        <v>11.5</v>
      </c>
      <c r="K52" s="12">
        <f t="shared" si="26"/>
        <v>0</v>
      </c>
      <c r="L52" s="13">
        <f t="shared" si="27"/>
        <v>172.5</v>
      </c>
      <c r="M52" s="9"/>
      <c r="N52" s="10">
        <f t="shared" si="28"/>
        <v>0</v>
      </c>
      <c r="O52" s="10">
        <f t="shared" si="29"/>
        <v>11.5</v>
      </c>
      <c r="P52" s="10">
        <f t="shared" si="30"/>
        <v>11.5</v>
      </c>
      <c r="Q52" s="10">
        <f t="shared" si="31"/>
        <v>11.5</v>
      </c>
      <c r="R52" s="10">
        <f t="shared" si="32"/>
        <v>11.5</v>
      </c>
      <c r="S52" s="10">
        <f t="shared" si="33"/>
        <v>11.5</v>
      </c>
      <c r="T52" s="10">
        <f t="shared" si="34"/>
        <v>11.5</v>
      </c>
      <c r="U52" s="9"/>
      <c r="V52" s="11">
        <f t="shared" si="35"/>
        <v>0</v>
      </c>
      <c r="W52" s="11">
        <f t="shared" si="36"/>
        <v>11.5</v>
      </c>
      <c r="X52" s="11">
        <f t="shared" si="37"/>
        <v>0</v>
      </c>
      <c r="Y52" s="11">
        <f t="shared" si="38"/>
        <v>0</v>
      </c>
      <c r="Z52" s="11">
        <f t="shared" si="39"/>
        <v>0</v>
      </c>
      <c r="AA52" s="11">
        <f t="shared" si="40"/>
        <v>0</v>
      </c>
      <c r="AB52" s="11">
        <f t="shared" si="41"/>
        <v>0</v>
      </c>
      <c r="AC52" s="9"/>
      <c r="AD52" s="12">
        <f>0</f>
        <v>0</v>
      </c>
      <c r="AE52" s="12">
        <f t="shared" si="42"/>
        <v>0</v>
      </c>
      <c r="AF52" s="12">
        <f t="shared" si="43"/>
        <v>0</v>
      </c>
      <c r="AG52" s="12">
        <f t="shared" si="44"/>
        <v>0</v>
      </c>
      <c r="AH52" s="12">
        <f t="shared" si="45"/>
        <v>0</v>
      </c>
      <c r="AI52" s="12">
        <f t="shared" si="46"/>
        <v>0</v>
      </c>
      <c r="AJ52" s="12">
        <f t="shared" si="47"/>
        <v>0</v>
      </c>
      <c r="AK52" s="8" t="s">
        <v>65</v>
      </c>
    </row>
    <row r="53" spans="1:37" ht="15.75" customHeight="1" x14ac:dyDescent="0.25">
      <c r="A53" s="8" t="s">
        <v>66</v>
      </c>
      <c r="B53" s="17">
        <f>SUM('55 E Monroe'!B53+'Greystar 1401 S StateSt'!B53+'Briarbrook Apartments1051'!B53+'Briarbrook Apartments'!B53+AscensionMercyMedicalCenter!B53+BriarbrookApartments1007!B53+'Thompson, Kathy'!B53+'Art Institute of Chicago'!B53+ChildrenCourtyardofPlainfield!B53+BriarbrookCommonHallway!B53+LaPetiteAcademyofElmhurst!B53+GoldenGateFuneralHome!B53+'Pride Trucking'!B53+HavenonLongGrove11824WS!B53+Nuera!B53+'Garvey, Michael &amp; Tina'!B53+'CBRE GRECO &amp; SONS'!B53+'941 Terrace Lake'!B53+Shop!B53)</f>
        <v>0</v>
      </c>
      <c r="C53" s="17">
        <f>SUM('55 E Monroe'!C53+'Greystar 1401 S StateSt'!C53+'Briarbrook Apartments1051'!C53+'Briarbrook Apartments'!C53+AscensionMercyMedicalCenter!C53+BriarbrookApartments1007!C53+'Thompson, Kathy'!C53+'Art Institute of Chicago'!C53+ChildrenCourtyardofPlainfield!C53+BriarbrookCommonHallway!C53+LaPetiteAcademyofElmhurst!C53+GoldenGateFuneralHome!C53+'Pride Trucking'!C53+HavenonLongGrove11824WS!C53+Nuera!C53+'Garvey, Michael &amp; Tina'!C53+'CBRE GRECO &amp; SONS'!C53+'941 Terrace Lake'!C53+Shop!C53)</f>
        <v>0</v>
      </c>
      <c r="D53" s="17">
        <f>SUM('55 E Monroe'!D53+'Greystar 1401 S StateSt'!D53+'Briarbrook Apartments1051'!D53+'Briarbrook Apartments'!D53+AscensionMercyMedicalCenter!D53+BriarbrookApartments1007!D53+'Thompson, Kathy'!D53+'Art Institute of Chicago'!D53+ChildrenCourtyardofPlainfield!D53+BriarbrookCommonHallway!D53+LaPetiteAcademyofElmhurst!D53+GoldenGateFuneralHome!D53+'Pride Trucking'!D53+HavenonLongGrove11824WS!D53+Nuera!D53+'Garvey, Michael &amp; Tina'!D53+'CBRE GRECO &amp; SONS'!D53+'941 Terrace Lake'!D53+Shop!D53)</f>
        <v>11.5</v>
      </c>
      <c r="E53" s="17">
        <f>SUM('55 E Monroe'!E53+'Greystar 1401 S StateSt'!E53+'Briarbrook Apartments1051'!E53+'Briarbrook Apartments'!E53+AscensionMercyMedicalCenter!E53+BriarbrookApartments1007!E53+'Thompson, Kathy'!E53+'Art Institute of Chicago'!E53+ChildrenCourtyardofPlainfield!E53+BriarbrookCommonHallway!E53+LaPetiteAcademyofElmhurst!E53+GoldenGateFuneralHome!E53+'Pride Trucking'!E53+HavenonLongGrove11824WS!E53+Nuera!E53+'Garvey, Michael &amp; Tina'!E53+'CBRE GRECO &amp; SONS'!E53+'941 Terrace Lake'!E53+Shop!E53)</f>
        <v>10.5</v>
      </c>
      <c r="F53" s="17">
        <f>SUM('55 E Monroe'!F53+'Greystar 1401 S StateSt'!F53+'Briarbrook Apartments1051'!F53+'Briarbrook Apartments'!F53+AscensionMercyMedicalCenter!F53+BriarbrookApartments1007!F53+'Thompson, Kathy'!F53+'Art Institute of Chicago'!F53+ChildrenCourtyardofPlainfield!F53+BriarbrookCommonHallway!F53+LaPetiteAcademyofElmhurst!F53+GoldenGateFuneralHome!F53+'Pride Trucking'!F53+HavenonLongGrove11824WS!F53+Nuera!F53+'Garvey, Michael &amp; Tina'!F53+'CBRE GRECO &amp; SONS'!F53+'941 Terrace Lake'!F53+Shop!F53)</f>
        <v>0</v>
      </c>
      <c r="G53" s="17">
        <f>SUM('55 E Monroe'!G53+'Greystar 1401 S StateSt'!G53+'Briarbrook Apartments1051'!G53+'Briarbrook Apartments'!G53+AscensionMercyMedicalCenter!G53+BriarbrookApartments1007!G53+'Thompson, Kathy'!G53+'Art Institute of Chicago'!G53+ChildrenCourtyardofPlainfield!G53+BriarbrookCommonHallway!G53+LaPetiteAcademyofElmhurst!G53+GoldenGateFuneralHome!G53+'Pride Trucking'!G53+HavenonLongGrove11824WS!G53+Nuera!G53+'Garvey, Michael &amp; Tina'!G53+'CBRE GRECO &amp; SONS'!G53+'941 Terrace Lake'!G53+Shop!G53)</f>
        <v>0</v>
      </c>
      <c r="H53" s="17">
        <f>SUM('55 E Monroe'!H53+'Greystar 1401 S StateSt'!H53+'Briarbrook Apartments1051'!H53+'Briarbrook Apartments'!H53+AscensionMercyMedicalCenter!H53+BriarbrookApartments1007!H53+'Thompson, Kathy'!H53+'Art Institute of Chicago'!H53+ChildrenCourtyardofPlainfield!H53+BriarbrookCommonHallway!H53+LaPetiteAcademyofElmhurst!H53+GoldenGateFuneralHome!H53+'Pride Trucking'!H53+HavenonLongGrove11824WS!H53+Nuera!H53+'Garvey, Michael &amp; Tina'!H53+'CBRE GRECO &amp; SONS'!H53+'941 Terrace Lake'!H53+Shop!H53)</f>
        <v>0</v>
      </c>
      <c r="I53" s="10">
        <f t="shared" si="24"/>
        <v>22</v>
      </c>
      <c r="J53" s="11">
        <f t="shared" si="25"/>
        <v>22</v>
      </c>
      <c r="K53" s="12">
        <f t="shared" si="26"/>
        <v>0</v>
      </c>
      <c r="L53" s="13">
        <f t="shared" si="27"/>
        <v>330</v>
      </c>
      <c r="M53" s="9"/>
      <c r="N53" s="10">
        <f t="shared" si="28"/>
        <v>0</v>
      </c>
      <c r="O53" s="10">
        <f t="shared" si="29"/>
        <v>0</v>
      </c>
      <c r="P53" s="10">
        <f t="shared" si="30"/>
        <v>11.5</v>
      </c>
      <c r="Q53" s="10">
        <f t="shared" si="31"/>
        <v>22</v>
      </c>
      <c r="R53" s="10">
        <f t="shared" si="32"/>
        <v>22</v>
      </c>
      <c r="S53" s="10">
        <f t="shared" si="33"/>
        <v>22</v>
      </c>
      <c r="T53" s="10">
        <f t="shared" si="34"/>
        <v>22</v>
      </c>
      <c r="U53" s="9"/>
      <c r="V53" s="11">
        <f t="shared" si="35"/>
        <v>0</v>
      </c>
      <c r="W53" s="11">
        <f t="shared" si="36"/>
        <v>0</v>
      </c>
      <c r="X53" s="11">
        <f t="shared" si="37"/>
        <v>11.5</v>
      </c>
      <c r="Y53" s="11">
        <f t="shared" si="38"/>
        <v>10.5</v>
      </c>
      <c r="Z53" s="11">
        <f t="shared" si="39"/>
        <v>0</v>
      </c>
      <c r="AA53" s="11">
        <f t="shared" si="40"/>
        <v>0</v>
      </c>
      <c r="AB53" s="11">
        <f t="shared" si="41"/>
        <v>0</v>
      </c>
      <c r="AC53" s="9"/>
      <c r="AD53" s="12">
        <f>0</f>
        <v>0</v>
      </c>
      <c r="AE53" s="12">
        <f t="shared" si="42"/>
        <v>0</v>
      </c>
      <c r="AF53" s="12">
        <f t="shared" si="43"/>
        <v>0</v>
      </c>
      <c r="AG53" s="12">
        <f t="shared" si="44"/>
        <v>0</v>
      </c>
      <c r="AH53" s="12">
        <f t="shared" si="45"/>
        <v>0</v>
      </c>
      <c r="AI53" s="12">
        <f t="shared" si="46"/>
        <v>0</v>
      </c>
      <c r="AJ53" s="12">
        <f t="shared" si="47"/>
        <v>0</v>
      </c>
      <c r="AK53" s="8" t="s">
        <v>66</v>
      </c>
    </row>
    <row r="54" spans="1:37" ht="15.75" customHeight="1" x14ac:dyDescent="0.25">
      <c r="A54" s="8" t="s">
        <v>67</v>
      </c>
      <c r="B54" s="17">
        <f>SUM('55 E Monroe'!B54+'Greystar 1401 S StateSt'!B54+'Briarbrook Apartments1051'!B54+'Briarbrook Apartments'!B54+AscensionMercyMedicalCenter!B54+BriarbrookApartments1007!B54+'Thompson, Kathy'!B54+'Art Institute of Chicago'!B54+ChildrenCourtyardofPlainfield!B54+BriarbrookCommonHallway!B54+LaPetiteAcademyofElmhurst!B54+GoldenGateFuneralHome!B54+'Pride Trucking'!B54+HavenonLongGrove11824WS!B54+Nuera!B54+'Garvey, Michael &amp; Tina'!B54+'CBRE GRECO &amp; SONS'!B54+'941 Terrace Lake'!B54+Shop!B54)</f>
        <v>0</v>
      </c>
      <c r="C54" s="17">
        <f>SUM('55 E Monroe'!C54+'Greystar 1401 S StateSt'!C54+'Briarbrook Apartments1051'!C54+'Briarbrook Apartments'!C54+AscensionMercyMedicalCenter!C54+BriarbrookApartments1007!C54+'Thompson, Kathy'!C54+'Art Institute of Chicago'!C54+ChildrenCourtyardofPlainfield!C54+BriarbrookCommonHallway!C54+LaPetiteAcademyofElmhurst!C54+GoldenGateFuneralHome!C54+'Pride Trucking'!C54+HavenonLongGrove11824WS!C54+Nuera!C54+'Garvey, Michael &amp; Tina'!C54+'CBRE GRECO &amp; SONS'!C54+'941 Terrace Lake'!C54+Shop!C54)</f>
        <v>0</v>
      </c>
      <c r="D54" s="17">
        <f>SUM('55 E Monroe'!D54+'Greystar 1401 S StateSt'!D54+'Briarbrook Apartments1051'!D54+'Briarbrook Apartments'!D54+AscensionMercyMedicalCenter!D54+BriarbrookApartments1007!D54+'Thompson, Kathy'!D54+'Art Institute of Chicago'!D54+ChildrenCourtyardofPlainfield!D54+BriarbrookCommonHallway!D54+LaPetiteAcademyofElmhurst!D54+GoldenGateFuneralHome!D54+'Pride Trucking'!D54+HavenonLongGrove11824WS!D54+Nuera!D54+'Garvey, Michael &amp; Tina'!D54+'CBRE GRECO &amp; SONS'!D54+'941 Terrace Lake'!D54+Shop!D54)</f>
        <v>0</v>
      </c>
      <c r="E54" s="17">
        <f>SUM('55 E Monroe'!E54+'Greystar 1401 S StateSt'!E54+'Briarbrook Apartments1051'!E54+'Briarbrook Apartments'!E54+AscensionMercyMedicalCenter!E54+BriarbrookApartments1007!E54+'Thompson, Kathy'!E54+'Art Institute of Chicago'!E54+ChildrenCourtyardofPlainfield!E54+BriarbrookCommonHallway!E54+LaPetiteAcademyofElmhurst!E54+GoldenGateFuneralHome!E54+'Pride Trucking'!E54+HavenonLongGrove11824WS!E54+Nuera!E54+'Garvey, Michael &amp; Tina'!E54+'CBRE GRECO &amp; SONS'!E54+'941 Terrace Lake'!E54+Shop!E54)</f>
        <v>0</v>
      </c>
      <c r="F54" s="17">
        <f>SUM('55 E Monroe'!F54+'Greystar 1401 S StateSt'!F54+'Briarbrook Apartments1051'!F54+'Briarbrook Apartments'!F54+AscensionMercyMedicalCenter!F54+BriarbrookApartments1007!F54+'Thompson, Kathy'!F54+'Art Institute of Chicago'!F54+ChildrenCourtyardofPlainfield!F54+BriarbrookCommonHallway!F54+LaPetiteAcademyofElmhurst!F54+GoldenGateFuneralHome!F54+'Pride Trucking'!F54+HavenonLongGrove11824WS!F54+Nuera!F54+'Garvey, Michael &amp; Tina'!F54+'CBRE GRECO &amp; SONS'!F54+'941 Terrace Lake'!F54+Shop!F54)</f>
        <v>0</v>
      </c>
      <c r="G54" s="17">
        <f>SUM('55 E Monroe'!G54+'Greystar 1401 S StateSt'!G54+'Briarbrook Apartments1051'!G54+'Briarbrook Apartments'!G54+AscensionMercyMedicalCenter!G54+BriarbrookApartments1007!G54+'Thompson, Kathy'!G54+'Art Institute of Chicago'!G54+ChildrenCourtyardofPlainfield!G54+BriarbrookCommonHallway!G54+LaPetiteAcademyofElmhurst!G54+GoldenGateFuneralHome!G54+'Pride Trucking'!G54+HavenonLongGrove11824WS!G54+Nuera!G54+'Garvey, Michael &amp; Tina'!G54+'CBRE GRECO &amp; SONS'!G54+'941 Terrace Lake'!G54+Shop!G54)</f>
        <v>0</v>
      </c>
      <c r="H54" s="17">
        <f>SUM('55 E Monroe'!H54+'Greystar 1401 S StateSt'!H54+'Briarbrook Apartments1051'!H54+'Briarbrook Apartments'!H54+AscensionMercyMedicalCenter!H54+BriarbrookApartments1007!H54+'Thompson, Kathy'!H54+'Art Institute of Chicago'!H54+ChildrenCourtyardofPlainfield!H54+BriarbrookCommonHallway!H54+LaPetiteAcademyofElmhurst!H54+GoldenGateFuneralHome!H54+'Pride Trucking'!H54+HavenonLongGrove11824WS!H54+Nuera!H54+'Garvey, Michael &amp; Tina'!H54+'CBRE GRECO &amp; SONS'!H54+'941 Terrace Lake'!H54+Shop!H54)</f>
        <v>12</v>
      </c>
      <c r="I54" s="10">
        <f t="shared" si="24"/>
        <v>12</v>
      </c>
      <c r="J54" s="11">
        <f t="shared" si="25"/>
        <v>12</v>
      </c>
      <c r="K54" s="12">
        <f t="shared" si="26"/>
        <v>0</v>
      </c>
      <c r="L54" s="13">
        <f t="shared" si="27"/>
        <v>180</v>
      </c>
      <c r="M54" s="9"/>
      <c r="N54" s="10">
        <f t="shared" si="28"/>
        <v>0</v>
      </c>
      <c r="O54" s="10">
        <f t="shared" si="29"/>
        <v>0</v>
      </c>
      <c r="P54" s="10">
        <f t="shared" si="30"/>
        <v>0</v>
      </c>
      <c r="Q54" s="10">
        <f t="shared" si="31"/>
        <v>0</v>
      </c>
      <c r="R54" s="10">
        <f t="shared" si="32"/>
        <v>0</v>
      </c>
      <c r="S54" s="10">
        <f t="shared" si="33"/>
        <v>0</v>
      </c>
      <c r="T54" s="10">
        <f t="shared" si="34"/>
        <v>12</v>
      </c>
      <c r="U54" s="9"/>
      <c r="V54" s="11">
        <f t="shared" si="35"/>
        <v>0</v>
      </c>
      <c r="W54" s="11">
        <f t="shared" si="36"/>
        <v>0</v>
      </c>
      <c r="X54" s="11">
        <f t="shared" si="37"/>
        <v>0</v>
      </c>
      <c r="Y54" s="11">
        <f t="shared" si="38"/>
        <v>0</v>
      </c>
      <c r="Z54" s="11">
        <f t="shared" si="39"/>
        <v>0</v>
      </c>
      <c r="AA54" s="11">
        <f t="shared" si="40"/>
        <v>0</v>
      </c>
      <c r="AB54" s="11">
        <f t="shared" si="41"/>
        <v>12</v>
      </c>
      <c r="AC54" s="9"/>
      <c r="AD54" s="12">
        <f>0</f>
        <v>0</v>
      </c>
      <c r="AE54" s="12">
        <f t="shared" si="42"/>
        <v>0</v>
      </c>
      <c r="AF54" s="12">
        <f t="shared" si="43"/>
        <v>0</v>
      </c>
      <c r="AG54" s="12">
        <f t="shared" si="44"/>
        <v>0</v>
      </c>
      <c r="AH54" s="12">
        <f t="shared" si="45"/>
        <v>0</v>
      </c>
      <c r="AI54" s="12">
        <f t="shared" si="46"/>
        <v>0</v>
      </c>
      <c r="AJ54" s="12">
        <f t="shared" si="47"/>
        <v>0</v>
      </c>
      <c r="AK54" s="8" t="s">
        <v>67</v>
      </c>
    </row>
    <row r="55" spans="1:37" ht="15.75" customHeight="1" x14ac:dyDescent="0.25">
      <c r="A55" s="8" t="s">
        <v>68</v>
      </c>
      <c r="B55" s="17">
        <f>SUM('55 E Monroe'!B55+'Greystar 1401 S StateSt'!B55+'Briarbrook Apartments1051'!B55+'Briarbrook Apartments'!B55+AscensionMercyMedicalCenter!B55+BriarbrookApartments1007!B55+'Thompson, Kathy'!B55+'Art Institute of Chicago'!B55+ChildrenCourtyardofPlainfield!B55+BriarbrookCommonHallway!B55+LaPetiteAcademyofElmhurst!B55+GoldenGateFuneralHome!B55+'Pride Trucking'!B55+HavenonLongGrove11824WS!B55+Nuera!B55+'Garvey, Michael &amp; Tina'!B55+'CBRE GRECO &amp; SONS'!B55+'941 Terrace Lake'!B55+Shop!B55)</f>
        <v>4.5</v>
      </c>
      <c r="C55" s="17">
        <f>SUM('55 E Monroe'!C55+'Greystar 1401 S StateSt'!C55+'Briarbrook Apartments1051'!C55+'Briarbrook Apartments'!C55+AscensionMercyMedicalCenter!C55+BriarbrookApartments1007!C55+'Thompson, Kathy'!C55+'Art Institute of Chicago'!C55+ChildrenCourtyardofPlainfield!C55+BriarbrookCommonHallway!C55+LaPetiteAcademyofElmhurst!C55+GoldenGateFuneralHome!C55+'Pride Trucking'!C55+HavenonLongGrove11824WS!C55+Nuera!C55+'Garvey, Michael &amp; Tina'!C55+'CBRE GRECO &amp; SONS'!C55+'941 Terrace Lake'!C55+Shop!C55)</f>
        <v>12.75</v>
      </c>
      <c r="D55" s="17">
        <f>SUM('55 E Monroe'!D55+'Greystar 1401 S StateSt'!D55+'Briarbrook Apartments1051'!D55+'Briarbrook Apartments'!D55+AscensionMercyMedicalCenter!D55+BriarbrookApartments1007!D55+'Thompson, Kathy'!D55+'Art Institute of Chicago'!D55+ChildrenCourtyardofPlainfield!D55+BriarbrookCommonHallway!D55+LaPetiteAcademyofElmhurst!D55+GoldenGateFuneralHome!D55+'Pride Trucking'!D55+HavenonLongGrove11824WS!D55+Nuera!D55+'Garvey, Michael &amp; Tina'!D55+'CBRE GRECO &amp; SONS'!D55+'941 Terrace Lake'!D55+Shop!D55)</f>
        <v>12.5</v>
      </c>
      <c r="E55" s="17">
        <f>SUM('55 E Monroe'!E55+'Greystar 1401 S StateSt'!E55+'Briarbrook Apartments1051'!E55+'Briarbrook Apartments'!E55+AscensionMercyMedicalCenter!E55+BriarbrookApartments1007!E55+'Thompson, Kathy'!E55+'Art Institute of Chicago'!E55+ChildrenCourtyardofPlainfield!E55+BriarbrookCommonHallway!E55+LaPetiteAcademyofElmhurst!E55+GoldenGateFuneralHome!E55+'Pride Trucking'!E55+HavenonLongGrove11824WS!E55+Nuera!E55+'Garvey, Michael &amp; Tina'!E55+'CBRE GRECO &amp; SONS'!E55+'941 Terrace Lake'!E55+Shop!E55)</f>
        <v>12.5</v>
      </c>
      <c r="F55" s="17">
        <f>SUM('55 E Monroe'!F55+'Greystar 1401 S StateSt'!F55+'Briarbrook Apartments1051'!F55+'Briarbrook Apartments'!F55+AscensionMercyMedicalCenter!F55+BriarbrookApartments1007!F55+'Thompson, Kathy'!F55+'Art Institute of Chicago'!F55+ChildrenCourtyardofPlainfield!F55+BriarbrookCommonHallway!F55+LaPetiteAcademyofElmhurst!F55+GoldenGateFuneralHome!F55+'Pride Trucking'!F55+HavenonLongGrove11824WS!F55+Nuera!F55+'Garvey, Michael &amp; Tina'!F55+'CBRE GRECO &amp; SONS'!F55+'941 Terrace Lake'!F55+Shop!F55)</f>
        <v>12.5</v>
      </c>
      <c r="G55" s="17">
        <f>SUM('55 E Monroe'!G55+'Greystar 1401 S StateSt'!G55+'Briarbrook Apartments1051'!G55+'Briarbrook Apartments'!G55+AscensionMercyMedicalCenter!G55+BriarbrookApartments1007!G55+'Thompson, Kathy'!G55+'Art Institute of Chicago'!G55+ChildrenCourtyardofPlainfield!G55+BriarbrookCommonHallway!G55+LaPetiteAcademyofElmhurst!G55+GoldenGateFuneralHome!G55+'Pride Trucking'!G55+HavenonLongGrove11824WS!G55+Nuera!G55+'Garvey, Michael &amp; Tina'!G55+'CBRE GRECO &amp; SONS'!G55+'941 Terrace Lake'!G55+Shop!G55)</f>
        <v>12.5</v>
      </c>
      <c r="H55" s="17">
        <f>SUM('55 E Monroe'!H55+'Greystar 1401 S StateSt'!H55+'Briarbrook Apartments1051'!H55+'Briarbrook Apartments'!H55+AscensionMercyMedicalCenter!H55+BriarbrookApartments1007!H55+'Thompson, Kathy'!H55+'Art Institute of Chicago'!H55+ChildrenCourtyardofPlainfield!H55+BriarbrookCommonHallway!H55+LaPetiteAcademyofElmhurst!H55+GoldenGateFuneralHome!H55+'Pride Trucking'!H55+HavenonLongGrove11824WS!H55+Nuera!H55+'Garvey, Michael &amp; Tina'!H55+'CBRE GRECO &amp; SONS'!H55+'941 Terrace Lake'!H55+Shop!H55)</f>
        <v>12.5</v>
      </c>
      <c r="I55" s="10">
        <f t="shared" si="24"/>
        <v>79.75</v>
      </c>
      <c r="J55" s="11">
        <f t="shared" si="25"/>
        <v>40</v>
      </c>
      <c r="K55" s="12">
        <f t="shared" si="26"/>
        <v>39.75</v>
      </c>
      <c r="L55" s="13">
        <f t="shared" si="27"/>
        <v>1196.25</v>
      </c>
      <c r="M55" s="9"/>
      <c r="N55" s="10">
        <f t="shared" si="28"/>
        <v>4.5</v>
      </c>
      <c r="O55" s="10">
        <f t="shared" si="29"/>
        <v>17.25</v>
      </c>
      <c r="P55" s="10">
        <f t="shared" si="30"/>
        <v>29.75</v>
      </c>
      <c r="Q55" s="10">
        <f t="shared" si="31"/>
        <v>42.25</v>
      </c>
      <c r="R55" s="10">
        <f t="shared" si="32"/>
        <v>54.75</v>
      </c>
      <c r="S55" s="10">
        <f t="shared" si="33"/>
        <v>67.25</v>
      </c>
      <c r="T55" s="10">
        <f t="shared" si="34"/>
        <v>79.75</v>
      </c>
      <c r="U55" s="9"/>
      <c r="V55" s="11">
        <f t="shared" si="35"/>
        <v>4.5</v>
      </c>
      <c r="W55" s="11">
        <f t="shared" si="36"/>
        <v>12.75</v>
      </c>
      <c r="X55" s="11">
        <f t="shared" si="37"/>
        <v>12.5</v>
      </c>
      <c r="Y55" s="11">
        <f t="shared" si="38"/>
        <v>10.25</v>
      </c>
      <c r="Z55" s="11">
        <f t="shared" si="39"/>
        <v>0</v>
      </c>
      <c r="AA55" s="11">
        <f t="shared" si="40"/>
        <v>0</v>
      </c>
      <c r="AB55" s="11">
        <f t="shared" si="41"/>
        <v>0</v>
      </c>
      <c r="AC55" s="9"/>
      <c r="AD55" s="12">
        <f>0</f>
        <v>0</v>
      </c>
      <c r="AE55" s="12">
        <f t="shared" si="42"/>
        <v>0</v>
      </c>
      <c r="AF55" s="12">
        <f t="shared" si="43"/>
        <v>0</v>
      </c>
      <c r="AG55" s="12">
        <f t="shared" si="44"/>
        <v>2.25</v>
      </c>
      <c r="AH55" s="12">
        <f t="shared" si="45"/>
        <v>12.5</v>
      </c>
      <c r="AI55" s="12">
        <f t="shared" si="46"/>
        <v>12.5</v>
      </c>
      <c r="AJ55" s="12">
        <f t="shared" si="47"/>
        <v>12.5</v>
      </c>
      <c r="AK55" s="8" t="s">
        <v>68</v>
      </c>
    </row>
    <row r="56" spans="1:37" ht="15.75" customHeight="1" x14ac:dyDescent="0.25">
      <c r="A56" s="8" t="s">
        <v>69</v>
      </c>
      <c r="B56" s="17">
        <f>SUM('55 E Monroe'!B56+'Greystar 1401 S StateSt'!B56+'Briarbrook Apartments1051'!B56+'Briarbrook Apartments'!B56+AscensionMercyMedicalCenter!B56+BriarbrookApartments1007!B56+'Thompson, Kathy'!B56+'Art Institute of Chicago'!B56+ChildrenCourtyardofPlainfield!B56+BriarbrookCommonHallway!B56+LaPetiteAcademyofElmhurst!B56+GoldenGateFuneralHome!B56+'Pride Trucking'!B56+HavenonLongGrove11824WS!B56+Nuera!B56+'Garvey, Michael &amp; Tina'!B56+'CBRE GRECO &amp; SONS'!B56+'941 Terrace Lake'!B56+Shop!B56)</f>
        <v>0</v>
      </c>
      <c r="C56" s="17">
        <f>SUM('55 E Monroe'!C56+'Greystar 1401 S StateSt'!C56+'Briarbrook Apartments1051'!C56+'Briarbrook Apartments'!C56+AscensionMercyMedicalCenter!C56+BriarbrookApartments1007!C56+'Thompson, Kathy'!C56+'Art Institute of Chicago'!C56+ChildrenCourtyardofPlainfield!C56+BriarbrookCommonHallway!C56+LaPetiteAcademyofElmhurst!C56+GoldenGateFuneralHome!C56+'Pride Trucking'!C56+HavenonLongGrove11824WS!C56+Nuera!C56+'Garvey, Michael &amp; Tina'!C56+'CBRE GRECO &amp; SONS'!C56+'941 Terrace Lake'!C56+Shop!C56)</f>
        <v>0</v>
      </c>
      <c r="D56" s="17">
        <f>SUM('55 E Monroe'!D56+'Greystar 1401 S StateSt'!D56+'Briarbrook Apartments1051'!D56+'Briarbrook Apartments'!D56+AscensionMercyMedicalCenter!D56+BriarbrookApartments1007!D56+'Thompson, Kathy'!D56+'Art Institute of Chicago'!D56+ChildrenCourtyardofPlainfield!D56+BriarbrookCommonHallway!D56+LaPetiteAcademyofElmhurst!D56+GoldenGateFuneralHome!D56+'Pride Trucking'!D56+HavenonLongGrove11824WS!D56+Nuera!D56+'Garvey, Michael &amp; Tina'!D56+'CBRE GRECO &amp; SONS'!D56+'941 Terrace Lake'!D56+Shop!D56)</f>
        <v>0</v>
      </c>
      <c r="E56" s="17">
        <f>SUM('55 E Monroe'!E56+'Greystar 1401 S StateSt'!E56+'Briarbrook Apartments1051'!E56+'Briarbrook Apartments'!E56+AscensionMercyMedicalCenter!E56+BriarbrookApartments1007!E56+'Thompson, Kathy'!E56+'Art Institute of Chicago'!E56+ChildrenCourtyardofPlainfield!E56+BriarbrookCommonHallway!E56+LaPetiteAcademyofElmhurst!E56+GoldenGateFuneralHome!E56+'Pride Trucking'!E56+HavenonLongGrove11824WS!E56+Nuera!E56+'Garvey, Michael &amp; Tina'!E56+'CBRE GRECO &amp; SONS'!E56+'941 Terrace Lake'!E56+Shop!E56)</f>
        <v>0</v>
      </c>
      <c r="F56" s="17">
        <f>SUM('55 E Monroe'!F56+'Greystar 1401 S StateSt'!F56+'Briarbrook Apartments1051'!F56+'Briarbrook Apartments'!F56+AscensionMercyMedicalCenter!F56+BriarbrookApartments1007!F56+'Thompson, Kathy'!F56+'Art Institute of Chicago'!F56+ChildrenCourtyardofPlainfield!F56+BriarbrookCommonHallway!F56+LaPetiteAcademyofElmhurst!F56+GoldenGateFuneralHome!F56+'Pride Trucking'!F56+HavenonLongGrove11824WS!F56+Nuera!F56+'Garvey, Michael &amp; Tina'!F56+'CBRE GRECO &amp; SONS'!F56+'941 Terrace Lake'!F56+Shop!F56)</f>
        <v>0</v>
      </c>
      <c r="G56" s="17">
        <f>SUM('55 E Monroe'!G56+'Greystar 1401 S StateSt'!G56+'Briarbrook Apartments1051'!G56+'Briarbrook Apartments'!G56+AscensionMercyMedicalCenter!G56+BriarbrookApartments1007!G56+'Thompson, Kathy'!G56+'Art Institute of Chicago'!G56+ChildrenCourtyardofPlainfield!G56+BriarbrookCommonHallway!G56+LaPetiteAcademyofElmhurst!G56+GoldenGateFuneralHome!G56+'Pride Trucking'!G56+HavenonLongGrove11824WS!G56+Nuera!G56+'Garvey, Michael &amp; Tina'!G56+'CBRE GRECO &amp; SONS'!G56+'941 Terrace Lake'!G56+Shop!G56)</f>
        <v>0</v>
      </c>
      <c r="H56" s="17">
        <f>SUM('55 E Monroe'!H56+'Greystar 1401 S StateSt'!H56+'Briarbrook Apartments1051'!H56+'Briarbrook Apartments'!H56+AscensionMercyMedicalCenter!H56+BriarbrookApartments1007!H56+'Thompson, Kathy'!H56+'Art Institute of Chicago'!H56+ChildrenCourtyardofPlainfield!H56+BriarbrookCommonHallway!H56+LaPetiteAcademyofElmhurst!H56+GoldenGateFuneralHome!H56+'Pride Trucking'!H56+HavenonLongGrove11824WS!H56+Nuera!H56+'Garvey, Michael &amp; Tina'!H56+'CBRE GRECO &amp; SONS'!H56+'941 Terrace Lake'!H56+Shop!H56)</f>
        <v>14</v>
      </c>
      <c r="I56" s="10">
        <f t="shared" si="24"/>
        <v>14</v>
      </c>
      <c r="J56" s="11">
        <f t="shared" si="25"/>
        <v>14</v>
      </c>
      <c r="K56" s="12">
        <f t="shared" si="26"/>
        <v>0</v>
      </c>
      <c r="L56" s="13">
        <f t="shared" si="27"/>
        <v>210</v>
      </c>
      <c r="M56" s="9"/>
      <c r="N56" s="10">
        <f t="shared" si="28"/>
        <v>0</v>
      </c>
      <c r="O56" s="10">
        <f t="shared" si="29"/>
        <v>0</v>
      </c>
      <c r="P56" s="10">
        <f t="shared" si="30"/>
        <v>0</v>
      </c>
      <c r="Q56" s="10">
        <f t="shared" si="31"/>
        <v>0</v>
      </c>
      <c r="R56" s="10">
        <f t="shared" si="32"/>
        <v>0</v>
      </c>
      <c r="S56" s="10">
        <f t="shared" si="33"/>
        <v>0</v>
      </c>
      <c r="T56" s="10">
        <f t="shared" si="34"/>
        <v>14</v>
      </c>
      <c r="U56" s="9"/>
      <c r="V56" s="11">
        <f t="shared" si="35"/>
        <v>0</v>
      </c>
      <c r="W56" s="11">
        <f t="shared" si="36"/>
        <v>0</v>
      </c>
      <c r="X56" s="11">
        <f t="shared" si="37"/>
        <v>0</v>
      </c>
      <c r="Y56" s="11">
        <f t="shared" si="38"/>
        <v>0</v>
      </c>
      <c r="Z56" s="11">
        <f t="shared" si="39"/>
        <v>0</v>
      </c>
      <c r="AA56" s="11">
        <f t="shared" si="40"/>
        <v>0</v>
      </c>
      <c r="AB56" s="11">
        <f t="shared" si="41"/>
        <v>14</v>
      </c>
      <c r="AC56" s="9"/>
      <c r="AD56" s="12">
        <f>0</f>
        <v>0</v>
      </c>
      <c r="AE56" s="12">
        <f t="shared" si="42"/>
        <v>0</v>
      </c>
      <c r="AF56" s="12">
        <f t="shared" si="43"/>
        <v>0</v>
      </c>
      <c r="AG56" s="12">
        <f t="shared" si="44"/>
        <v>0</v>
      </c>
      <c r="AH56" s="12">
        <f t="shared" si="45"/>
        <v>0</v>
      </c>
      <c r="AI56" s="12">
        <f t="shared" si="46"/>
        <v>0</v>
      </c>
      <c r="AJ56" s="12">
        <f t="shared" si="47"/>
        <v>0</v>
      </c>
      <c r="AK56" s="8" t="s">
        <v>69</v>
      </c>
    </row>
    <row r="57" spans="1:37" ht="15.75" customHeight="1" x14ac:dyDescent="0.25">
      <c r="A57" s="8" t="s">
        <v>70</v>
      </c>
      <c r="B57" s="17">
        <f>SUM('55 E Monroe'!B57+'Greystar 1401 S StateSt'!B57+'Briarbrook Apartments1051'!B57+'Briarbrook Apartments'!B57+AscensionMercyMedicalCenter!B57+BriarbrookApartments1007!B57+'Thompson, Kathy'!B57+'Art Institute of Chicago'!B57+ChildrenCourtyardofPlainfield!B57+BriarbrookCommonHallway!B57+LaPetiteAcademyofElmhurst!B57+GoldenGateFuneralHome!B57+'Pride Trucking'!B57+HavenonLongGrove11824WS!B57+Nuera!B57+'Garvey, Michael &amp; Tina'!B57+'CBRE GRECO &amp; SONS'!B57+'941 Terrace Lake'!B57+Shop!B57)</f>
        <v>0</v>
      </c>
      <c r="C57" s="17">
        <f>SUM('55 E Monroe'!C57+'Greystar 1401 S StateSt'!C57+'Briarbrook Apartments1051'!C57+'Briarbrook Apartments'!C57+AscensionMercyMedicalCenter!C57+BriarbrookApartments1007!C57+'Thompson, Kathy'!C57+'Art Institute of Chicago'!C57+ChildrenCourtyardofPlainfield!C57+BriarbrookCommonHallway!C57+LaPetiteAcademyofElmhurst!C57+GoldenGateFuneralHome!C57+'Pride Trucking'!C57+HavenonLongGrove11824WS!C57+Nuera!C57+'Garvey, Michael &amp; Tina'!C57+'CBRE GRECO &amp; SONS'!C57+'941 Terrace Lake'!C57+Shop!C57)</f>
        <v>0</v>
      </c>
      <c r="D57" s="17">
        <f>SUM('55 E Monroe'!D57+'Greystar 1401 S StateSt'!D57+'Briarbrook Apartments1051'!D57+'Briarbrook Apartments'!D57+AscensionMercyMedicalCenter!D57+BriarbrookApartments1007!D57+'Thompson, Kathy'!D57+'Art Institute of Chicago'!D57+ChildrenCourtyardofPlainfield!D57+BriarbrookCommonHallway!D57+LaPetiteAcademyofElmhurst!D57+GoldenGateFuneralHome!D57+'Pride Trucking'!D57+HavenonLongGrove11824WS!D57+Nuera!D57+'Garvey, Michael &amp; Tina'!D57+'CBRE GRECO &amp; SONS'!D57+'941 Terrace Lake'!D57+Shop!D57)</f>
        <v>0</v>
      </c>
      <c r="E57" s="17">
        <f>SUM('55 E Monroe'!E57+'Greystar 1401 S StateSt'!E57+'Briarbrook Apartments1051'!E57+'Briarbrook Apartments'!E57+AscensionMercyMedicalCenter!E57+BriarbrookApartments1007!E57+'Thompson, Kathy'!E57+'Art Institute of Chicago'!E57+ChildrenCourtyardofPlainfield!E57+BriarbrookCommonHallway!E57+LaPetiteAcademyofElmhurst!E57+GoldenGateFuneralHome!E57+'Pride Trucking'!E57+HavenonLongGrove11824WS!E57+Nuera!E57+'Garvey, Michael &amp; Tina'!E57+'CBRE GRECO &amp; SONS'!E57+'941 Terrace Lake'!E57+Shop!E57)</f>
        <v>0</v>
      </c>
      <c r="F57" s="17">
        <f>SUM('55 E Monroe'!F57+'Greystar 1401 S StateSt'!F57+'Briarbrook Apartments1051'!F57+'Briarbrook Apartments'!F57+AscensionMercyMedicalCenter!F57+BriarbrookApartments1007!F57+'Thompson, Kathy'!F57+'Art Institute of Chicago'!F57+ChildrenCourtyardofPlainfield!F57+BriarbrookCommonHallway!F57+LaPetiteAcademyofElmhurst!F57+GoldenGateFuneralHome!F57+'Pride Trucking'!F57+HavenonLongGrove11824WS!F57+Nuera!F57+'Garvey, Michael &amp; Tina'!F57+'CBRE GRECO &amp; SONS'!F57+'941 Terrace Lake'!F57+Shop!F57)</f>
        <v>0</v>
      </c>
      <c r="G57" s="17">
        <f>SUM('55 E Monroe'!G57+'Greystar 1401 S StateSt'!G57+'Briarbrook Apartments1051'!G57+'Briarbrook Apartments'!G57+AscensionMercyMedicalCenter!G57+BriarbrookApartments1007!G57+'Thompson, Kathy'!G57+'Art Institute of Chicago'!G57+ChildrenCourtyardofPlainfield!G57+BriarbrookCommonHallway!G57+LaPetiteAcademyofElmhurst!G57+GoldenGateFuneralHome!G57+'Pride Trucking'!G57+HavenonLongGrove11824WS!G57+Nuera!G57+'Garvey, Michael &amp; Tina'!G57+'CBRE GRECO &amp; SONS'!G57+'941 Terrace Lake'!G57+Shop!G57)</f>
        <v>0</v>
      </c>
      <c r="H57" s="17">
        <f>SUM('55 E Monroe'!H57+'Greystar 1401 S StateSt'!H57+'Briarbrook Apartments1051'!H57+'Briarbrook Apartments'!H57+AscensionMercyMedicalCenter!H57+BriarbrookApartments1007!H57+'Thompson, Kathy'!H57+'Art Institute of Chicago'!H57+ChildrenCourtyardofPlainfield!H57+BriarbrookCommonHallway!H57+LaPetiteAcademyofElmhurst!H57+GoldenGateFuneralHome!H57+'Pride Trucking'!H57+HavenonLongGrove11824WS!H57+Nuera!H57+'Garvey, Michael &amp; Tina'!H57+'CBRE GRECO &amp; SONS'!H57+'941 Terrace Lake'!H57+Shop!H57)</f>
        <v>12</v>
      </c>
      <c r="I57" s="10">
        <f t="shared" si="24"/>
        <v>12</v>
      </c>
      <c r="J57" s="11">
        <f t="shared" si="25"/>
        <v>12</v>
      </c>
      <c r="K57" s="12">
        <f t="shared" si="26"/>
        <v>0</v>
      </c>
      <c r="L57" s="13">
        <f t="shared" si="27"/>
        <v>180</v>
      </c>
      <c r="M57" s="9"/>
      <c r="N57" s="10">
        <f t="shared" si="28"/>
        <v>0</v>
      </c>
      <c r="O57" s="10">
        <f t="shared" si="29"/>
        <v>0</v>
      </c>
      <c r="P57" s="10">
        <f t="shared" si="30"/>
        <v>0</v>
      </c>
      <c r="Q57" s="10">
        <f t="shared" si="31"/>
        <v>0</v>
      </c>
      <c r="R57" s="10">
        <f t="shared" si="32"/>
        <v>0</v>
      </c>
      <c r="S57" s="10">
        <f t="shared" si="33"/>
        <v>0</v>
      </c>
      <c r="T57" s="10">
        <f t="shared" si="34"/>
        <v>12</v>
      </c>
      <c r="U57" s="9"/>
      <c r="V57" s="11">
        <f t="shared" si="35"/>
        <v>0</v>
      </c>
      <c r="W57" s="11">
        <f t="shared" si="36"/>
        <v>0</v>
      </c>
      <c r="X57" s="11">
        <f t="shared" si="37"/>
        <v>0</v>
      </c>
      <c r="Y57" s="11">
        <f t="shared" si="38"/>
        <v>0</v>
      </c>
      <c r="Z57" s="11">
        <f t="shared" si="39"/>
        <v>0</v>
      </c>
      <c r="AA57" s="11">
        <f t="shared" si="40"/>
        <v>0</v>
      </c>
      <c r="AB57" s="11">
        <f t="shared" si="41"/>
        <v>12</v>
      </c>
      <c r="AC57" s="9"/>
      <c r="AD57" s="12">
        <f>0</f>
        <v>0</v>
      </c>
      <c r="AE57" s="12">
        <f t="shared" si="42"/>
        <v>0</v>
      </c>
      <c r="AF57" s="12">
        <f t="shared" si="43"/>
        <v>0</v>
      </c>
      <c r="AG57" s="12">
        <f t="shared" si="44"/>
        <v>0</v>
      </c>
      <c r="AH57" s="12">
        <f t="shared" si="45"/>
        <v>0</v>
      </c>
      <c r="AI57" s="12">
        <f t="shared" si="46"/>
        <v>0</v>
      </c>
      <c r="AJ57" s="12">
        <f t="shared" si="47"/>
        <v>0</v>
      </c>
      <c r="AK57" s="8" t="s">
        <v>70</v>
      </c>
    </row>
    <row r="58" spans="1:37" ht="15.75" customHeight="1" x14ac:dyDescent="0.25">
      <c r="A58" s="8" t="s">
        <v>71</v>
      </c>
      <c r="B58" s="17">
        <f>SUM('55 E Monroe'!B58+'Greystar 1401 S StateSt'!B58+'Briarbrook Apartments1051'!B58+'Briarbrook Apartments'!B58+AscensionMercyMedicalCenter!B58+BriarbrookApartments1007!B58+'Thompson, Kathy'!B58+'Art Institute of Chicago'!B58+ChildrenCourtyardofPlainfield!B58+BriarbrookCommonHallway!B58+LaPetiteAcademyofElmhurst!B58+GoldenGateFuneralHome!B58+'Pride Trucking'!B58+HavenonLongGrove11824WS!B58+Nuera!B58+'Garvey, Michael &amp; Tina'!B58+'CBRE GRECO &amp; SONS'!B58+'941 Terrace Lake'!B58+Shop!B58)</f>
        <v>0</v>
      </c>
      <c r="C58" s="17">
        <f>SUM('55 E Monroe'!C58+'Greystar 1401 S StateSt'!C58+'Briarbrook Apartments1051'!C58+'Briarbrook Apartments'!C58+AscensionMercyMedicalCenter!C58+BriarbrookApartments1007!C58+'Thompson, Kathy'!C58+'Art Institute of Chicago'!C58+ChildrenCourtyardofPlainfield!C58+BriarbrookCommonHallway!C58+LaPetiteAcademyofElmhurst!C58+GoldenGateFuneralHome!C58+'Pride Trucking'!C58+HavenonLongGrove11824WS!C58+Nuera!C58+'Garvey, Michael &amp; Tina'!C58+'CBRE GRECO &amp; SONS'!C58+'941 Terrace Lake'!C58+Shop!C58)</f>
        <v>16</v>
      </c>
      <c r="D58" s="17">
        <f>SUM('55 E Monroe'!D58+'Greystar 1401 S StateSt'!D58+'Briarbrook Apartments1051'!D58+'Briarbrook Apartments'!D58+AscensionMercyMedicalCenter!D58+BriarbrookApartments1007!D58+'Thompson, Kathy'!D58+'Art Institute of Chicago'!D58+ChildrenCourtyardofPlainfield!D58+BriarbrookCommonHallway!D58+LaPetiteAcademyofElmhurst!D58+GoldenGateFuneralHome!D58+'Pride Trucking'!D58+HavenonLongGrove11824WS!D58+Nuera!D58+'Garvey, Michael &amp; Tina'!D58+'CBRE GRECO &amp; SONS'!D58+'941 Terrace Lake'!D58+Shop!D58)</f>
        <v>0</v>
      </c>
      <c r="E58" s="17">
        <f>SUM('55 E Monroe'!E58+'Greystar 1401 S StateSt'!E58+'Briarbrook Apartments1051'!E58+'Briarbrook Apartments'!E58+AscensionMercyMedicalCenter!E58+BriarbrookApartments1007!E58+'Thompson, Kathy'!E58+'Art Institute of Chicago'!E58+ChildrenCourtyardofPlainfield!E58+BriarbrookCommonHallway!E58+LaPetiteAcademyofElmhurst!E58+GoldenGateFuneralHome!E58+'Pride Trucking'!E58+HavenonLongGrove11824WS!E58+Nuera!E58+'Garvey, Michael &amp; Tina'!E58+'CBRE GRECO &amp; SONS'!E58+'941 Terrace Lake'!E58+Shop!E58)</f>
        <v>0</v>
      </c>
      <c r="F58" s="17">
        <f>SUM('55 E Monroe'!F58+'Greystar 1401 S StateSt'!F58+'Briarbrook Apartments1051'!F58+'Briarbrook Apartments'!F58+AscensionMercyMedicalCenter!F58+BriarbrookApartments1007!F58+'Thompson, Kathy'!F58+'Art Institute of Chicago'!F58+ChildrenCourtyardofPlainfield!F58+BriarbrookCommonHallway!F58+LaPetiteAcademyofElmhurst!F58+GoldenGateFuneralHome!F58+'Pride Trucking'!F58+HavenonLongGrove11824WS!F58+Nuera!F58+'Garvey, Michael &amp; Tina'!F58+'CBRE GRECO &amp; SONS'!F58+'941 Terrace Lake'!F58+Shop!F58)</f>
        <v>0</v>
      </c>
      <c r="G58" s="17">
        <f>SUM('55 E Monroe'!G58+'Greystar 1401 S StateSt'!G58+'Briarbrook Apartments1051'!G58+'Briarbrook Apartments'!G58+AscensionMercyMedicalCenter!G58+BriarbrookApartments1007!G58+'Thompson, Kathy'!G58+'Art Institute of Chicago'!G58+ChildrenCourtyardofPlainfield!G58+BriarbrookCommonHallway!G58+LaPetiteAcademyofElmhurst!G58+GoldenGateFuneralHome!G58+'Pride Trucking'!G58+HavenonLongGrove11824WS!G58+Nuera!G58+'Garvey, Michael &amp; Tina'!G58+'CBRE GRECO &amp; SONS'!G58+'941 Terrace Lake'!G58+Shop!G58)</f>
        <v>0</v>
      </c>
      <c r="H58" s="17">
        <f>SUM('55 E Monroe'!H58+'Greystar 1401 S StateSt'!H58+'Briarbrook Apartments1051'!H58+'Briarbrook Apartments'!H58+AscensionMercyMedicalCenter!H58+BriarbrookApartments1007!H58+'Thompson, Kathy'!H58+'Art Institute of Chicago'!H58+ChildrenCourtyardofPlainfield!H58+BriarbrookCommonHallway!H58+LaPetiteAcademyofElmhurst!H58+GoldenGateFuneralHome!H58+'Pride Trucking'!H58+HavenonLongGrove11824WS!H58+Nuera!H58+'Garvey, Michael &amp; Tina'!H58+'CBRE GRECO &amp; SONS'!H58+'941 Terrace Lake'!H58+Shop!H58)</f>
        <v>0</v>
      </c>
      <c r="I58" s="10">
        <f t="shared" si="24"/>
        <v>16</v>
      </c>
      <c r="J58" s="11">
        <f t="shared" si="25"/>
        <v>16</v>
      </c>
      <c r="K58" s="12">
        <f t="shared" si="26"/>
        <v>0</v>
      </c>
      <c r="L58" s="13">
        <f t="shared" si="27"/>
        <v>240</v>
      </c>
      <c r="M58" s="9"/>
      <c r="N58" s="10">
        <f t="shared" si="28"/>
        <v>0</v>
      </c>
      <c r="O58" s="10">
        <f t="shared" si="29"/>
        <v>16</v>
      </c>
      <c r="P58" s="10">
        <f t="shared" si="30"/>
        <v>16</v>
      </c>
      <c r="Q58" s="10">
        <f t="shared" si="31"/>
        <v>16</v>
      </c>
      <c r="R58" s="10">
        <f t="shared" si="32"/>
        <v>16</v>
      </c>
      <c r="S58" s="10">
        <f t="shared" si="33"/>
        <v>16</v>
      </c>
      <c r="T58" s="10">
        <f t="shared" si="34"/>
        <v>16</v>
      </c>
      <c r="U58" s="9"/>
      <c r="V58" s="11">
        <f t="shared" si="35"/>
        <v>0</v>
      </c>
      <c r="W58" s="11">
        <f t="shared" si="36"/>
        <v>16</v>
      </c>
      <c r="X58" s="11">
        <f t="shared" si="37"/>
        <v>0</v>
      </c>
      <c r="Y58" s="11">
        <f t="shared" si="38"/>
        <v>0</v>
      </c>
      <c r="Z58" s="11">
        <f t="shared" si="39"/>
        <v>0</v>
      </c>
      <c r="AA58" s="11">
        <f t="shared" si="40"/>
        <v>0</v>
      </c>
      <c r="AB58" s="11">
        <f t="shared" si="41"/>
        <v>0</v>
      </c>
      <c r="AC58" s="9"/>
      <c r="AD58" s="12">
        <f>0</f>
        <v>0</v>
      </c>
      <c r="AE58" s="12">
        <f t="shared" si="42"/>
        <v>0</v>
      </c>
      <c r="AF58" s="12">
        <f t="shared" si="43"/>
        <v>0</v>
      </c>
      <c r="AG58" s="12">
        <f t="shared" si="44"/>
        <v>0</v>
      </c>
      <c r="AH58" s="12">
        <f t="shared" si="45"/>
        <v>0</v>
      </c>
      <c r="AI58" s="12">
        <f t="shared" si="46"/>
        <v>0</v>
      </c>
      <c r="AJ58" s="12">
        <f t="shared" si="47"/>
        <v>0</v>
      </c>
      <c r="AK58" s="8" t="s">
        <v>71</v>
      </c>
    </row>
    <row r="59" spans="1:37" ht="15.75" customHeight="1" x14ac:dyDescent="0.25">
      <c r="A59" s="8" t="s">
        <v>72</v>
      </c>
      <c r="B59" s="17">
        <f>SUM('55 E Monroe'!B59+'Greystar 1401 S StateSt'!B59+'Briarbrook Apartments1051'!B59+'Briarbrook Apartments'!B59+AscensionMercyMedicalCenter!B59+BriarbrookApartments1007!B59+'Thompson, Kathy'!B59+'Art Institute of Chicago'!B59+ChildrenCourtyardofPlainfield!B59+BriarbrookCommonHallway!B59+LaPetiteAcademyofElmhurst!B59+GoldenGateFuneralHome!B59+'Pride Trucking'!B59+HavenonLongGrove11824WS!B59+Nuera!B59+'Garvey, Michael &amp; Tina'!B59+'CBRE GRECO &amp; SONS'!B59+'941 Terrace Lake'!B59+Shop!B59)</f>
        <v>4.5</v>
      </c>
      <c r="C59" s="17">
        <f>SUM('55 E Monroe'!C59+'Greystar 1401 S StateSt'!C59+'Briarbrook Apartments1051'!C59+'Briarbrook Apartments'!C59+AscensionMercyMedicalCenter!C59+BriarbrookApartments1007!C59+'Thompson, Kathy'!C59+'Art Institute of Chicago'!C59+ChildrenCourtyardofPlainfield!C59+BriarbrookCommonHallway!C59+LaPetiteAcademyofElmhurst!C59+GoldenGateFuneralHome!C59+'Pride Trucking'!C59+HavenonLongGrove11824WS!C59+Nuera!C59+'Garvey, Michael &amp; Tina'!C59+'CBRE GRECO &amp; SONS'!C59+'941 Terrace Lake'!C59+Shop!C59)</f>
        <v>16</v>
      </c>
      <c r="D59" s="17">
        <f>SUM('55 E Monroe'!D59+'Greystar 1401 S StateSt'!D59+'Briarbrook Apartments1051'!D59+'Briarbrook Apartments'!D59+AscensionMercyMedicalCenter!D59+BriarbrookApartments1007!D59+'Thompson, Kathy'!D59+'Art Institute of Chicago'!D59+ChildrenCourtyardofPlainfield!D59+BriarbrookCommonHallway!D59+LaPetiteAcademyofElmhurst!D59+GoldenGateFuneralHome!D59+'Pride Trucking'!D59+HavenonLongGrove11824WS!D59+Nuera!D59+'Garvey, Michael &amp; Tina'!D59+'CBRE GRECO &amp; SONS'!D59+'941 Terrace Lake'!D59+Shop!D59)</f>
        <v>0</v>
      </c>
      <c r="E59" s="17">
        <f>SUM('55 E Monroe'!E59+'Greystar 1401 S StateSt'!E59+'Briarbrook Apartments1051'!E59+'Briarbrook Apartments'!E59+AscensionMercyMedicalCenter!E59+BriarbrookApartments1007!E59+'Thompson, Kathy'!E59+'Art Institute of Chicago'!E59+ChildrenCourtyardofPlainfield!E59+BriarbrookCommonHallway!E59+LaPetiteAcademyofElmhurst!E59+GoldenGateFuneralHome!E59+'Pride Trucking'!E59+HavenonLongGrove11824WS!E59+Nuera!E59+'Garvey, Michael &amp; Tina'!E59+'CBRE GRECO &amp; SONS'!E59+'941 Terrace Lake'!E59+Shop!E59)</f>
        <v>12.5</v>
      </c>
      <c r="F59" s="17">
        <f>SUM('55 E Monroe'!F59+'Greystar 1401 S StateSt'!F59+'Briarbrook Apartments1051'!F59+'Briarbrook Apartments'!F59+AscensionMercyMedicalCenter!F59+BriarbrookApartments1007!F59+'Thompson, Kathy'!F59+'Art Institute of Chicago'!F59+ChildrenCourtyardofPlainfield!F59+BriarbrookCommonHallway!F59+LaPetiteAcademyofElmhurst!F59+GoldenGateFuneralHome!F59+'Pride Trucking'!F59+HavenonLongGrove11824WS!F59+Nuera!F59+'Garvey, Michael &amp; Tina'!F59+'CBRE GRECO &amp; SONS'!F59+'941 Terrace Lake'!F59+Shop!F59)</f>
        <v>12.5</v>
      </c>
      <c r="G59" s="17">
        <f>SUM('55 E Monroe'!G59+'Greystar 1401 S StateSt'!G59+'Briarbrook Apartments1051'!G59+'Briarbrook Apartments'!G59+AscensionMercyMedicalCenter!G59+BriarbrookApartments1007!G59+'Thompson, Kathy'!G59+'Art Institute of Chicago'!G59+ChildrenCourtyardofPlainfield!G59+BriarbrookCommonHallway!G59+LaPetiteAcademyofElmhurst!G59+GoldenGateFuneralHome!G59+'Pride Trucking'!G59+HavenonLongGrove11824WS!G59+Nuera!G59+'Garvey, Michael &amp; Tina'!G59+'CBRE GRECO &amp; SONS'!G59+'941 Terrace Lake'!G59+Shop!G59)</f>
        <v>12.5</v>
      </c>
      <c r="H59" s="17">
        <f>SUM('55 E Monroe'!H59+'Greystar 1401 S StateSt'!H59+'Briarbrook Apartments1051'!H59+'Briarbrook Apartments'!H59+AscensionMercyMedicalCenter!H59+BriarbrookApartments1007!H59+'Thompson, Kathy'!H59+'Art Institute of Chicago'!H59+ChildrenCourtyardofPlainfield!H59+BriarbrookCommonHallway!H59+LaPetiteAcademyofElmhurst!H59+GoldenGateFuneralHome!H59+'Pride Trucking'!H59+HavenonLongGrove11824WS!H59+Nuera!H59+'Garvey, Michael &amp; Tina'!H59+'CBRE GRECO &amp; SONS'!H59+'941 Terrace Lake'!H59+Shop!H59)</f>
        <v>12.5</v>
      </c>
      <c r="I59" s="10">
        <f t="shared" si="24"/>
        <v>70.5</v>
      </c>
      <c r="J59" s="11">
        <f t="shared" si="25"/>
        <v>40</v>
      </c>
      <c r="K59" s="12">
        <f t="shared" si="26"/>
        <v>30.5</v>
      </c>
      <c r="L59" s="13">
        <f t="shared" si="27"/>
        <v>1057.5</v>
      </c>
      <c r="M59" s="9"/>
      <c r="N59" s="10">
        <f t="shared" si="28"/>
        <v>4.5</v>
      </c>
      <c r="O59" s="10">
        <f t="shared" si="29"/>
        <v>20.5</v>
      </c>
      <c r="P59" s="10">
        <f t="shared" si="30"/>
        <v>20.5</v>
      </c>
      <c r="Q59" s="10">
        <f t="shared" si="31"/>
        <v>33</v>
      </c>
      <c r="R59" s="10">
        <f t="shared" si="32"/>
        <v>45.5</v>
      </c>
      <c r="S59" s="10">
        <f t="shared" si="33"/>
        <v>58</v>
      </c>
      <c r="T59" s="10">
        <f t="shared" si="34"/>
        <v>70.5</v>
      </c>
      <c r="U59" s="9"/>
      <c r="V59" s="11">
        <f t="shared" si="35"/>
        <v>4.5</v>
      </c>
      <c r="W59" s="11">
        <f t="shared" si="36"/>
        <v>16</v>
      </c>
      <c r="X59" s="11">
        <f t="shared" si="37"/>
        <v>0</v>
      </c>
      <c r="Y59" s="11">
        <f t="shared" si="38"/>
        <v>12.5</v>
      </c>
      <c r="Z59" s="11">
        <f t="shared" si="39"/>
        <v>7</v>
      </c>
      <c r="AA59" s="11">
        <f t="shared" si="40"/>
        <v>0</v>
      </c>
      <c r="AB59" s="11">
        <f t="shared" si="41"/>
        <v>0</v>
      </c>
      <c r="AC59" s="9"/>
      <c r="AD59" s="12">
        <f>0</f>
        <v>0</v>
      </c>
      <c r="AE59" s="12">
        <f t="shared" si="42"/>
        <v>0</v>
      </c>
      <c r="AF59" s="12">
        <f t="shared" si="43"/>
        <v>0</v>
      </c>
      <c r="AG59" s="12">
        <f t="shared" si="44"/>
        <v>0</v>
      </c>
      <c r="AH59" s="12">
        <f t="shared" si="45"/>
        <v>5.5</v>
      </c>
      <c r="AI59" s="12">
        <f t="shared" si="46"/>
        <v>12.5</v>
      </c>
      <c r="AJ59" s="12">
        <f t="shared" si="47"/>
        <v>12.5</v>
      </c>
      <c r="AK59" s="8" t="s">
        <v>72</v>
      </c>
    </row>
    <row r="60" spans="1:37" ht="15.75" customHeight="1" x14ac:dyDescent="0.25">
      <c r="A60" s="8" t="s">
        <v>73</v>
      </c>
      <c r="B60" s="17">
        <f>SUM('55 E Monroe'!B60+'Greystar 1401 S StateSt'!B60+'Briarbrook Apartments1051'!B60+'Briarbrook Apartments'!B60+AscensionMercyMedicalCenter!B60+BriarbrookApartments1007!B60+'Thompson, Kathy'!B60+'Art Institute of Chicago'!B60+ChildrenCourtyardofPlainfield!B60+BriarbrookCommonHallway!B60+LaPetiteAcademyofElmhurst!B60+GoldenGateFuneralHome!B60+'Pride Trucking'!B60+HavenonLongGrove11824WS!B60+Nuera!B60+'Garvey, Michael &amp; Tina'!B60+'CBRE GRECO &amp; SONS'!B60+'941 Terrace Lake'!B60+Shop!B60)</f>
        <v>0</v>
      </c>
      <c r="C60" s="17">
        <f>SUM('55 E Monroe'!C60+'Greystar 1401 S StateSt'!C60+'Briarbrook Apartments1051'!C60+'Briarbrook Apartments'!C60+AscensionMercyMedicalCenter!C60+BriarbrookApartments1007!C60+'Thompson, Kathy'!C60+'Art Institute of Chicago'!C60+ChildrenCourtyardofPlainfield!C60+BriarbrookCommonHallway!C60+LaPetiteAcademyofElmhurst!C60+GoldenGateFuneralHome!C60+'Pride Trucking'!C60+HavenonLongGrove11824WS!C60+Nuera!C60+'Garvey, Michael &amp; Tina'!C60+'CBRE GRECO &amp; SONS'!C60+'941 Terrace Lake'!C60+Shop!C60)</f>
        <v>12.75</v>
      </c>
      <c r="D60" s="17">
        <f>SUM('55 E Monroe'!D60+'Greystar 1401 S StateSt'!D60+'Briarbrook Apartments1051'!D60+'Briarbrook Apartments'!D60+AscensionMercyMedicalCenter!D60+BriarbrookApartments1007!D60+'Thompson, Kathy'!D60+'Art Institute of Chicago'!D60+ChildrenCourtyardofPlainfield!D60+BriarbrookCommonHallway!D60+LaPetiteAcademyofElmhurst!D60+GoldenGateFuneralHome!D60+'Pride Trucking'!D60+HavenonLongGrove11824WS!D60+Nuera!D60+'Garvey, Michael &amp; Tina'!D60+'CBRE GRECO &amp; SONS'!D60+'941 Terrace Lake'!D60+Shop!D60)</f>
        <v>0</v>
      </c>
      <c r="E60" s="17">
        <f>SUM('55 E Monroe'!E60+'Greystar 1401 S StateSt'!E60+'Briarbrook Apartments1051'!E60+'Briarbrook Apartments'!E60+AscensionMercyMedicalCenter!E60+BriarbrookApartments1007!E60+'Thompson, Kathy'!E60+'Art Institute of Chicago'!E60+ChildrenCourtyardofPlainfield!E60+BriarbrookCommonHallway!E60+LaPetiteAcademyofElmhurst!E60+GoldenGateFuneralHome!E60+'Pride Trucking'!E60+HavenonLongGrove11824WS!E60+Nuera!E60+'Garvey, Michael &amp; Tina'!E60+'CBRE GRECO &amp; SONS'!E60+'941 Terrace Lake'!E60+Shop!E60)</f>
        <v>13.25</v>
      </c>
      <c r="F60" s="17">
        <f>SUM('55 E Monroe'!F60+'Greystar 1401 S StateSt'!F60+'Briarbrook Apartments1051'!F60+'Briarbrook Apartments'!F60+AscensionMercyMedicalCenter!F60+BriarbrookApartments1007!F60+'Thompson, Kathy'!F60+'Art Institute of Chicago'!F60+ChildrenCourtyardofPlainfield!F60+BriarbrookCommonHallway!F60+LaPetiteAcademyofElmhurst!F60+GoldenGateFuneralHome!F60+'Pride Trucking'!F60+HavenonLongGrove11824WS!F60+Nuera!F60+'Garvey, Michael &amp; Tina'!F60+'CBRE GRECO &amp; SONS'!F60+'941 Terrace Lake'!F60+Shop!F60)</f>
        <v>0</v>
      </c>
      <c r="G60" s="17">
        <f>SUM('55 E Monroe'!G60+'Greystar 1401 S StateSt'!G60+'Briarbrook Apartments1051'!G60+'Briarbrook Apartments'!G60+AscensionMercyMedicalCenter!G60+BriarbrookApartments1007!G60+'Thompson, Kathy'!G60+'Art Institute of Chicago'!G60+ChildrenCourtyardofPlainfield!G60+BriarbrookCommonHallway!G60+LaPetiteAcademyofElmhurst!G60+GoldenGateFuneralHome!G60+'Pride Trucking'!G60+HavenonLongGrove11824WS!G60+Nuera!G60+'Garvey, Michael &amp; Tina'!G60+'CBRE GRECO &amp; SONS'!G60+'941 Terrace Lake'!G60+Shop!G60)</f>
        <v>0</v>
      </c>
      <c r="H60" s="17">
        <f>SUM('55 E Monroe'!H60+'Greystar 1401 S StateSt'!H60+'Briarbrook Apartments1051'!H60+'Briarbrook Apartments'!H60+AscensionMercyMedicalCenter!H60+BriarbrookApartments1007!H60+'Thompson, Kathy'!H60+'Art Institute of Chicago'!H60+ChildrenCourtyardofPlainfield!H60+BriarbrookCommonHallway!H60+LaPetiteAcademyofElmhurst!H60+GoldenGateFuneralHome!H60+'Pride Trucking'!H60+HavenonLongGrove11824WS!H60+Nuera!H60+'Garvey, Michael &amp; Tina'!H60+'CBRE GRECO &amp; SONS'!H60+'941 Terrace Lake'!H60+Shop!H60)</f>
        <v>14</v>
      </c>
      <c r="I60" s="10">
        <f t="shared" si="24"/>
        <v>40</v>
      </c>
      <c r="J60" s="11">
        <f t="shared" si="25"/>
        <v>40</v>
      </c>
      <c r="K60" s="12">
        <f t="shared" si="26"/>
        <v>0</v>
      </c>
      <c r="L60" s="13">
        <f t="shared" si="27"/>
        <v>600</v>
      </c>
      <c r="M60" s="9"/>
      <c r="N60" s="10">
        <f t="shared" si="28"/>
        <v>0</v>
      </c>
      <c r="O60" s="10">
        <f t="shared" si="29"/>
        <v>12.75</v>
      </c>
      <c r="P60" s="10">
        <f t="shared" si="30"/>
        <v>12.75</v>
      </c>
      <c r="Q60" s="10">
        <f t="shared" si="31"/>
        <v>26</v>
      </c>
      <c r="R60" s="10">
        <f t="shared" si="32"/>
        <v>26</v>
      </c>
      <c r="S60" s="10">
        <f t="shared" si="33"/>
        <v>26</v>
      </c>
      <c r="T60" s="10">
        <f t="shared" si="34"/>
        <v>40</v>
      </c>
      <c r="U60" s="9"/>
      <c r="V60" s="11">
        <f t="shared" si="35"/>
        <v>0</v>
      </c>
      <c r="W60" s="11">
        <f t="shared" si="36"/>
        <v>12.75</v>
      </c>
      <c r="X60" s="11">
        <f t="shared" si="37"/>
        <v>0</v>
      </c>
      <c r="Y60" s="11">
        <f t="shared" si="38"/>
        <v>13.25</v>
      </c>
      <c r="Z60" s="11">
        <f t="shared" si="39"/>
        <v>0</v>
      </c>
      <c r="AA60" s="11">
        <f t="shared" si="40"/>
        <v>0</v>
      </c>
      <c r="AB60" s="11">
        <f t="shared" si="41"/>
        <v>14</v>
      </c>
      <c r="AC60" s="9"/>
      <c r="AD60" s="12">
        <f>0</f>
        <v>0</v>
      </c>
      <c r="AE60" s="12">
        <f t="shared" si="42"/>
        <v>0</v>
      </c>
      <c r="AF60" s="12">
        <f t="shared" si="43"/>
        <v>0</v>
      </c>
      <c r="AG60" s="12">
        <f t="shared" si="44"/>
        <v>0</v>
      </c>
      <c r="AH60" s="12">
        <f t="shared" si="45"/>
        <v>0</v>
      </c>
      <c r="AI60" s="12">
        <f t="shared" si="46"/>
        <v>0</v>
      </c>
      <c r="AJ60" s="12">
        <f t="shared" si="47"/>
        <v>0</v>
      </c>
      <c r="AK60" s="8" t="s">
        <v>73</v>
      </c>
    </row>
    <row r="61" spans="1:37" ht="15.75" customHeight="1" x14ac:dyDescent="0.25">
      <c r="A61" s="8" t="s">
        <v>74</v>
      </c>
      <c r="B61" s="17">
        <f>SUM('55 E Monroe'!B61+'Greystar 1401 S StateSt'!B61+'Briarbrook Apartments1051'!B61+'Briarbrook Apartments'!B61+AscensionMercyMedicalCenter!B61+BriarbrookApartments1007!B61+'Thompson, Kathy'!B61+'Art Institute of Chicago'!B61+ChildrenCourtyardofPlainfield!B61+BriarbrookCommonHallway!B61+LaPetiteAcademyofElmhurst!B61+GoldenGateFuneralHome!B61+'Pride Trucking'!B61+HavenonLongGrove11824WS!B61+Nuera!B61+'Garvey, Michael &amp; Tina'!B61+'CBRE GRECO &amp; SONS'!B61+'941 Terrace Lake'!B61+Shop!B61)</f>
        <v>0</v>
      </c>
      <c r="C61" s="17">
        <f>SUM('55 E Monroe'!C61+'Greystar 1401 S StateSt'!C61+'Briarbrook Apartments1051'!C61+'Briarbrook Apartments'!C61+AscensionMercyMedicalCenter!C61+BriarbrookApartments1007!C61+'Thompson, Kathy'!C61+'Art Institute of Chicago'!C61+ChildrenCourtyardofPlainfield!C61+BriarbrookCommonHallway!C61+LaPetiteAcademyofElmhurst!C61+GoldenGateFuneralHome!C61+'Pride Trucking'!C61+HavenonLongGrove11824WS!C61+Nuera!C61+'Garvey, Michael &amp; Tina'!C61+'CBRE GRECO &amp; SONS'!C61+'941 Terrace Lake'!C61+Shop!C61)</f>
        <v>11.5</v>
      </c>
      <c r="D61" s="17">
        <f>SUM('55 E Monroe'!D61+'Greystar 1401 S StateSt'!D61+'Briarbrook Apartments1051'!D61+'Briarbrook Apartments'!D61+AscensionMercyMedicalCenter!D61+BriarbrookApartments1007!D61+'Thompson, Kathy'!D61+'Art Institute of Chicago'!D61+ChildrenCourtyardofPlainfield!D61+BriarbrookCommonHallway!D61+LaPetiteAcademyofElmhurst!D61+GoldenGateFuneralHome!D61+'Pride Trucking'!D61+HavenonLongGrove11824WS!D61+Nuera!D61+'Garvey, Michael &amp; Tina'!D61+'CBRE GRECO &amp; SONS'!D61+'941 Terrace Lake'!D61+Shop!D61)</f>
        <v>11.5</v>
      </c>
      <c r="E61" s="17">
        <f>SUM('55 E Monroe'!E61+'Greystar 1401 S StateSt'!E61+'Briarbrook Apartments1051'!E61+'Briarbrook Apartments'!E61+AscensionMercyMedicalCenter!E61+BriarbrookApartments1007!E61+'Thompson, Kathy'!E61+'Art Institute of Chicago'!E61+ChildrenCourtyardofPlainfield!E61+BriarbrookCommonHallway!E61+LaPetiteAcademyofElmhurst!E61+GoldenGateFuneralHome!E61+'Pride Trucking'!E61+HavenonLongGrove11824WS!E61+Nuera!E61+'Garvey, Michael &amp; Tina'!E61+'CBRE GRECO &amp; SONS'!E61+'941 Terrace Lake'!E61+Shop!E61)</f>
        <v>12</v>
      </c>
      <c r="F61" s="17">
        <f>SUM('55 E Monroe'!F61+'Greystar 1401 S StateSt'!F61+'Briarbrook Apartments1051'!F61+'Briarbrook Apartments'!F61+AscensionMercyMedicalCenter!F61+BriarbrookApartments1007!F61+'Thompson, Kathy'!F61+'Art Institute of Chicago'!F61+ChildrenCourtyardofPlainfield!F61+BriarbrookCommonHallway!F61+LaPetiteAcademyofElmhurst!F61+GoldenGateFuneralHome!F61+'Pride Trucking'!F61+HavenonLongGrove11824WS!F61+Nuera!F61+'Garvey, Michael &amp; Tina'!F61+'CBRE GRECO &amp; SONS'!F61+'941 Terrace Lake'!F61+Shop!F61)</f>
        <v>12</v>
      </c>
      <c r="G61" s="17">
        <f>SUM('55 E Monroe'!G61+'Greystar 1401 S StateSt'!G61+'Briarbrook Apartments1051'!G61+'Briarbrook Apartments'!G61+AscensionMercyMedicalCenter!G61+BriarbrookApartments1007!G61+'Thompson, Kathy'!G61+'Art Institute of Chicago'!G61+ChildrenCourtyardofPlainfield!G61+BriarbrookCommonHallway!G61+LaPetiteAcademyofElmhurst!G61+GoldenGateFuneralHome!G61+'Pride Trucking'!G61+HavenonLongGrove11824WS!G61+Nuera!G61+'Garvey, Michael &amp; Tina'!G61+'CBRE GRECO &amp; SONS'!G61+'941 Terrace Lake'!G61+Shop!G61)</f>
        <v>12</v>
      </c>
      <c r="H61" s="17">
        <f>SUM('55 E Monroe'!H61+'Greystar 1401 S StateSt'!H61+'Briarbrook Apartments1051'!H61+'Briarbrook Apartments'!H61+AscensionMercyMedicalCenter!H61+BriarbrookApartments1007!H61+'Thompson, Kathy'!H61+'Art Institute of Chicago'!H61+ChildrenCourtyardofPlainfield!H61+BriarbrookCommonHallway!H61+LaPetiteAcademyofElmhurst!H61+GoldenGateFuneralHome!H61+'Pride Trucking'!H61+HavenonLongGrove11824WS!H61+Nuera!H61+'Garvey, Michael &amp; Tina'!H61+'CBRE GRECO &amp; SONS'!H61+'941 Terrace Lake'!H61+Shop!H61)</f>
        <v>12</v>
      </c>
      <c r="I61" s="10">
        <f t="shared" si="24"/>
        <v>71</v>
      </c>
      <c r="J61" s="11">
        <f t="shared" si="25"/>
        <v>40</v>
      </c>
      <c r="K61" s="12">
        <f t="shared" si="26"/>
        <v>31</v>
      </c>
      <c r="L61" s="13">
        <f t="shared" si="27"/>
        <v>1065</v>
      </c>
      <c r="M61" s="9"/>
      <c r="N61" s="10">
        <f t="shared" si="28"/>
        <v>0</v>
      </c>
      <c r="O61" s="10">
        <f t="shared" si="29"/>
        <v>11.5</v>
      </c>
      <c r="P61" s="10">
        <f t="shared" si="30"/>
        <v>23</v>
      </c>
      <c r="Q61" s="10">
        <f t="shared" si="31"/>
        <v>35</v>
      </c>
      <c r="R61" s="10">
        <f t="shared" si="32"/>
        <v>47</v>
      </c>
      <c r="S61" s="10">
        <f t="shared" si="33"/>
        <v>59</v>
      </c>
      <c r="T61" s="10">
        <f t="shared" si="34"/>
        <v>71</v>
      </c>
      <c r="U61" s="9"/>
      <c r="V61" s="11">
        <f t="shared" si="35"/>
        <v>0</v>
      </c>
      <c r="W61" s="11">
        <f t="shared" si="36"/>
        <v>11.5</v>
      </c>
      <c r="X61" s="11">
        <f t="shared" si="37"/>
        <v>11.5</v>
      </c>
      <c r="Y61" s="11">
        <f t="shared" si="38"/>
        <v>12</v>
      </c>
      <c r="Z61" s="11">
        <f t="shared" si="39"/>
        <v>5</v>
      </c>
      <c r="AA61" s="11">
        <f t="shared" si="40"/>
        <v>0</v>
      </c>
      <c r="AB61" s="11">
        <f t="shared" si="41"/>
        <v>0</v>
      </c>
      <c r="AC61" s="9"/>
      <c r="AD61" s="12">
        <f>0</f>
        <v>0</v>
      </c>
      <c r="AE61" s="12">
        <f t="shared" si="42"/>
        <v>0</v>
      </c>
      <c r="AF61" s="12">
        <f t="shared" si="43"/>
        <v>0</v>
      </c>
      <c r="AG61" s="12">
        <f t="shared" si="44"/>
        <v>0</v>
      </c>
      <c r="AH61" s="12">
        <f t="shared" si="45"/>
        <v>7</v>
      </c>
      <c r="AI61" s="12">
        <f t="shared" si="46"/>
        <v>12</v>
      </c>
      <c r="AJ61" s="12">
        <f t="shared" si="47"/>
        <v>12</v>
      </c>
      <c r="AK61" s="8" t="s">
        <v>74</v>
      </c>
    </row>
    <row r="62" spans="1:37" ht="15.75" customHeight="1" x14ac:dyDescent="0.25">
      <c r="A62" s="8" t="s">
        <v>75</v>
      </c>
      <c r="B62" s="17">
        <f>SUM('55 E Monroe'!B62+'Greystar 1401 S StateSt'!B62+'Briarbrook Apartments1051'!B62+'Briarbrook Apartments'!B62+AscensionMercyMedicalCenter!B62+BriarbrookApartments1007!B62+'Thompson, Kathy'!B62+'Art Institute of Chicago'!B62+ChildrenCourtyardofPlainfield!B62+BriarbrookCommonHallway!B62+LaPetiteAcademyofElmhurst!B62+GoldenGateFuneralHome!B62+'Pride Trucking'!B62+HavenonLongGrove11824WS!B62+Nuera!B62+'Garvey, Michael &amp; Tina'!B62+'CBRE GRECO &amp; SONS'!B62+'941 Terrace Lake'!B62+Shop!B62)</f>
        <v>0</v>
      </c>
      <c r="C62" s="17">
        <f>SUM('55 E Monroe'!C62+'Greystar 1401 S StateSt'!C62+'Briarbrook Apartments1051'!C62+'Briarbrook Apartments'!C62+AscensionMercyMedicalCenter!C62+BriarbrookApartments1007!C62+'Thompson, Kathy'!C62+'Art Institute of Chicago'!C62+ChildrenCourtyardofPlainfield!C62+BriarbrookCommonHallway!C62+LaPetiteAcademyofElmhurst!C62+GoldenGateFuneralHome!C62+'Pride Trucking'!C62+HavenonLongGrove11824WS!C62+Nuera!C62+'Garvey, Michael &amp; Tina'!C62+'CBRE GRECO &amp; SONS'!C62+'941 Terrace Lake'!C62+Shop!C62)</f>
        <v>0</v>
      </c>
      <c r="D62" s="17">
        <f>SUM('55 E Monroe'!D62+'Greystar 1401 S StateSt'!D62+'Briarbrook Apartments1051'!D62+'Briarbrook Apartments'!D62+AscensionMercyMedicalCenter!D62+BriarbrookApartments1007!D62+'Thompson, Kathy'!D62+'Art Institute of Chicago'!D62+ChildrenCourtyardofPlainfield!D62+BriarbrookCommonHallway!D62+LaPetiteAcademyofElmhurst!D62+GoldenGateFuneralHome!D62+'Pride Trucking'!D62+HavenonLongGrove11824WS!D62+Nuera!D62+'Garvey, Michael &amp; Tina'!D62+'CBRE GRECO &amp; SONS'!D62+'941 Terrace Lake'!D62+Shop!D62)</f>
        <v>11.5</v>
      </c>
      <c r="E62" s="17">
        <f>SUM('55 E Monroe'!E62+'Greystar 1401 S StateSt'!E62+'Briarbrook Apartments1051'!E62+'Briarbrook Apartments'!E62+AscensionMercyMedicalCenter!E62+BriarbrookApartments1007!E62+'Thompson, Kathy'!E62+'Art Institute of Chicago'!E62+ChildrenCourtyardofPlainfield!E62+BriarbrookCommonHallway!E62+LaPetiteAcademyofElmhurst!E62+GoldenGateFuneralHome!E62+'Pride Trucking'!E62+HavenonLongGrove11824WS!E62+Nuera!E62+'Garvey, Michael &amp; Tina'!E62+'CBRE GRECO &amp; SONS'!E62+'941 Terrace Lake'!E62+Shop!E62)</f>
        <v>0</v>
      </c>
      <c r="F62" s="17">
        <f>SUM('55 E Monroe'!F62+'Greystar 1401 S StateSt'!F62+'Briarbrook Apartments1051'!F62+'Briarbrook Apartments'!F62+AscensionMercyMedicalCenter!F62+BriarbrookApartments1007!F62+'Thompson, Kathy'!F62+'Art Institute of Chicago'!F62+ChildrenCourtyardofPlainfield!F62+BriarbrookCommonHallway!F62+LaPetiteAcademyofElmhurst!F62+GoldenGateFuneralHome!F62+'Pride Trucking'!F62+HavenonLongGrove11824WS!F62+Nuera!F62+'Garvey, Michael &amp; Tina'!F62+'CBRE GRECO &amp; SONS'!F62+'941 Terrace Lake'!F62+Shop!F62)</f>
        <v>0</v>
      </c>
      <c r="G62" s="17">
        <f>SUM('55 E Monroe'!G62+'Greystar 1401 S StateSt'!G62+'Briarbrook Apartments1051'!G62+'Briarbrook Apartments'!G62+AscensionMercyMedicalCenter!G62+BriarbrookApartments1007!G62+'Thompson, Kathy'!G62+'Art Institute of Chicago'!G62+ChildrenCourtyardofPlainfield!G62+BriarbrookCommonHallway!G62+LaPetiteAcademyofElmhurst!G62+GoldenGateFuneralHome!G62+'Pride Trucking'!G62+HavenonLongGrove11824WS!G62+Nuera!G62+'Garvey, Michael &amp; Tina'!G62+'CBRE GRECO &amp; SONS'!G62+'941 Terrace Lake'!G62+Shop!G62)</f>
        <v>0</v>
      </c>
      <c r="H62" s="17">
        <f>SUM('55 E Monroe'!H62+'Greystar 1401 S StateSt'!H62+'Briarbrook Apartments1051'!H62+'Briarbrook Apartments'!H62+AscensionMercyMedicalCenter!H62+BriarbrookApartments1007!H62+'Thompson, Kathy'!H62+'Art Institute of Chicago'!H62+ChildrenCourtyardofPlainfield!H62+BriarbrookCommonHallway!H62+LaPetiteAcademyofElmhurst!H62+GoldenGateFuneralHome!H62+'Pride Trucking'!H62+HavenonLongGrove11824WS!H62+Nuera!H62+'Garvey, Michael &amp; Tina'!H62+'CBRE GRECO &amp; SONS'!H62+'941 Terrace Lake'!H62+Shop!H62)</f>
        <v>0</v>
      </c>
      <c r="I62" s="10">
        <f t="shared" si="24"/>
        <v>11.5</v>
      </c>
      <c r="J62" s="11">
        <f t="shared" si="25"/>
        <v>11.5</v>
      </c>
      <c r="K62" s="12">
        <f t="shared" si="26"/>
        <v>0</v>
      </c>
      <c r="L62" s="13">
        <f t="shared" si="27"/>
        <v>172.5</v>
      </c>
      <c r="M62" s="9"/>
      <c r="N62" s="10">
        <f t="shared" si="28"/>
        <v>0</v>
      </c>
      <c r="O62" s="10">
        <f t="shared" si="29"/>
        <v>0</v>
      </c>
      <c r="P62" s="10">
        <f t="shared" si="30"/>
        <v>11.5</v>
      </c>
      <c r="Q62" s="10">
        <f t="shared" si="31"/>
        <v>11.5</v>
      </c>
      <c r="R62" s="10">
        <f t="shared" si="32"/>
        <v>11.5</v>
      </c>
      <c r="S62" s="10">
        <f t="shared" si="33"/>
        <v>11.5</v>
      </c>
      <c r="T62" s="10">
        <f t="shared" si="34"/>
        <v>11.5</v>
      </c>
      <c r="U62" s="9"/>
      <c r="V62" s="11">
        <f t="shared" si="35"/>
        <v>0</v>
      </c>
      <c r="W62" s="11">
        <f t="shared" si="36"/>
        <v>0</v>
      </c>
      <c r="X62" s="11">
        <f t="shared" si="37"/>
        <v>11.5</v>
      </c>
      <c r="Y62" s="11">
        <f t="shared" si="38"/>
        <v>0</v>
      </c>
      <c r="Z62" s="11">
        <f t="shared" si="39"/>
        <v>0</v>
      </c>
      <c r="AA62" s="11">
        <f t="shared" si="40"/>
        <v>0</v>
      </c>
      <c r="AB62" s="11">
        <f t="shared" si="41"/>
        <v>0</v>
      </c>
      <c r="AC62" s="9"/>
      <c r="AD62" s="12">
        <f>0</f>
        <v>0</v>
      </c>
      <c r="AE62" s="12">
        <f t="shared" si="42"/>
        <v>0</v>
      </c>
      <c r="AF62" s="12">
        <f t="shared" si="43"/>
        <v>0</v>
      </c>
      <c r="AG62" s="12">
        <f t="shared" si="44"/>
        <v>0</v>
      </c>
      <c r="AH62" s="12">
        <f t="shared" si="45"/>
        <v>0</v>
      </c>
      <c r="AI62" s="12">
        <f t="shared" si="46"/>
        <v>0</v>
      </c>
      <c r="AJ62" s="12">
        <f t="shared" si="47"/>
        <v>0</v>
      </c>
      <c r="AK62" s="8" t="s">
        <v>75</v>
      </c>
    </row>
    <row r="63" spans="1:37" ht="15.75" customHeight="1" x14ac:dyDescent="0.25">
      <c r="A63" s="8" t="s">
        <v>76</v>
      </c>
      <c r="B63" s="17">
        <f>SUM('55 E Monroe'!B63+'Greystar 1401 S StateSt'!B63+'Briarbrook Apartments1051'!B63+'Briarbrook Apartments'!B63+AscensionMercyMedicalCenter!B63+BriarbrookApartments1007!B63+'Thompson, Kathy'!B63+'Art Institute of Chicago'!B63+ChildrenCourtyardofPlainfield!B63+BriarbrookCommonHallway!B63+LaPetiteAcademyofElmhurst!B63+GoldenGateFuneralHome!B63+'Pride Trucking'!B63+HavenonLongGrove11824WS!B63+Nuera!B63+'Garvey, Michael &amp; Tina'!B63+'CBRE GRECO &amp; SONS'!B63+'941 Terrace Lake'!B63+Shop!B63)</f>
        <v>11.5</v>
      </c>
      <c r="C63" s="17">
        <f>SUM('55 E Monroe'!C63+'Greystar 1401 S StateSt'!C63+'Briarbrook Apartments1051'!C63+'Briarbrook Apartments'!C63+AscensionMercyMedicalCenter!C63+BriarbrookApartments1007!C63+'Thompson, Kathy'!C63+'Art Institute of Chicago'!C63+ChildrenCourtyardofPlainfield!C63+BriarbrookCommonHallway!C63+LaPetiteAcademyofElmhurst!C63+GoldenGateFuneralHome!C63+'Pride Trucking'!C63+HavenonLongGrove11824WS!C63+Nuera!C63+'Garvey, Michael &amp; Tina'!C63+'CBRE GRECO &amp; SONS'!C63+'941 Terrace Lake'!C63+Shop!C63)</f>
        <v>0</v>
      </c>
      <c r="D63" s="17">
        <f>SUM('55 E Monroe'!D63+'Greystar 1401 S StateSt'!D63+'Briarbrook Apartments1051'!D63+'Briarbrook Apartments'!D63+AscensionMercyMedicalCenter!D63+BriarbrookApartments1007!D63+'Thompson, Kathy'!D63+'Art Institute of Chicago'!D63+ChildrenCourtyardofPlainfield!D63+BriarbrookCommonHallway!D63+LaPetiteAcademyofElmhurst!D63+GoldenGateFuneralHome!D63+'Pride Trucking'!D63+HavenonLongGrove11824WS!D63+Nuera!D63+'Garvey, Michael &amp; Tina'!D63+'CBRE GRECO &amp; SONS'!D63+'941 Terrace Lake'!D63+Shop!D63)</f>
        <v>12.5</v>
      </c>
      <c r="E63" s="17">
        <f>SUM('55 E Monroe'!E63+'Greystar 1401 S StateSt'!E63+'Briarbrook Apartments1051'!E63+'Briarbrook Apartments'!E63+AscensionMercyMedicalCenter!E63+BriarbrookApartments1007!E63+'Thompson, Kathy'!E63+'Art Institute of Chicago'!E63+ChildrenCourtyardofPlainfield!E63+BriarbrookCommonHallway!E63+LaPetiteAcademyofElmhurst!E63+GoldenGateFuneralHome!E63+'Pride Trucking'!E63+HavenonLongGrove11824WS!E63+Nuera!E63+'Garvey, Michael &amp; Tina'!E63+'CBRE GRECO &amp; SONS'!E63+'941 Terrace Lake'!E63+Shop!E63)</f>
        <v>9.25</v>
      </c>
      <c r="F63" s="17">
        <f>SUM('55 E Monroe'!F63+'Greystar 1401 S StateSt'!F63+'Briarbrook Apartments1051'!F63+'Briarbrook Apartments'!F63+AscensionMercyMedicalCenter!F63+BriarbrookApartments1007!F63+'Thompson, Kathy'!F63+'Art Institute of Chicago'!F63+ChildrenCourtyardofPlainfield!F63+BriarbrookCommonHallway!F63+LaPetiteAcademyofElmhurst!F63+GoldenGateFuneralHome!F63+'Pride Trucking'!F63+HavenonLongGrove11824WS!F63+Nuera!F63+'Garvey, Michael &amp; Tina'!F63+'CBRE GRECO &amp; SONS'!F63+'941 Terrace Lake'!F63+Shop!F63)</f>
        <v>0</v>
      </c>
      <c r="G63" s="17">
        <f>SUM('55 E Monroe'!G63+'Greystar 1401 S StateSt'!G63+'Briarbrook Apartments1051'!G63+'Briarbrook Apartments'!G63+AscensionMercyMedicalCenter!G63+BriarbrookApartments1007!G63+'Thompson, Kathy'!G63+'Art Institute of Chicago'!G63+ChildrenCourtyardofPlainfield!G63+BriarbrookCommonHallway!G63+LaPetiteAcademyofElmhurst!G63+GoldenGateFuneralHome!G63+'Pride Trucking'!G63+HavenonLongGrove11824WS!G63+Nuera!G63+'Garvey, Michael &amp; Tina'!G63+'CBRE GRECO &amp; SONS'!G63+'941 Terrace Lake'!G63+Shop!G63)</f>
        <v>0</v>
      </c>
      <c r="H63" s="17">
        <f>SUM('55 E Monroe'!H63+'Greystar 1401 S StateSt'!H63+'Briarbrook Apartments1051'!H63+'Briarbrook Apartments'!H63+AscensionMercyMedicalCenter!H63+BriarbrookApartments1007!H63+'Thompson, Kathy'!H63+'Art Institute of Chicago'!H63+ChildrenCourtyardofPlainfield!H63+BriarbrookCommonHallway!H63+LaPetiteAcademyofElmhurst!H63+GoldenGateFuneralHome!H63+'Pride Trucking'!H63+HavenonLongGrove11824WS!H63+Nuera!H63+'Garvey, Michael &amp; Tina'!H63+'CBRE GRECO &amp; SONS'!H63+'941 Terrace Lake'!H63+Shop!H63)</f>
        <v>0</v>
      </c>
      <c r="I63" s="10">
        <f t="shared" si="24"/>
        <v>33.25</v>
      </c>
      <c r="J63" s="11">
        <f t="shared" si="25"/>
        <v>33.25</v>
      </c>
      <c r="K63" s="12">
        <f t="shared" si="26"/>
        <v>0</v>
      </c>
      <c r="L63" s="13">
        <f t="shared" si="27"/>
        <v>498.75</v>
      </c>
      <c r="M63" s="9"/>
      <c r="N63" s="10">
        <f t="shared" si="28"/>
        <v>11.5</v>
      </c>
      <c r="O63" s="10">
        <f t="shared" si="29"/>
        <v>11.5</v>
      </c>
      <c r="P63" s="10">
        <f t="shared" si="30"/>
        <v>24</v>
      </c>
      <c r="Q63" s="10">
        <f t="shared" si="31"/>
        <v>33.25</v>
      </c>
      <c r="R63" s="10">
        <f t="shared" si="32"/>
        <v>33.25</v>
      </c>
      <c r="S63" s="10">
        <f t="shared" si="33"/>
        <v>33.25</v>
      </c>
      <c r="T63" s="10">
        <f t="shared" si="34"/>
        <v>33.25</v>
      </c>
      <c r="U63" s="9"/>
      <c r="V63" s="11">
        <f t="shared" si="35"/>
        <v>11.5</v>
      </c>
      <c r="W63" s="11">
        <f t="shared" si="36"/>
        <v>0</v>
      </c>
      <c r="X63" s="11">
        <f t="shared" si="37"/>
        <v>12.5</v>
      </c>
      <c r="Y63" s="11">
        <f t="shared" si="38"/>
        <v>9.25</v>
      </c>
      <c r="Z63" s="11">
        <f t="shared" si="39"/>
        <v>0</v>
      </c>
      <c r="AA63" s="11">
        <f t="shared" si="40"/>
        <v>0</v>
      </c>
      <c r="AB63" s="11">
        <f t="shared" si="41"/>
        <v>0</v>
      </c>
      <c r="AC63" s="9"/>
      <c r="AD63" s="12">
        <f>0</f>
        <v>0</v>
      </c>
      <c r="AE63" s="12">
        <f t="shared" si="42"/>
        <v>0</v>
      </c>
      <c r="AF63" s="12">
        <f t="shared" si="43"/>
        <v>0</v>
      </c>
      <c r="AG63" s="12">
        <f t="shared" si="44"/>
        <v>0</v>
      </c>
      <c r="AH63" s="12">
        <f t="shared" si="45"/>
        <v>0</v>
      </c>
      <c r="AI63" s="12">
        <f t="shared" si="46"/>
        <v>0</v>
      </c>
      <c r="AJ63" s="12">
        <f t="shared" si="47"/>
        <v>0</v>
      </c>
      <c r="AK63" s="8" t="s">
        <v>76</v>
      </c>
    </row>
    <row r="64" spans="1:37" ht="15.75" customHeight="1" x14ac:dyDescent="0.25">
      <c r="A64" s="8" t="s">
        <v>77</v>
      </c>
      <c r="B64" s="17">
        <f>SUM('55 E Monroe'!B64+'Greystar 1401 S StateSt'!B64+'Briarbrook Apartments1051'!B64+'Briarbrook Apartments'!B64+AscensionMercyMedicalCenter!B64+BriarbrookApartments1007!B64+'Thompson, Kathy'!B64+'Art Institute of Chicago'!B64+ChildrenCourtyardofPlainfield!B64+BriarbrookCommonHallway!B64+LaPetiteAcademyofElmhurst!B64+GoldenGateFuneralHome!B64+'Pride Trucking'!B64+HavenonLongGrove11824WS!B64+Nuera!B64+'Garvey, Michael &amp; Tina'!B64+'CBRE GRECO &amp; SONS'!B64+'941 Terrace Lake'!B64+Shop!B64)</f>
        <v>0</v>
      </c>
      <c r="C64" s="17">
        <f>SUM('55 E Monroe'!C64+'Greystar 1401 S StateSt'!C64+'Briarbrook Apartments1051'!C64+'Briarbrook Apartments'!C64+AscensionMercyMedicalCenter!C64+BriarbrookApartments1007!C64+'Thompson, Kathy'!C64+'Art Institute of Chicago'!C64+ChildrenCourtyardofPlainfield!C64+BriarbrookCommonHallway!C64+LaPetiteAcademyofElmhurst!C64+GoldenGateFuneralHome!C64+'Pride Trucking'!C64+HavenonLongGrove11824WS!C64+Nuera!C64+'Garvey, Michael &amp; Tina'!C64+'CBRE GRECO &amp; SONS'!C64+'941 Terrace Lake'!C64+Shop!C64)</f>
        <v>0</v>
      </c>
      <c r="D64" s="17">
        <f>SUM('55 E Monroe'!D64+'Greystar 1401 S StateSt'!D64+'Briarbrook Apartments1051'!D64+'Briarbrook Apartments'!D64+AscensionMercyMedicalCenter!D64+BriarbrookApartments1007!D64+'Thompson, Kathy'!D64+'Art Institute of Chicago'!D64+ChildrenCourtyardofPlainfield!D64+BriarbrookCommonHallway!D64+LaPetiteAcademyofElmhurst!D64+GoldenGateFuneralHome!D64+'Pride Trucking'!D64+HavenonLongGrove11824WS!D64+Nuera!D64+'Garvey, Michael &amp; Tina'!D64+'CBRE GRECO &amp; SONS'!D64+'941 Terrace Lake'!D64+Shop!D64)</f>
        <v>0</v>
      </c>
      <c r="E64" s="17">
        <f>SUM('55 E Monroe'!E64+'Greystar 1401 S StateSt'!E64+'Briarbrook Apartments1051'!E64+'Briarbrook Apartments'!E64+AscensionMercyMedicalCenter!E64+BriarbrookApartments1007!E64+'Thompson, Kathy'!E64+'Art Institute of Chicago'!E64+ChildrenCourtyardofPlainfield!E64+BriarbrookCommonHallway!E64+LaPetiteAcademyofElmhurst!E64+GoldenGateFuneralHome!E64+'Pride Trucking'!E64+HavenonLongGrove11824WS!E64+Nuera!E64+'Garvey, Michael &amp; Tina'!E64+'CBRE GRECO &amp; SONS'!E64+'941 Terrace Lake'!E64+Shop!E64)</f>
        <v>0</v>
      </c>
      <c r="F64" s="17">
        <f>SUM('55 E Monroe'!F64+'Greystar 1401 S StateSt'!F64+'Briarbrook Apartments1051'!F64+'Briarbrook Apartments'!F64+AscensionMercyMedicalCenter!F64+BriarbrookApartments1007!F64+'Thompson, Kathy'!F64+'Art Institute of Chicago'!F64+ChildrenCourtyardofPlainfield!F64+BriarbrookCommonHallway!F64+LaPetiteAcademyofElmhurst!F64+GoldenGateFuneralHome!F64+'Pride Trucking'!F64+HavenonLongGrove11824WS!F64+Nuera!F64+'Garvey, Michael &amp; Tina'!F64+'CBRE GRECO &amp; SONS'!F64+'941 Terrace Lake'!F64+Shop!F64)</f>
        <v>0</v>
      </c>
      <c r="G64" s="17">
        <f>SUM('55 E Monroe'!G64+'Greystar 1401 S StateSt'!G64+'Briarbrook Apartments1051'!G64+'Briarbrook Apartments'!G64+AscensionMercyMedicalCenter!G64+BriarbrookApartments1007!G64+'Thompson, Kathy'!G64+'Art Institute of Chicago'!G64+ChildrenCourtyardofPlainfield!G64+BriarbrookCommonHallway!G64+LaPetiteAcademyofElmhurst!G64+GoldenGateFuneralHome!G64+'Pride Trucking'!G64+HavenonLongGrove11824WS!G64+Nuera!G64+'Garvey, Michael &amp; Tina'!G64+'CBRE GRECO &amp; SONS'!G64+'941 Terrace Lake'!G64+Shop!G64)</f>
        <v>0</v>
      </c>
      <c r="H64" s="17">
        <f>SUM('55 E Monroe'!H64+'Greystar 1401 S StateSt'!H64+'Briarbrook Apartments1051'!H64+'Briarbrook Apartments'!H64+AscensionMercyMedicalCenter!H64+BriarbrookApartments1007!H64+'Thompson, Kathy'!H64+'Art Institute of Chicago'!H64+ChildrenCourtyardofPlainfield!H64+BriarbrookCommonHallway!H64+LaPetiteAcademyofElmhurst!H64+GoldenGateFuneralHome!H64+'Pride Trucking'!H64+HavenonLongGrove11824WS!H64+Nuera!H64+'Garvey, Michael &amp; Tina'!H64+'CBRE GRECO &amp; SONS'!H64+'941 Terrace Lake'!H64+Shop!H64)</f>
        <v>12</v>
      </c>
      <c r="I64" s="10">
        <f t="shared" si="24"/>
        <v>12</v>
      </c>
      <c r="J64" s="11">
        <f t="shared" si="25"/>
        <v>12</v>
      </c>
      <c r="K64" s="12">
        <f t="shared" si="26"/>
        <v>0</v>
      </c>
      <c r="L64" s="13">
        <f t="shared" si="27"/>
        <v>180</v>
      </c>
      <c r="M64" s="9"/>
      <c r="N64" s="10">
        <f t="shared" si="28"/>
        <v>0</v>
      </c>
      <c r="O64" s="10">
        <f t="shared" si="29"/>
        <v>0</v>
      </c>
      <c r="P64" s="10">
        <f t="shared" si="30"/>
        <v>0</v>
      </c>
      <c r="Q64" s="10">
        <f t="shared" si="31"/>
        <v>0</v>
      </c>
      <c r="R64" s="10">
        <f t="shared" si="32"/>
        <v>0</v>
      </c>
      <c r="S64" s="10">
        <f t="shared" si="33"/>
        <v>0</v>
      </c>
      <c r="T64" s="10">
        <f t="shared" si="34"/>
        <v>12</v>
      </c>
      <c r="U64" s="9"/>
      <c r="V64" s="11">
        <f t="shared" si="35"/>
        <v>0</v>
      </c>
      <c r="W64" s="11">
        <f t="shared" si="36"/>
        <v>0</v>
      </c>
      <c r="X64" s="11">
        <f t="shared" si="37"/>
        <v>0</v>
      </c>
      <c r="Y64" s="11">
        <f t="shared" si="38"/>
        <v>0</v>
      </c>
      <c r="Z64" s="11">
        <f t="shared" si="39"/>
        <v>0</v>
      </c>
      <c r="AA64" s="11">
        <f t="shared" si="40"/>
        <v>0</v>
      </c>
      <c r="AB64" s="11">
        <f t="shared" si="41"/>
        <v>12</v>
      </c>
      <c r="AC64" s="9"/>
      <c r="AD64" s="12">
        <f>0</f>
        <v>0</v>
      </c>
      <c r="AE64" s="12">
        <f t="shared" si="42"/>
        <v>0</v>
      </c>
      <c r="AF64" s="12">
        <f t="shared" si="43"/>
        <v>0</v>
      </c>
      <c r="AG64" s="12">
        <f t="shared" si="44"/>
        <v>0</v>
      </c>
      <c r="AH64" s="12">
        <f t="shared" si="45"/>
        <v>0</v>
      </c>
      <c r="AI64" s="12">
        <f t="shared" si="46"/>
        <v>0</v>
      </c>
      <c r="AJ64" s="12">
        <f t="shared" si="47"/>
        <v>0</v>
      </c>
      <c r="AK64" s="8" t="s">
        <v>77</v>
      </c>
    </row>
    <row r="65" spans="1:37" ht="15.75" customHeight="1" x14ac:dyDescent="0.25">
      <c r="A65" s="8" t="s">
        <v>78</v>
      </c>
      <c r="B65" s="17">
        <f>SUM('55 E Monroe'!B65+'Greystar 1401 S StateSt'!B65+'Briarbrook Apartments1051'!B65+'Briarbrook Apartments'!B65+AscensionMercyMedicalCenter!B65+BriarbrookApartments1007!B65+'Thompson, Kathy'!B65+'Art Institute of Chicago'!B65+ChildrenCourtyardofPlainfield!B65+BriarbrookCommonHallway!B65+LaPetiteAcademyofElmhurst!B65+GoldenGateFuneralHome!B65+'Pride Trucking'!B65+HavenonLongGrove11824WS!B65+Nuera!B65+'Garvey, Michael &amp; Tina'!B65+'CBRE GRECO &amp; SONS'!B65+'941 Terrace Lake'!B65+Shop!B65)</f>
        <v>0</v>
      </c>
      <c r="C65" s="17">
        <f>SUM('55 E Monroe'!C65+'Greystar 1401 S StateSt'!C65+'Briarbrook Apartments1051'!C65+'Briarbrook Apartments'!C65+AscensionMercyMedicalCenter!C65+BriarbrookApartments1007!C65+'Thompson, Kathy'!C65+'Art Institute of Chicago'!C65+ChildrenCourtyardofPlainfield!C65+BriarbrookCommonHallway!C65+LaPetiteAcademyofElmhurst!C65+GoldenGateFuneralHome!C65+'Pride Trucking'!C65+HavenonLongGrove11824WS!C65+Nuera!C65+'Garvey, Michael &amp; Tina'!C65+'CBRE GRECO &amp; SONS'!C65+'941 Terrace Lake'!C65+Shop!C65)</f>
        <v>0</v>
      </c>
      <c r="D65" s="17">
        <f>SUM('55 E Monroe'!D65+'Greystar 1401 S StateSt'!D65+'Briarbrook Apartments1051'!D65+'Briarbrook Apartments'!D65+AscensionMercyMedicalCenter!D65+BriarbrookApartments1007!D65+'Thompson, Kathy'!D65+'Art Institute of Chicago'!D65+ChildrenCourtyardofPlainfield!D65+BriarbrookCommonHallway!D65+LaPetiteAcademyofElmhurst!D65+GoldenGateFuneralHome!D65+'Pride Trucking'!D65+HavenonLongGrove11824WS!D65+Nuera!D65+'Garvey, Michael &amp; Tina'!D65+'CBRE GRECO &amp; SONS'!D65+'941 Terrace Lake'!D65+Shop!D65)</f>
        <v>0</v>
      </c>
      <c r="E65" s="17">
        <f>SUM('55 E Monroe'!E65+'Greystar 1401 S StateSt'!E65+'Briarbrook Apartments1051'!E65+'Briarbrook Apartments'!E65+AscensionMercyMedicalCenter!E65+BriarbrookApartments1007!E65+'Thompson, Kathy'!E65+'Art Institute of Chicago'!E65+ChildrenCourtyardofPlainfield!E65+BriarbrookCommonHallway!E65+LaPetiteAcademyofElmhurst!E65+GoldenGateFuneralHome!E65+'Pride Trucking'!E65+HavenonLongGrove11824WS!E65+Nuera!E65+'Garvey, Michael &amp; Tina'!E65+'CBRE GRECO &amp; SONS'!E65+'941 Terrace Lake'!E65+Shop!E65)</f>
        <v>0</v>
      </c>
      <c r="F65" s="17">
        <f>SUM('55 E Monroe'!F65+'Greystar 1401 S StateSt'!F65+'Briarbrook Apartments1051'!F65+'Briarbrook Apartments'!F65+AscensionMercyMedicalCenter!F65+BriarbrookApartments1007!F65+'Thompson, Kathy'!F65+'Art Institute of Chicago'!F65+ChildrenCourtyardofPlainfield!F65+BriarbrookCommonHallway!F65+LaPetiteAcademyofElmhurst!F65+GoldenGateFuneralHome!F65+'Pride Trucking'!F65+HavenonLongGrove11824WS!F65+Nuera!F65+'Garvey, Michael &amp; Tina'!F65+'CBRE GRECO &amp; SONS'!F65+'941 Terrace Lake'!F65+Shop!F65)</f>
        <v>0</v>
      </c>
      <c r="G65" s="17">
        <f>SUM('55 E Monroe'!G65+'Greystar 1401 S StateSt'!G65+'Briarbrook Apartments1051'!G65+'Briarbrook Apartments'!G65+AscensionMercyMedicalCenter!G65+BriarbrookApartments1007!G65+'Thompson, Kathy'!G65+'Art Institute of Chicago'!G65+ChildrenCourtyardofPlainfield!G65+BriarbrookCommonHallway!G65+LaPetiteAcademyofElmhurst!G65+GoldenGateFuneralHome!G65+'Pride Trucking'!G65+HavenonLongGrove11824WS!G65+Nuera!G65+'Garvey, Michael &amp; Tina'!G65+'CBRE GRECO &amp; SONS'!G65+'941 Terrace Lake'!G65+Shop!G65)</f>
        <v>0</v>
      </c>
      <c r="H65" s="17">
        <f>SUM('55 E Monroe'!H65+'Greystar 1401 S StateSt'!H65+'Briarbrook Apartments1051'!H65+'Briarbrook Apartments'!H65+AscensionMercyMedicalCenter!H65+BriarbrookApartments1007!H65+'Thompson, Kathy'!H65+'Art Institute of Chicago'!H65+ChildrenCourtyardofPlainfield!H65+BriarbrookCommonHallway!H65+LaPetiteAcademyofElmhurst!H65+GoldenGateFuneralHome!H65+'Pride Trucking'!H65+HavenonLongGrove11824WS!H65+Nuera!H65+'Garvey, Michael &amp; Tina'!H65+'CBRE GRECO &amp; SONS'!H65+'941 Terrace Lake'!H65+Shop!H65)</f>
        <v>12</v>
      </c>
      <c r="I65" s="10">
        <f t="shared" si="24"/>
        <v>12</v>
      </c>
      <c r="J65" s="11">
        <f t="shared" si="25"/>
        <v>12</v>
      </c>
      <c r="K65" s="12">
        <f t="shared" si="26"/>
        <v>0</v>
      </c>
      <c r="L65" s="13">
        <f t="shared" si="27"/>
        <v>180</v>
      </c>
      <c r="M65" s="9"/>
      <c r="N65" s="10">
        <f t="shared" si="28"/>
        <v>0</v>
      </c>
      <c r="O65" s="10">
        <f t="shared" si="29"/>
        <v>0</v>
      </c>
      <c r="P65" s="10">
        <f t="shared" si="30"/>
        <v>0</v>
      </c>
      <c r="Q65" s="10">
        <f t="shared" si="31"/>
        <v>0</v>
      </c>
      <c r="R65" s="10">
        <f t="shared" si="32"/>
        <v>0</v>
      </c>
      <c r="S65" s="10">
        <f t="shared" si="33"/>
        <v>0</v>
      </c>
      <c r="T65" s="10">
        <f t="shared" si="34"/>
        <v>12</v>
      </c>
      <c r="U65" s="9"/>
      <c r="V65" s="11">
        <f t="shared" si="35"/>
        <v>0</v>
      </c>
      <c r="W65" s="11">
        <f t="shared" si="36"/>
        <v>0</v>
      </c>
      <c r="X65" s="11">
        <f t="shared" si="37"/>
        <v>0</v>
      </c>
      <c r="Y65" s="11">
        <f t="shared" si="38"/>
        <v>0</v>
      </c>
      <c r="Z65" s="11">
        <f t="shared" si="39"/>
        <v>0</v>
      </c>
      <c r="AA65" s="11">
        <f t="shared" si="40"/>
        <v>0</v>
      </c>
      <c r="AB65" s="11">
        <f t="shared" si="41"/>
        <v>12</v>
      </c>
      <c r="AC65" s="9"/>
      <c r="AD65" s="12">
        <f>0</f>
        <v>0</v>
      </c>
      <c r="AE65" s="12">
        <f t="shared" si="42"/>
        <v>0</v>
      </c>
      <c r="AF65" s="12">
        <f t="shared" si="43"/>
        <v>0</v>
      </c>
      <c r="AG65" s="12">
        <f t="shared" si="44"/>
        <v>0</v>
      </c>
      <c r="AH65" s="12">
        <f t="shared" si="45"/>
        <v>0</v>
      </c>
      <c r="AI65" s="12">
        <f t="shared" si="46"/>
        <v>0</v>
      </c>
      <c r="AJ65" s="12">
        <f t="shared" si="47"/>
        <v>0</v>
      </c>
      <c r="AK65" s="8" t="s">
        <v>78</v>
      </c>
    </row>
    <row r="66" spans="1:37" ht="15.75" customHeight="1" x14ac:dyDescent="0.25">
      <c r="A66" s="8" t="s">
        <v>79</v>
      </c>
      <c r="B66" s="17">
        <f>SUM('55 E Monroe'!B66+'Greystar 1401 S StateSt'!B66+'Briarbrook Apartments1051'!B66+'Briarbrook Apartments'!B66+AscensionMercyMedicalCenter!B66+BriarbrookApartments1007!B66+'Thompson, Kathy'!B66+'Art Institute of Chicago'!B66+ChildrenCourtyardofPlainfield!B66+BriarbrookCommonHallway!B66+LaPetiteAcademyofElmhurst!B66+GoldenGateFuneralHome!B66+'Pride Trucking'!B66+HavenonLongGrove11824WS!B66+Nuera!B66+'Garvey, Michael &amp; Tina'!B66+'CBRE GRECO &amp; SONS'!B66+'941 Terrace Lake'!B66+Shop!B66)</f>
        <v>0</v>
      </c>
      <c r="C66" s="17">
        <f>SUM('55 E Monroe'!C66+'Greystar 1401 S StateSt'!C66+'Briarbrook Apartments1051'!C66+'Briarbrook Apartments'!C66+AscensionMercyMedicalCenter!C66+BriarbrookApartments1007!C66+'Thompson, Kathy'!C66+'Art Institute of Chicago'!C66+ChildrenCourtyardofPlainfield!C66+BriarbrookCommonHallway!C66+LaPetiteAcademyofElmhurst!C66+GoldenGateFuneralHome!C66+'Pride Trucking'!C66+HavenonLongGrove11824WS!C66+Nuera!C66+'Garvey, Michael &amp; Tina'!C66+'CBRE GRECO &amp; SONS'!C66+'941 Terrace Lake'!C66+Shop!C66)</f>
        <v>0</v>
      </c>
      <c r="D66" s="17">
        <f>SUM('55 E Monroe'!D66+'Greystar 1401 S StateSt'!D66+'Briarbrook Apartments1051'!D66+'Briarbrook Apartments'!D66+AscensionMercyMedicalCenter!D66+BriarbrookApartments1007!D66+'Thompson, Kathy'!D66+'Art Institute of Chicago'!D66+ChildrenCourtyardofPlainfield!D66+BriarbrookCommonHallway!D66+LaPetiteAcademyofElmhurst!D66+GoldenGateFuneralHome!D66+'Pride Trucking'!D66+HavenonLongGrove11824WS!D66+Nuera!D66+'Garvey, Michael &amp; Tina'!D66+'CBRE GRECO &amp; SONS'!D66+'941 Terrace Lake'!D66+Shop!D66)</f>
        <v>11.5</v>
      </c>
      <c r="E66" s="17">
        <f>SUM('55 E Monroe'!E66+'Greystar 1401 S StateSt'!E66+'Briarbrook Apartments1051'!E66+'Briarbrook Apartments'!E66+AscensionMercyMedicalCenter!E66+BriarbrookApartments1007!E66+'Thompson, Kathy'!E66+'Art Institute of Chicago'!E66+ChildrenCourtyardofPlainfield!E66+BriarbrookCommonHallway!E66+LaPetiteAcademyofElmhurst!E66+GoldenGateFuneralHome!E66+'Pride Trucking'!E66+HavenonLongGrove11824WS!E66+Nuera!E66+'Garvey, Michael &amp; Tina'!E66+'CBRE GRECO &amp; SONS'!E66+'941 Terrace Lake'!E66+Shop!E66)</f>
        <v>0</v>
      </c>
      <c r="F66" s="17">
        <f>SUM('55 E Monroe'!F66+'Greystar 1401 S StateSt'!F66+'Briarbrook Apartments1051'!F66+'Briarbrook Apartments'!F66+AscensionMercyMedicalCenter!F66+BriarbrookApartments1007!F66+'Thompson, Kathy'!F66+'Art Institute of Chicago'!F66+ChildrenCourtyardofPlainfield!F66+BriarbrookCommonHallway!F66+LaPetiteAcademyofElmhurst!F66+GoldenGateFuneralHome!F66+'Pride Trucking'!F66+HavenonLongGrove11824WS!F66+Nuera!F66+'Garvey, Michael &amp; Tina'!F66+'CBRE GRECO &amp; SONS'!F66+'941 Terrace Lake'!F66+Shop!F66)</f>
        <v>0</v>
      </c>
      <c r="G66" s="17">
        <f>SUM('55 E Monroe'!G66+'Greystar 1401 S StateSt'!G66+'Briarbrook Apartments1051'!G66+'Briarbrook Apartments'!G66+AscensionMercyMedicalCenter!G66+BriarbrookApartments1007!G66+'Thompson, Kathy'!G66+'Art Institute of Chicago'!G66+ChildrenCourtyardofPlainfield!G66+BriarbrookCommonHallway!G66+LaPetiteAcademyofElmhurst!G66+GoldenGateFuneralHome!G66+'Pride Trucking'!G66+HavenonLongGrove11824WS!G66+Nuera!G66+'Garvey, Michael &amp; Tina'!G66+'CBRE GRECO &amp; SONS'!G66+'941 Terrace Lake'!G66+Shop!G66)</f>
        <v>0</v>
      </c>
      <c r="H66" s="17">
        <f>SUM('55 E Monroe'!H66+'Greystar 1401 S StateSt'!H66+'Briarbrook Apartments1051'!H66+'Briarbrook Apartments'!H66+AscensionMercyMedicalCenter!H66+BriarbrookApartments1007!H66+'Thompson, Kathy'!H66+'Art Institute of Chicago'!H66+ChildrenCourtyardofPlainfield!H66+BriarbrookCommonHallway!H66+LaPetiteAcademyofElmhurst!H66+GoldenGateFuneralHome!H66+'Pride Trucking'!H66+HavenonLongGrove11824WS!H66+Nuera!H66+'Garvey, Michael &amp; Tina'!H66+'CBRE GRECO &amp; SONS'!H66+'941 Terrace Lake'!H66+Shop!H66)</f>
        <v>0</v>
      </c>
      <c r="I66" s="10">
        <f t="shared" si="24"/>
        <v>11.5</v>
      </c>
      <c r="J66" s="11">
        <f t="shared" si="25"/>
        <v>11.5</v>
      </c>
      <c r="K66" s="12">
        <f t="shared" si="26"/>
        <v>0</v>
      </c>
      <c r="L66" s="13">
        <f t="shared" si="27"/>
        <v>172.5</v>
      </c>
      <c r="M66" s="9"/>
      <c r="N66" s="10">
        <f t="shared" si="28"/>
        <v>0</v>
      </c>
      <c r="O66" s="10">
        <f t="shared" si="29"/>
        <v>0</v>
      </c>
      <c r="P66" s="10">
        <f t="shared" si="30"/>
        <v>11.5</v>
      </c>
      <c r="Q66" s="10">
        <f t="shared" si="31"/>
        <v>11.5</v>
      </c>
      <c r="R66" s="10">
        <f t="shared" si="32"/>
        <v>11.5</v>
      </c>
      <c r="S66" s="10">
        <f t="shared" si="33"/>
        <v>11.5</v>
      </c>
      <c r="T66" s="10">
        <f t="shared" si="34"/>
        <v>11.5</v>
      </c>
      <c r="U66" s="9"/>
      <c r="V66" s="11">
        <f t="shared" si="35"/>
        <v>0</v>
      </c>
      <c r="W66" s="11">
        <f t="shared" si="36"/>
        <v>0</v>
      </c>
      <c r="X66" s="11">
        <f t="shared" si="37"/>
        <v>11.5</v>
      </c>
      <c r="Y66" s="11">
        <f t="shared" si="38"/>
        <v>0</v>
      </c>
      <c r="Z66" s="11">
        <f t="shared" si="39"/>
        <v>0</v>
      </c>
      <c r="AA66" s="11">
        <f t="shared" si="40"/>
        <v>0</v>
      </c>
      <c r="AB66" s="11">
        <f t="shared" si="41"/>
        <v>0</v>
      </c>
      <c r="AC66" s="9"/>
      <c r="AD66" s="12">
        <f>0</f>
        <v>0</v>
      </c>
      <c r="AE66" s="12">
        <f t="shared" si="42"/>
        <v>0</v>
      </c>
      <c r="AF66" s="12">
        <f t="shared" si="43"/>
        <v>0</v>
      </c>
      <c r="AG66" s="12">
        <f t="shared" si="44"/>
        <v>0</v>
      </c>
      <c r="AH66" s="12">
        <f t="shared" si="45"/>
        <v>0</v>
      </c>
      <c r="AI66" s="12">
        <f t="shared" si="46"/>
        <v>0</v>
      </c>
      <c r="AJ66" s="12">
        <f t="shared" si="47"/>
        <v>0</v>
      </c>
      <c r="AK66" s="8" t="s">
        <v>79</v>
      </c>
    </row>
    <row r="67" spans="1:37" ht="15.75" customHeight="1" x14ac:dyDescent="0.25">
      <c r="A67" s="8" t="s">
        <v>80</v>
      </c>
      <c r="B67" s="17">
        <f>SUM('55 E Monroe'!B67+'Greystar 1401 S StateSt'!B67+'Briarbrook Apartments1051'!B67+'Briarbrook Apartments'!B67+AscensionMercyMedicalCenter!B67+BriarbrookApartments1007!B67+'Thompson, Kathy'!B67+'Art Institute of Chicago'!B67+ChildrenCourtyardofPlainfield!B67+BriarbrookCommonHallway!B67+LaPetiteAcademyofElmhurst!B67+GoldenGateFuneralHome!B67+'Pride Trucking'!B67+HavenonLongGrove11824WS!B67+Nuera!B67+'Garvey, Michael &amp; Tina'!B67+'CBRE GRECO &amp; SONS'!B67+'941 Terrace Lake'!B67+Shop!B67)</f>
        <v>0</v>
      </c>
      <c r="C67" s="17">
        <f>SUM('55 E Monroe'!C67+'Greystar 1401 S StateSt'!C67+'Briarbrook Apartments1051'!C67+'Briarbrook Apartments'!C67+AscensionMercyMedicalCenter!C67+BriarbrookApartments1007!C67+'Thompson, Kathy'!C67+'Art Institute of Chicago'!C67+ChildrenCourtyardofPlainfield!C67+BriarbrookCommonHallway!C67+LaPetiteAcademyofElmhurst!C67+GoldenGateFuneralHome!C67+'Pride Trucking'!C67+HavenonLongGrove11824WS!C67+Nuera!C67+'Garvey, Michael &amp; Tina'!C67+'CBRE GRECO &amp; SONS'!C67+'941 Terrace Lake'!C67+Shop!C67)</f>
        <v>11.5</v>
      </c>
      <c r="D67" s="17">
        <f>SUM('55 E Monroe'!D67+'Greystar 1401 S StateSt'!D67+'Briarbrook Apartments1051'!D67+'Briarbrook Apartments'!D67+AscensionMercyMedicalCenter!D67+BriarbrookApartments1007!D67+'Thompson, Kathy'!D67+'Art Institute of Chicago'!D67+ChildrenCourtyardofPlainfield!D67+BriarbrookCommonHallway!D67+LaPetiteAcademyofElmhurst!D67+GoldenGateFuneralHome!D67+'Pride Trucking'!D67+HavenonLongGrove11824WS!D67+Nuera!D67+'Garvey, Michael &amp; Tina'!D67+'CBRE GRECO &amp; SONS'!D67+'941 Terrace Lake'!D67+Shop!D67)</f>
        <v>0</v>
      </c>
      <c r="E67" s="17">
        <f>SUM('55 E Monroe'!E67+'Greystar 1401 S StateSt'!E67+'Briarbrook Apartments1051'!E67+'Briarbrook Apartments'!E67+AscensionMercyMedicalCenter!E67+BriarbrookApartments1007!E67+'Thompson, Kathy'!E67+'Art Institute of Chicago'!E67+ChildrenCourtyardofPlainfield!E67+BriarbrookCommonHallway!E67+LaPetiteAcademyofElmhurst!E67+GoldenGateFuneralHome!E67+'Pride Trucking'!E67+HavenonLongGrove11824WS!E67+Nuera!E67+'Garvey, Michael &amp; Tina'!E67+'CBRE GRECO &amp; SONS'!E67+'941 Terrace Lake'!E67+Shop!E67)</f>
        <v>0</v>
      </c>
      <c r="F67" s="17">
        <f>SUM('55 E Monroe'!F67+'Greystar 1401 S StateSt'!F67+'Briarbrook Apartments1051'!F67+'Briarbrook Apartments'!F67+AscensionMercyMedicalCenter!F67+BriarbrookApartments1007!F67+'Thompson, Kathy'!F67+'Art Institute of Chicago'!F67+ChildrenCourtyardofPlainfield!F67+BriarbrookCommonHallway!F67+LaPetiteAcademyofElmhurst!F67+GoldenGateFuneralHome!F67+'Pride Trucking'!F67+HavenonLongGrove11824WS!F67+Nuera!F67+'Garvey, Michael &amp; Tina'!F67+'CBRE GRECO &amp; SONS'!F67+'941 Terrace Lake'!F67+Shop!F67)</f>
        <v>0</v>
      </c>
      <c r="G67" s="17">
        <f>SUM('55 E Monroe'!G67+'Greystar 1401 S StateSt'!G67+'Briarbrook Apartments1051'!G67+'Briarbrook Apartments'!G67+AscensionMercyMedicalCenter!G67+BriarbrookApartments1007!G67+'Thompson, Kathy'!G67+'Art Institute of Chicago'!G67+ChildrenCourtyardofPlainfield!G67+BriarbrookCommonHallway!G67+LaPetiteAcademyofElmhurst!G67+GoldenGateFuneralHome!G67+'Pride Trucking'!G67+HavenonLongGrove11824WS!G67+Nuera!G67+'Garvey, Michael &amp; Tina'!G67+'CBRE GRECO &amp; SONS'!G67+'941 Terrace Lake'!G67+Shop!G67)</f>
        <v>0</v>
      </c>
      <c r="H67" s="17">
        <f>SUM('55 E Monroe'!H67+'Greystar 1401 S StateSt'!H67+'Briarbrook Apartments1051'!H67+'Briarbrook Apartments'!H67+AscensionMercyMedicalCenter!H67+BriarbrookApartments1007!H67+'Thompson, Kathy'!H67+'Art Institute of Chicago'!H67+ChildrenCourtyardofPlainfield!H67+BriarbrookCommonHallway!H67+LaPetiteAcademyofElmhurst!H67+GoldenGateFuneralHome!H67+'Pride Trucking'!H67+HavenonLongGrove11824WS!H67+Nuera!H67+'Garvey, Michael &amp; Tina'!H67+'CBRE GRECO &amp; SONS'!H67+'941 Terrace Lake'!H67+Shop!H67)</f>
        <v>0</v>
      </c>
      <c r="I67" s="10">
        <f t="shared" ref="I67:I98" si="48">SUM(B67:H67)</f>
        <v>11.5</v>
      </c>
      <c r="J67" s="11">
        <f t="shared" ref="J67:J98" si="49">IF(I67&lt;=40,I67,40)</f>
        <v>11.5</v>
      </c>
      <c r="K67" s="12">
        <f t="shared" ref="K67:K98" si="50">I67-J67</f>
        <v>0</v>
      </c>
      <c r="L67" s="13">
        <f t="shared" si="27"/>
        <v>172.5</v>
      </c>
      <c r="M67" s="9"/>
      <c r="N67" s="10">
        <f t="shared" si="28"/>
        <v>0</v>
      </c>
      <c r="O67" s="10">
        <f t="shared" ref="O67:O98" si="51">C67+N67</f>
        <v>11.5</v>
      </c>
      <c r="P67" s="10">
        <f t="shared" ref="P67:P98" si="52">D67+O67</f>
        <v>11.5</v>
      </c>
      <c r="Q67" s="10">
        <f t="shared" ref="Q67:Q98" si="53">E67+P67</f>
        <v>11.5</v>
      </c>
      <c r="R67" s="10">
        <f t="shared" ref="R67:R98" si="54">F67+Q67</f>
        <v>11.5</v>
      </c>
      <c r="S67" s="10">
        <f t="shared" ref="S67:S98" si="55">G67+R67</f>
        <v>11.5</v>
      </c>
      <c r="T67" s="10">
        <f t="shared" ref="T67:T98" si="56">H67+S67</f>
        <v>11.5</v>
      </c>
      <c r="U67" s="9"/>
      <c r="V67" s="11">
        <f t="shared" si="35"/>
        <v>0</v>
      </c>
      <c r="W67" s="11">
        <f t="shared" si="36"/>
        <v>11.5</v>
      </c>
      <c r="X67" s="11">
        <f t="shared" si="37"/>
        <v>0</v>
      </c>
      <c r="Y67" s="11">
        <f t="shared" si="38"/>
        <v>0</v>
      </c>
      <c r="Z67" s="11">
        <f t="shared" si="39"/>
        <v>0</v>
      </c>
      <c r="AA67" s="11">
        <f t="shared" si="40"/>
        <v>0</v>
      </c>
      <c r="AB67" s="11">
        <f t="shared" si="41"/>
        <v>0</v>
      </c>
      <c r="AC67" s="9"/>
      <c r="AD67" s="12">
        <f>0</f>
        <v>0</v>
      </c>
      <c r="AE67" s="12">
        <f t="shared" ref="AE67:AE98" si="57">IF(O67&lt;=0, 0, IF(O67&lt;=40,0, IF(O67-N67&lt;=0,0,IF(O67&gt;40, O67-40-SUM(AD67:AD67),0))))</f>
        <v>0</v>
      </c>
      <c r="AF67" s="12">
        <f t="shared" ref="AF67:AF98" si="58">IF(P67&lt;=0, 0, IF(P67&lt;=40,0, IF(P67-O67&lt;=0,0,IF(P67&gt;40, P67-40-SUM(AD67:AE67),0))))</f>
        <v>0</v>
      </c>
      <c r="AG67" s="12">
        <f t="shared" ref="AG67:AG98" si="59">IF(Q67&lt;=0, 0, IF(Q67&lt;=40,0, IF(Q67-P67&lt;=0,0,IF(Q67&gt;40, Q67-40-SUM(AD67:AF67),0))))</f>
        <v>0</v>
      </c>
      <c r="AH67" s="12">
        <f t="shared" ref="AH67:AH98" si="60">IF(R67&lt;=0, 0, IF(R67&lt;=40,0, IF(R67-Q67&lt;=0,0,IF(R67&gt;40, R67-40-SUM(AD67:AG67),0))))</f>
        <v>0</v>
      </c>
      <c r="AI67" s="12">
        <f t="shared" ref="AI67:AI98" si="61">IF(S67&lt;=0, 0, IF(S67&lt;=40,0, IF(S67-R67&lt;=0,0,IF(S67&gt;40, S67-40-SUM(AD67:AH67),0))))</f>
        <v>0</v>
      </c>
      <c r="AJ67" s="12">
        <f t="shared" ref="AJ67:AJ98" si="62">IF(T67&lt;=0, 0, IF(T67&lt;=40,0, IF(T67-S67&lt;=0,0,IF(T67&gt;40, T67-40-SUM(AD67:AI67),0))))</f>
        <v>0</v>
      </c>
      <c r="AK67" s="8" t="s">
        <v>80</v>
      </c>
    </row>
    <row r="68" spans="1:37" ht="33" customHeight="1" x14ac:dyDescent="0.25">
      <c r="A68" s="4" t="s">
        <v>81</v>
      </c>
      <c r="B68" s="10">
        <f t="shared" ref="B68:I68" si="63">SUM(B3:B67)</f>
        <v>93.5</v>
      </c>
      <c r="C68" s="10">
        <f t="shared" si="63"/>
        <v>293.75</v>
      </c>
      <c r="D68" s="10">
        <f t="shared" si="63"/>
        <v>362.5</v>
      </c>
      <c r="E68" s="10">
        <f t="shared" si="63"/>
        <v>299.75</v>
      </c>
      <c r="F68" s="10">
        <f t="shared" si="63"/>
        <v>231</v>
      </c>
      <c r="G68" s="10">
        <f t="shared" si="63"/>
        <v>235.25</v>
      </c>
      <c r="H68" s="10">
        <f t="shared" si="63"/>
        <v>595</v>
      </c>
      <c r="I68" s="14">
        <f t="shared" si="63"/>
        <v>2110.75</v>
      </c>
      <c r="J68" s="11" t="s">
        <v>82</v>
      </c>
      <c r="K68" s="12" t="s">
        <v>82</v>
      </c>
      <c r="L68" s="13">
        <f t="shared" si="27"/>
        <v>31661.25</v>
      </c>
      <c r="M68" s="9"/>
      <c r="N68" s="14">
        <f t="shared" ref="N68:T68" si="64">SUM(N3:N67)</f>
        <v>93.5</v>
      </c>
      <c r="O68" s="14">
        <f t="shared" si="64"/>
        <v>387.25</v>
      </c>
      <c r="P68" s="14">
        <f t="shared" si="64"/>
        <v>749.75</v>
      </c>
      <c r="Q68" s="14">
        <f t="shared" si="64"/>
        <v>1049.5</v>
      </c>
      <c r="R68" s="14">
        <f t="shared" si="64"/>
        <v>1280.5</v>
      </c>
      <c r="S68" s="14">
        <f t="shared" si="64"/>
        <v>1515.75</v>
      </c>
      <c r="T68" s="14">
        <f t="shared" si="64"/>
        <v>2110.75</v>
      </c>
      <c r="U68" s="9"/>
      <c r="V68" s="15">
        <f t="shared" ref="V68:AB68" si="65">SUM(V3:V67)</f>
        <v>93.5</v>
      </c>
      <c r="W68" s="15">
        <f t="shared" si="65"/>
        <v>293.75</v>
      </c>
      <c r="X68" s="15">
        <f t="shared" si="65"/>
        <v>362.5</v>
      </c>
      <c r="Y68" s="15">
        <f t="shared" si="65"/>
        <v>273.5</v>
      </c>
      <c r="Z68" s="15">
        <f t="shared" si="65"/>
        <v>70.25</v>
      </c>
      <c r="AA68" s="15">
        <f t="shared" si="65"/>
        <v>30.25</v>
      </c>
      <c r="AB68" s="15">
        <f t="shared" si="65"/>
        <v>345.25</v>
      </c>
      <c r="AC68" s="9"/>
      <c r="AD68" s="16">
        <f t="shared" ref="AD68:AJ68" si="66">SUM(AD3:AD67)</f>
        <v>0</v>
      </c>
      <c r="AE68" s="16">
        <f t="shared" si="66"/>
        <v>0</v>
      </c>
      <c r="AF68" s="16">
        <f t="shared" si="66"/>
        <v>0</v>
      </c>
      <c r="AG68" s="16">
        <f t="shared" si="66"/>
        <v>26.25</v>
      </c>
      <c r="AH68" s="16">
        <f t="shared" si="66"/>
        <v>160.75</v>
      </c>
      <c r="AI68" s="16">
        <f t="shared" si="66"/>
        <v>205</v>
      </c>
      <c r="AJ68" s="16">
        <f t="shared" si="66"/>
        <v>249.75</v>
      </c>
      <c r="AK68" s="2"/>
    </row>
    <row r="69" spans="1:37" ht="33" customHeight="1" x14ac:dyDescent="0.25">
      <c r="A69" s="5" t="s">
        <v>83</v>
      </c>
      <c r="B69" s="11">
        <f t="shared" ref="B69:H69" si="67">V68</f>
        <v>93.5</v>
      </c>
      <c r="C69" s="11">
        <f t="shared" si="67"/>
        <v>293.75</v>
      </c>
      <c r="D69" s="11">
        <f t="shared" si="67"/>
        <v>362.5</v>
      </c>
      <c r="E69" s="11">
        <f t="shared" si="67"/>
        <v>273.5</v>
      </c>
      <c r="F69" s="11">
        <f t="shared" si="67"/>
        <v>70.25</v>
      </c>
      <c r="G69" s="11">
        <f t="shared" si="67"/>
        <v>30.25</v>
      </c>
      <c r="H69" s="11">
        <f t="shared" si="67"/>
        <v>345.25</v>
      </c>
      <c r="I69" s="11" t="s">
        <v>82</v>
      </c>
      <c r="J69" s="15">
        <f>SUM(J3:J67)</f>
        <v>1469</v>
      </c>
      <c r="K69" s="12" t="s">
        <v>82</v>
      </c>
      <c r="L69" s="13">
        <f>J69*15</f>
        <v>22035</v>
      </c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2"/>
    </row>
    <row r="70" spans="1:37" ht="33" customHeight="1" x14ac:dyDescent="0.25">
      <c r="A70" s="6" t="s">
        <v>84</v>
      </c>
      <c r="B70" s="12">
        <f t="shared" ref="B70:H70" si="68">AD68</f>
        <v>0</v>
      </c>
      <c r="C70" s="12">
        <f t="shared" si="68"/>
        <v>0</v>
      </c>
      <c r="D70" s="12">
        <f t="shared" si="68"/>
        <v>0</v>
      </c>
      <c r="E70" s="12">
        <f t="shared" si="68"/>
        <v>26.25</v>
      </c>
      <c r="F70" s="12">
        <f t="shared" si="68"/>
        <v>160.75</v>
      </c>
      <c r="G70" s="12">
        <f t="shared" si="68"/>
        <v>205</v>
      </c>
      <c r="H70" s="12">
        <f t="shared" si="68"/>
        <v>249.75</v>
      </c>
      <c r="I70" s="12" t="s">
        <v>82</v>
      </c>
      <c r="J70" s="12" t="s">
        <v>82</v>
      </c>
      <c r="K70" s="16">
        <f>SUM(K3:K67)</f>
        <v>641.75</v>
      </c>
      <c r="L70" s="13">
        <f>K70*15</f>
        <v>9626.25</v>
      </c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2"/>
    </row>
    <row r="71" spans="1:37" x14ac:dyDescent="0.25">
      <c r="C71" s="40"/>
      <c r="D71" s="40"/>
      <c r="E71" s="40"/>
      <c r="F71" s="40"/>
      <c r="G71" s="40"/>
      <c r="H71" s="40"/>
      <c r="I71" s="40"/>
      <c r="J71" s="40"/>
      <c r="K71" s="40"/>
    </row>
    <row r="72" spans="1:37" x14ac:dyDescent="0.25">
      <c r="B72" s="18" t="s">
        <v>85</v>
      </c>
      <c r="C72" s="18" t="s">
        <v>86</v>
      </c>
      <c r="D72" s="18" t="s">
        <v>87</v>
      </c>
      <c r="E72" s="18" t="s">
        <v>88</v>
      </c>
      <c r="F72" s="2"/>
    </row>
    <row r="73" spans="1:37" x14ac:dyDescent="0.25">
      <c r="B73" s="18" t="s">
        <v>89</v>
      </c>
      <c r="C73" s="19" t="s">
        <v>90</v>
      </c>
      <c r="D73" s="20">
        <f>41</f>
        <v>41</v>
      </c>
      <c r="E73" s="18" t="s">
        <v>91</v>
      </c>
      <c r="F73" s="21">
        <f>93.5</f>
        <v>93.5</v>
      </c>
    </row>
    <row r="74" spans="1:37" ht="38.25" customHeight="1" x14ac:dyDescent="0.25">
      <c r="B74" s="18" t="s">
        <v>92</v>
      </c>
      <c r="C74" s="22" t="s">
        <v>93</v>
      </c>
      <c r="D74" s="20">
        <f>21</f>
        <v>21</v>
      </c>
      <c r="E74" s="18" t="s">
        <v>94</v>
      </c>
      <c r="F74" s="23">
        <f>293.75</f>
        <v>293.75</v>
      </c>
    </row>
    <row r="75" spans="1:37" ht="38.25" customHeight="1" x14ac:dyDescent="0.25">
      <c r="B75" s="18" t="s">
        <v>95</v>
      </c>
      <c r="C75" s="24" t="s">
        <v>96</v>
      </c>
      <c r="D75" s="20">
        <f>5.25</f>
        <v>5.25</v>
      </c>
      <c r="E75" s="18" t="s">
        <v>94</v>
      </c>
      <c r="F75" s="25">
        <f>362.5</f>
        <v>362.5</v>
      </c>
    </row>
    <row r="76" spans="1:37" ht="38.25" customHeight="1" x14ac:dyDescent="0.25">
      <c r="B76" s="18" t="s">
        <v>97</v>
      </c>
      <c r="C76" s="19" t="s">
        <v>90</v>
      </c>
      <c r="D76" s="20">
        <f>4</f>
        <v>4</v>
      </c>
      <c r="E76" s="18" t="s">
        <v>98</v>
      </c>
      <c r="F76" s="26">
        <f>299.75</f>
        <v>299.75</v>
      </c>
    </row>
    <row r="77" spans="1:37" ht="38.25" customHeight="1" x14ac:dyDescent="0.25">
      <c r="B77" s="18" t="s">
        <v>99</v>
      </c>
      <c r="C77" s="22" t="s">
        <v>93</v>
      </c>
      <c r="D77" s="20">
        <f>4.5</f>
        <v>4.5</v>
      </c>
      <c r="E77" s="18" t="s">
        <v>98</v>
      </c>
      <c r="F77" s="27">
        <f>231</f>
        <v>231</v>
      </c>
    </row>
    <row r="78" spans="1:37" ht="25.5" customHeight="1" x14ac:dyDescent="0.25">
      <c r="B78" s="18" t="s">
        <v>100</v>
      </c>
      <c r="C78" s="22" t="s">
        <v>93</v>
      </c>
      <c r="D78" s="20">
        <f>0.25</f>
        <v>0.25</v>
      </c>
      <c r="E78" s="18" t="s">
        <v>101</v>
      </c>
      <c r="F78" s="28">
        <f>235.25</f>
        <v>235.25</v>
      </c>
    </row>
    <row r="79" spans="1:37" ht="38.25" customHeight="1" x14ac:dyDescent="0.25">
      <c r="B79" s="18" t="s">
        <v>102</v>
      </c>
      <c r="C79" s="22" t="s">
        <v>93</v>
      </c>
      <c r="D79" s="20">
        <f>3.75</f>
        <v>3.75</v>
      </c>
      <c r="E79" s="18" t="s">
        <v>103</v>
      </c>
      <c r="F79" s="29">
        <f>595</f>
        <v>595</v>
      </c>
    </row>
    <row r="80" spans="1:37" ht="38.25" customHeight="1" x14ac:dyDescent="0.25">
      <c r="B80" s="18" t="s">
        <v>104</v>
      </c>
      <c r="C80" s="19" t="s">
        <v>90</v>
      </c>
      <c r="D80" s="20">
        <f>2.5</f>
        <v>2.5</v>
      </c>
      <c r="E80" s="18" t="s">
        <v>105</v>
      </c>
      <c r="F80" s="30">
        <f>SUM(F73:F79)</f>
        <v>2110.75</v>
      </c>
    </row>
    <row r="81" spans="2:6" ht="38.25" customHeight="1" x14ac:dyDescent="0.25">
      <c r="B81" s="18" t="s">
        <v>106</v>
      </c>
      <c r="C81" s="22" t="s">
        <v>93</v>
      </c>
      <c r="D81" s="20">
        <f>0.5</f>
        <v>0.5</v>
      </c>
      <c r="E81" s="18" t="s">
        <v>105</v>
      </c>
      <c r="F81" s="2"/>
    </row>
    <row r="82" spans="2:6" ht="25.5" customHeight="1" x14ac:dyDescent="0.25">
      <c r="B82" s="18" t="s">
        <v>107</v>
      </c>
      <c r="C82" s="31" t="s">
        <v>108</v>
      </c>
      <c r="D82" s="20">
        <f>16</f>
        <v>16</v>
      </c>
      <c r="E82" s="18" t="s">
        <v>109</v>
      </c>
      <c r="F82" s="2"/>
    </row>
    <row r="83" spans="2:6" ht="25.5" customHeight="1" x14ac:dyDescent="0.25">
      <c r="B83" s="18" t="s">
        <v>110</v>
      </c>
      <c r="C83" s="31" t="s">
        <v>108</v>
      </c>
      <c r="D83" s="20">
        <f>16</f>
        <v>16</v>
      </c>
      <c r="E83" s="18" t="s">
        <v>109</v>
      </c>
      <c r="F83" s="2"/>
    </row>
    <row r="84" spans="2:6" ht="25.5" customHeight="1" x14ac:dyDescent="0.25">
      <c r="B84" s="18" t="s">
        <v>111</v>
      </c>
      <c r="C84" s="19" t="s">
        <v>90</v>
      </c>
      <c r="D84" s="20">
        <f>39</f>
        <v>39</v>
      </c>
      <c r="E84" s="18" t="s">
        <v>112</v>
      </c>
      <c r="F84" s="2"/>
    </row>
    <row r="85" spans="2:6" ht="25.5" customHeight="1" x14ac:dyDescent="0.25">
      <c r="B85" s="18" t="s">
        <v>113</v>
      </c>
      <c r="C85" s="22" t="s">
        <v>93</v>
      </c>
      <c r="D85" s="20">
        <f>15.5</f>
        <v>15.5</v>
      </c>
      <c r="E85" s="18" t="s">
        <v>112</v>
      </c>
      <c r="F85" s="2"/>
    </row>
    <row r="86" spans="2:6" ht="38.25" customHeight="1" x14ac:dyDescent="0.25">
      <c r="B86" s="18" t="s">
        <v>114</v>
      </c>
      <c r="C86" s="22" t="s">
        <v>93</v>
      </c>
      <c r="D86" s="20">
        <f>3</f>
        <v>3</v>
      </c>
      <c r="E86" s="18" t="s">
        <v>115</v>
      </c>
      <c r="F86" s="2"/>
    </row>
    <row r="87" spans="2:6" ht="38.25" customHeight="1" x14ac:dyDescent="0.25">
      <c r="B87" s="18" t="s">
        <v>116</v>
      </c>
      <c r="C87" s="22" t="s">
        <v>93</v>
      </c>
      <c r="D87" s="20">
        <f>3</f>
        <v>3</v>
      </c>
      <c r="E87" s="18" t="s">
        <v>115</v>
      </c>
      <c r="F87" s="2"/>
    </row>
    <row r="88" spans="2:6" ht="38.25" customHeight="1" x14ac:dyDescent="0.25">
      <c r="B88" s="18" t="s">
        <v>117</v>
      </c>
      <c r="C88" s="19" t="s">
        <v>90</v>
      </c>
      <c r="D88" s="20">
        <f>0.5</f>
        <v>0.5</v>
      </c>
      <c r="E88" s="18" t="s">
        <v>118</v>
      </c>
      <c r="F88" s="2"/>
    </row>
    <row r="89" spans="2:6" ht="38.25" customHeight="1" x14ac:dyDescent="0.25">
      <c r="B89" s="18" t="s">
        <v>119</v>
      </c>
      <c r="C89" s="22" t="s">
        <v>93</v>
      </c>
      <c r="D89" s="20">
        <f>0.25</f>
        <v>0.25</v>
      </c>
      <c r="E89" s="18" t="s">
        <v>118</v>
      </c>
      <c r="F89" s="2"/>
    </row>
    <row r="90" spans="2:6" ht="38.25" customHeight="1" x14ac:dyDescent="0.25">
      <c r="B90" s="18" t="s">
        <v>120</v>
      </c>
      <c r="C90" s="22" t="s">
        <v>93</v>
      </c>
      <c r="D90" s="20">
        <f>5</f>
        <v>5</v>
      </c>
      <c r="E90" s="18" t="s">
        <v>121</v>
      </c>
      <c r="F90" s="2"/>
    </row>
    <row r="91" spans="2:6" ht="38.25" customHeight="1" x14ac:dyDescent="0.25">
      <c r="B91" s="18" t="s">
        <v>122</v>
      </c>
      <c r="C91" s="32" t="s">
        <v>123</v>
      </c>
      <c r="D91" s="20">
        <f>20</f>
        <v>20</v>
      </c>
      <c r="E91" s="18" t="s">
        <v>124</v>
      </c>
      <c r="F91" s="2"/>
    </row>
    <row r="92" spans="2:6" ht="25.5" customHeight="1" x14ac:dyDescent="0.25">
      <c r="B92" s="18" t="s">
        <v>125</v>
      </c>
      <c r="C92" s="19" t="s">
        <v>90</v>
      </c>
      <c r="D92" s="20">
        <f>4.5</f>
        <v>4.5</v>
      </c>
      <c r="E92" s="18" t="s">
        <v>126</v>
      </c>
      <c r="F92" s="2"/>
    </row>
    <row r="93" spans="2:6" ht="38.25" customHeight="1" x14ac:dyDescent="0.25">
      <c r="B93" s="18" t="s">
        <v>127</v>
      </c>
      <c r="C93" s="24" t="s">
        <v>96</v>
      </c>
      <c r="D93" s="20">
        <f>3.25</f>
        <v>3.25</v>
      </c>
      <c r="E93" s="18" t="s">
        <v>128</v>
      </c>
      <c r="F93" s="2"/>
    </row>
    <row r="94" spans="2:6" x14ac:dyDescent="0.25">
      <c r="B94" s="18" t="s">
        <v>129</v>
      </c>
      <c r="C94" s="31" t="s">
        <v>108</v>
      </c>
      <c r="D94" s="20">
        <f>146.75</f>
        <v>146.75</v>
      </c>
      <c r="E94" s="18" t="s">
        <v>130</v>
      </c>
      <c r="F94" s="2"/>
    </row>
    <row r="95" spans="2:6" x14ac:dyDescent="0.25">
      <c r="B95" s="18" t="s">
        <v>131</v>
      </c>
      <c r="C95" s="33" t="s">
        <v>132</v>
      </c>
      <c r="D95" s="20">
        <f>144</f>
        <v>144</v>
      </c>
      <c r="E95" s="18" t="s">
        <v>130</v>
      </c>
      <c r="F95" s="2"/>
    </row>
    <row r="96" spans="2:6" x14ac:dyDescent="0.25">
      <c r="B96" s="18" t="s">
        <v>133</v>
      </c>
      <c r="C96" s="22" t="s">
        <v>93</v>
      </c>
      <c r="D96" s="20">
        <f>147</f>
        <v>147</v>
      </c>
      <c r="E96" s="18" t="s">
        <v>130</v>
      </c>
      <c r="F96" s="2"/>
    </row>
    <row r="97" spans="2:6" x14ac:dyDescent="0.25">
      <c r="B97" s="18" t="s">
        <v>134</v>
      </c>
      <c r="C97" s="34" t="s">
        <v>135</v>
      </c>
      <c r="D97" s="20">
        <f>147</f>
        <v>147</v>
      </c>
      <c r="E97" s="18" t="s">
        <v>130</v>
      </c>
      <c r="F97" s="2"/>
    </row>
    <row r="98" spans="2:6" x14ac:dyDescent="0.25">
      <c r="B98" s="18" t="s">
        <v>136</v>
      </c>
      <c r="C98" s="24" t="s">
        <v>96</v>
      </c>
      <c r="D98" s="20">
        <f>134.5</f>
        <v>134.5</v>
      </c>
      <c r="E98" s="18" t="s">
        <v>130</v>
      </c>
      <c r="F98" s="2"/>
    </row>
    <row r="99" spans="2:6" x14ac:dyDescent="0.25">
      <c r="B99" s="18" t="s">
        <v>137</v>
      </c>
      <c r="C99" s="32" t="s">
        <v>123</v>
      </c>
      <c r="D99" s="20">
        <f>147</f>
        <v>147</v>
      </c>
      <c r="E99" s="18" t="s">
        <v>130</v>
      </c>
      <c r="F99" s="2"/>
    </row>
    <row r="100" spans="2:6" x14ac:dyDescent="0.25">
      <c r="B100" s="18" t="s">
        <v>138</v>
      </c>
      <c r="C100" s="31" t="s">
        <v>108</v>
      </c>
      <c r="D100" s="20">
        <f>115</f>
        <v>115</v>
      </c>
      <c r="E100" s="18" t="s">
        <v>130</v>
      </c>
      <c r="F100" s="2"/>
    </row>
    <row r="101" spans="2:6" x14ac:dyDescent="0.25">
      <c r="B101" s="18" t="s">
        <v>139</v>
      </c>
      <c r="C101" s="33" t="s">
        <v>132</v>
      </c>
      <c r="D101" s="20">
        <f>161</f>
        <v>161</v>
      </c>
      <c r="E101" s="18" t="s">
        <v>130</v>
      </c>
      <c r="F101" s="2"/>
    </row>
    <row r="102" spans="2:6" x14ac:dyDescent="0.25">
      <c r="B102" s="18" t="s">
        <v>140</v>
      </c>
      <c r="C102" s="22" t="s">
        <v>93</v>
      </c>
      <c r="D102" s="20">
        <f>96</f>
        <v>96</v>
      </c>
      <c r="E102" s="18" t="s">
        <v>130</v>
      </c>
      <c r="F102" s="2"/>
    </row>
    <row r="103" spans="2:6" x14ac:dyDescent="0.25">
      <c r="B103" s="18" t="s">
        <v>141</v>
      </c>
      <c r="C103" s="34" t="s">
        <v>135</v>
      </c>
      <c r="D103" s="20">
        <f>84</f>
        <v>84</v>
      </c>
      <c r="E103" s="18" t="s">
        <v>130</v>
      </c>
      <c r="F103" s="2"/>
    </row>
    <row r="104" spans="2:6" x14ac:dyDescent="0.25">
      <c r="B104" s="18" t="s">
        <v>142</v>
      </c>
      <c r="C104" s="24" t="s">
        <v>96</v>
      </c>
      <c r="D104" s="20">
        <f>84</f>
        <v>84</v>
      </c>
      <c r="E104" s="18" t="s">
        <v>130</v>
      </c>
      <c r="F104" s="2"/>
    </row>
    <row r="105" spans="2:6" x14ac:dyDescent="0.25">
      <c r="B105" s="18" t="s">
        <v>143</v>
      </c>
      <c r="C105" s="32" t="s">
        <v>123</v>
      </c>
      <c r="D105" s="20">
        <f>96</f>
        <v>96</v>
      </c>
      <c r="E105" s="18" t="s">
        <v>130</v>
      </c>
      <c r="F105" s="2"/>
    </row>
    <row r="106" spans="2:6" x14ac:dyDescent="0.25">
      <c r="B106" s="18" t="s">
        <v>144</v>
      </c>
      <c r="C106" s="33" t="s">
        <v>132</v>
      </c>
      <c r="D106" s="20">
        <f>57.5</f>
        <v>57.5</v>
      </c>
      <c r="E106" s="18" t="s">
        <v>130</v>
      </c>
      <c r="F106" s="2"/>
    </row>
    <row r="107" spans="2:6" ht="38.25" customHeight="1" x14ac:dyDescent="0.25">
      <c r="B107" s="18" t="s">
        <v>145</v>
      </c>
      <c r="C107" s="24" t="s">
        <v>96</v>
      </c>
      <c r="D107" s="20">
        <f>6</f>
        <v>6</v>
      </c>
      <c r="E107" s="18" t="s">
        <v>146</v>
      </c>
      <c r="F107" s="2"/>
    </row>
    <row r="108" spans="2:6" ht="38.25" customHeight="1" x14ac:dyDescent="0.25">
      <c r="B108" s="18" t="s">
        <v>147</v>
      </c>
      <c r="C108" s="32" t="s">
        <v>123</v>
      </c>
      <c r="D108" s="20">
        <f>146</f>
        <v>146</v>
      </c>
      <c r="E108" s="18" t="s">
        <v>148</v>
      </c>
      <c r="F108" s="2"/>
    </row>
    <row r="109" spans="2:6" ht="38.25" customHeight="1" x14ac:dyDescent="0.25">
      <c r="B109" s="18" t="s">
        <v>149</v>
      </c>
      <c r="C109" s="32" t="s">
        <v>123</v>
      </c>
      <c r="D109" s="20">
        <f>158</f>
        <v>158</v>
      </c>
      <c r="E109" s="18" t="s">
        <v>148</v>
      </c>
      <c r="F109" s="2"/>
    </row>
    <row r="110" spans="2:6" ht="38.25" customHeight="1" x14ac:dyDescent="0.25">
      <c r="B110" s="18" t="s">
        <v>150</v>
      </c>
      <c r="C110" s="32" t="s">
        <v>123</v>
      </c>
      <c r="D110" s="20">
        <f>28</f>
        <v>28</v>
      </c>
      <c r="E110" s="18" t="s">
        <v>148</v>
      </c>
      <c r="F110" s="2"/>
    </row>
    <row r="111" spans="2:6" ht="25.5" customHeight="1" x14ac:dyDescent="0.25">
      <c r="B111" s="18" t="s">
        <v>151</v>
      </c>
      <c r="C111" s="19" t="s">
        <v>90</v>
      </c>
      <c r="D111" s="20">
        <f>2</f>
        <v>2</v>
      </c>
      <c r="E111" s="18" t="s">
        <v>152</v>
      </c>
      <c r="F111" s="2"/>
    </row>
    <row r="112" spans="2:6" x14ac:dyDescent="0.25">
      <c r="B112" s="18" t="s">
        <v>153</v>
      </c>
      <c r="C112" s="24" t="s">
        <v>96</v>
      </c>
      <c r="D112" s="20">
        <f>2.25</f>
        <v>2.25</v>
      </c>
      <c r="E112" s="18" t="s">
        <v>154</v>
      </c>
      <c r="F112" s="2"/>
    </row>
    <row r="113" spans="2:6" x14ac:dyDescent="0.25">
      <c r="B113" s="2"/>
      <c r="C113" s="35" t="s">
        <v>155</v>
      </c>
      <c r="D113" s="30">
        <f>SUM(D73:D112)</f>
        <v>2110.75</v>
      </c>
      <c r="E113" s="2"/>
      <c r="F113" s="2"/>
    </row>
    <row r="114" spans="2:6" x14ac:dyDescent="0.25">
      <c r="B114" s="2"/>
      <c r="C114" s="2"/>
      <c r="D114" s="2"/>
      <c r="E114" s="2"/>
      <c r="F114" s="2"/>
    </row>
  </sheetData>
  <mergeCells count="4">
    <mergeCell ref="AD1:AJ1"/>
    <mergeCell ref="N1:T1"/>
    <mergeCell ref="V1:AB1"/>
    <mergeCell ref="B1:K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70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baseColWidth="10" defaultColWidth="9.140625" defaultRowHeight="15" x14ac:dyDescent="0.25"/>
  <cols>
    <col min="1" max="1" width="23" customWidth="1"/>
    <col min="2" max="13" width="11.85546875" customWidth="1"/>
  </cols>
  <sheetData>
    <row r="1" spans="1:11" ht="56.25" customHeight="1" x14ac:dyDescent="0.25">
      <c r="A1" s="1"/>
      <c r="B1" s="39" t="s">
        <v>165</v>
      </c>
      <c r="C1" s="37"/>
      <c r="D1" s="37"/>
      <c r="E1" s="37"/>
      <c r="F1" s="37"/>
      <c r="G1" s="37"/>
      <c r="H1" s="37"/>
      <c r="I1" s="37"/>
      <c r="J1" s="37"/>
      <c r="K1" s="38"/>
    </row>
    <row r="2" spans="1:11" ht="56.25" customHeight="1" x14ac:dyDescent="0.25">
      <c r="A2" s="3" t="s">
        <v>157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4" t="s">
        <v>12</v>
      </c>
      <c r="J2" s="5" t="s">
        <v>13</v>
      </c>
      <c r="K2" s="6" t="s">
        <v>14</v>
      </c>
    </row>
    <row r="3" spans="1:11" ht="15.75" customHeight="1" x14ac:dyDescent="0.25">
      <c r="A3" s="8" t="str">
        <f>General!A3</f>
        <v>Albert Gonzalez</v>
      </c>
      <c r="B3" s="17">
        <f>0</f>
        <v>0</v>
      </c>
      <c r="C3" s="17">
        <f>0</f>
        <v>0</v>
      </c>
      <c r="D3" s="17">
        <f>0</f>
        <v>0</v>
      </c>
      <c r="E3" s="17">
        <f>0</f>
        <v>0</v>
      </c>
      <c r="F3" s="17">
        <f>0</f>
        <v>0</v>
      </c>
      <c r="G3" s="17">
        <f>0</f>
        <v>0</v>
      </c>
      <c r="H3" s="17">
        <f>0</f>
        <v>0</v>
      </c>
      <c r="I3" s="10">
        <f t="shared" ref="I3:I34" si="0">SUM(B3:H3)</f>
        <v>0</v>
      </c>
      <c r="J3" s="11">
        <f t="shared" ref="J3:J34" si="1">I3-K3</f>
        <v>0</v>
      </c>
      <c r="K3" s="12">
        <f>0</f>
        <v>0</v>
      </c>
    </row>
    <row r="4" spans="1:11" ht="15.75" customHeight="1" x14ac:dyDescent="0.25">
      <c r="A4" s="8" t="str">
        <f>General!A4</f>
        <v>Anderson Briceno</v>
      </c>
      <c r="B4" s="17">
        <f>0</f>
        <v>0</v>
      </c>
      <c r="C4" s="17">
        <f>0</f>
        <v>0</v>
      </c>
      <c r="D4" s="17">
        <f>0</f>
        <v>0</v>
      </c>
      <c r="E4" s="17">
        <f>0</f>
        <v>0</v>
      </c>
      <c r="F4" s="17">
        <f>0</f>
        <v>0</v>
      </c>
      <c r="G4" s="17">
        <f>0</f>
        <v>0</v>
      </c>
      <c r="H4" s="17">
        <f>0</f>
        <v>0</v>
      </c>
      <c r="I4" s="10">
        <f t="shared" si="0"/>
        <v>0</v>
      </c>
      <c r="J4" s="11">
        <f t="shared" si="1"/>
        <v>0</v>
      </c>
      <c r="K4" s="12">
        <f>0</f>
        <v>0</v>
      </c>
    </row>
    <row r="5" spans="1:11" ht="15.75" customHeight="1" x14ac:dyDescent="0.25">
      <c r="A5" s="8" t="str">
        <f>General!A5</f>
        <v>Andres Quiroz</v>
      </c>
      <c r="B5" s="17">
        <f>0</f>
        <v>0</v>
      </c>
      <c r="C5" s="17">
        <f>0</f>
        <v>0</v>
      </c>
      <c r="D5" s="17">
        <f>0</f>
        <v>0</v>
      </c>
      <c r="E5" s="17">
        <f>0</f>
        <v>0</v>
      </c>
      <c r="F5" s="17">
        <f>0</f>
        <v>0</v>
      </c>
      <c r="G5" s="17">
        <f>0</f>
        <v>0</v>
      </c>
      <c r="H5" s="17">
        <f>0</f>
        <v>0</v>
      </c>
      <c r="I5" s="10">
        <f t="shared" si="0"/>
        <v>0</v>
      </c>
      <c r="J5" s="11">
        <f t="shared" si="1"/>
        <v>0</v>
      </c>
      <c r="K5" s="12">
        <f>0</f>
        <v>0</v>
      </c>
    </row>
    <row r="6" spans="1:11" ht="15.75" customHeight="1" x14ac:dyDescent="0.25">
      <c r="A6" s="8" t="str">
        <f>General!A6</f>
        <v>Angel Maldonado</v>
      </c>
      <c r="B6" s="17">
        <f>0</f>
        <v>0</v>
      </c>
      <c r="C6" s="17">
        <f>0</f>
        <v>0</v>
      </c>
      <c r="D6" s="17">
        <f>0</f>
        <v>0</v>
      </c>
      <c r="E6" s="17">
        <f>0</f>
        <v>0</v>
      </c>
      <c r="F6" s="17">
        <f>0</f>
        <v>0</v>
      </c>
      <c r="G6" s="17">
        <f>0</f>
        <v>0</v>
      </c>
      <c r="H6" s="17">
        <f>0</f>
        <v>0</v>
      </c>
      <c r="I6" s="10">
        <f t="shared" si="0"/>
        <v>0</v>
      </c>
      <c r="J6" s="11">
        <f t="shared" si="1"/>
        <v>0</v>
      </c>
      <c r="K6" s="12">
        <f>0</f>
        <v>0</v>
      </c>
    </row>
    <row r="7" spans="1:11" ht="15.75" customHeight="1" x14ac:dyDescent="0.25">
      <c r="A7" s="8" t="str">
        <f>General!A7</f>
        <v>Antonio Lopez</v>
      </c>
      <c r="B7" s="17">
        <f>0</f>
        <v>0</v>
      </c>
      <c r="C7" s="17">
        <f>0</f>
        <v>0</v>
      </c>
      <c r="D7" s="17">
        <f>0</f>
        <v>0</v>
      </c>
      <c r="E7" s="17">
        <f>0</f>
        <v>0</v>
      </c>
      <c r="F7" s="17">
        <f>0</f>
        <v>0</v>
      </c>
      <c r="G7" s="17">
        <f>0</f>
        <v>0</v>
      </c>
      <c r="H7" s="17">
        <f>0</f>
        <v>0</v>
      </c>
      <c r="I7" s="10">
        <f t="shared" si="0"/>
        <v>0</v>
      </c>
      <c r="J7" s="11">
        <f t="shared" si="1"/>
        <v>0</v>
      </c>
      <c r="K7" s="12">
        <f>0</f>
        <v>0</v>
      </c>
    </row>
    <row r="8" spans="1:11" ht="15.75" customHeight="1" x14ac:dyDescent="0.25">
      <c r="A8" s="8" t="str">
        <f>General!A8</f>
        <v>Brailyn Lopez</v>
      </c>
      <c r="B8" s="17">
        <f>0</f>
        <v>0</v>
      </c>
      <c r="C8" s="17">
        <f>0</f>
        <v>0</v>
      </c>
      <c r="D8" s="17">
        <f>0</f>
        <v>0</v>
      </c>
      <c r="E8" s="17">
        <f>0</f>
        <v>0</v>
      </c>
      <c r="F8" s="17">
        <f>0</f>
        <v>0</v>
      </c>
      <c r="G8" s="17">
        <f>0</f>
        <v>0</v>
      </c>
      <c r="H8" s="17">
        <f>0</f>
        <v>0</v>
      </c>
      <c r="I8" s="10">
        <f t="shared" si="0"/>
        <v>0</v>
      </c>
      <c r="J8" s="11">
        <f t="shared" si="1"/>
        <v>0</v>
      </c>
      <c r="K8" s="12">
        <f>0</f>
        <v>0</v>
      </c>
    </row>
    <row r="9" spans="1:11" ht="15.75" customHeight="1" x14ac:dyDescent="0.25">
      <c r="A9" s="8" t="str">
        <f>General!A9</f>
        <v>Carlos Gonzalez</v>
      </c>
      <c r="B9" s="17">
        <f>0</f>
        <v>0</v>
      </c>
      <c r="C9" s="17">
        <f>0</f>
        <v>0</v>
      </c>
      <c r="D9" s="17">
        <f>0</f>
        <v>0</v>
      </c>
      <c r="E9" s="17">
        <f>0</f>
        <v>0</v>
      </c>
      <c r="F9" s="17">
        <f>0</f>
        <v>0</v>
      </c>
      <c r="G9" s="17">
        <f>0</f>
        <v>0</v>
      </c>
      <c r="H9" s="17">
        <f>0</f>
        <v>0</v>
      </c>
      <c r="I9" s="10">
        <f t="shared" si="0"/>
        <v>0</v>
      </c>
      <c r="J9" s="11">
        <f t="shared" si="1"/>
        <v>0</v>
      </c>
      <c r="K9" s="12">
        <f>0</f>
        <v>0</v>
      </c>
    </row>
    <row r="10" spans="1:11" ht="15.75" customHeight="1" x14ac:dyDescent="0.25">
      <c r="A10" s="8" t="str">
        <f>General!A10</f>
        <v>Carlos Mejias</v>
      </c>
      <c r="B10" s="17">
        <f>0</f>
        <v>0</v>
      </c>
      <c r="C10" s="17">
        <f>0</f>
        <v>0</v>
      </c>
      <c r="D10" s="17">
        <f>0</f>
        <v>0</v>
      </c>
      <c r="E10" s="17">
        <f>0</f>
        <v>0</v>
      </c>
      <c r="F10" s="17">
        <f>0</f>
        <v>0</v>
      </c>
      <c r="G10" s="17">
        <f>0</f>
        <v>0</v>
      </c>
      <c r="H10" s="17">
        <f>0</f>
        <v>0</v>
      </c>
      <c r="I10" s="10">
        <f t="shared" si="0"/>
        <v>0</v>
      </c>
      <c r="J10" s="11">
        <f t="shared" si="1"/>
        <v>0</v>
      </c>
      <c r="K10" s="12">
        <f>0</f>
        <v>0</v>
      </c>
    </row>
    <row r="11" spans="1:11" ht="15.75" customHeight="1" x14ac:dyDescent="0.25">
      <c r="A11" s="8" t="str">
        <f>General!A11</f>
        <v>Cesar Alvarez</v>
      </c>
      <c r="B11" s="17">
        <f>0</f>
        <v>0</v>
      </c>
      <c r="C11" s="17">
        <f>0</f>
        <v>0</v>
      </c>
      <c r="D11" s="17">
        <f>0</f>
        <v>0</v>
      </c>
      <c r="E11" s="17">
        <f>0</f>
        <v>0</v>
      </c>
      <c r="F11" s="17">
        <f>0</f>
        <v>0</v>
      </c>
      <c r="G11" s="17">
        <f>0</f>
        <v>0</v>
      </c>
      <c r="H11" s="17">
        <f>0</f>
        <v>0</v>
      </c>
      <c r="I11" s="10">
        <f t="shared" si="0"/>
        <v>0</v>
      </c>
      <c r="J11" s="11">
        <f t="shared" si="1"/>
        <v>0</v>
      </c>
      <c r="K11" s="12">
        <f>0</f>
        <v>0</v>
      </c>
    </row>
    <row r="12" spans="1:11" ht="15.75" customHeight="1" x14ac:dyDescent="0.25">
      <c r="A12" s="8" t="str">
        <f>General!A12</f>
        <v>Cesar Ponte</v>
      </c>
      <c r="B12" s="17">
        <f>0</f>
        <v>0</v>
      </c>
      <c r="C12" s="17">
        <f>0</f>
        <v>0</v>
      </c>
      <c r="D12" s="17">
        <f>0</f>
        <v>0</v>
      </c>
      <c r="E12" s="17">
        <f>0</f>
        <v>0</v>
      </c>
      <c r="F12" s="17">
        <f>0</f>
        <v>0</v>
      </c>
      <c r="G12" s="17">
        <f>0</f>
        <v>0</v>
      </c>
      <c r="H12" s="17">
        <f>0</f>
        <v>0</v>
      </c>
      <c r="I12" s="10">
        <f t="shared" si="0"/>
        <v>0</v>
      </c>
      <c r="J12" s="11">
        <f t="shared" si="1"/>
        <v>0</v>
      </c>
      <c r="K12" s="12">
        <f>0</f>
        <v>0</v>
      </c>
    </row>
    <row r="13" spans="1:11" ht="15.75" customHeight="1" x14ac:dyDescent="0.25">
      <c r="A13" s="8" t="str">
        <f>General!A13</f>
        <v>Daniel Ramirez</v>
      </c>
      <c r="B13" s="17">
        <f>0</f>
        <v>0</v>
      </c>
      <c r="C13" s="17">
        <f>0</f>
        <v>0</v>
      </c>
      <c r="D13" s="17">
        <f>0</f>
        <v>0</v>
      </c>
      <c r="E13" s="17">
        <f>0</f>
        <v>0</v>
      </c>
      <c r="F13" s="17">
        <f>0</f>
        <v>0</v>
      </c>
      <c r="G13" s="17">
        <f>0</f>
        <v>0</v>
      </c>
      <c r="H13" s="17">
        <f>0</f>
        <v>0</v>
      </c>
      <c r="I13" s="10">
        <f t="shared" si="0"/>
        <v>0</v>
      </c>
      <c r="J13" s="11">
        <f t="shared" si="1"/>
        <v>0</v>
      </c>
      <c r="K13" s="12">
        <f>0</f>
        <v>0</v>
      </c>
    </row>
    <row r="14" spans="1:11" ht="15.75" customHeight="1" x14ac:dyDescent="0.25">
      <c r="A14" s="8" t="str">
        <f>General!A14</f>
        <v>David Osorio</v>
      </c>
      <c r="B14" s="17">
        <f>0</f>
        <v>0</v>
      </c>
      <c r="C14" s="17">
        <f>0</f>
        <v>0</v>
      </c>
      <c r="D14" s="17">
        <f>0</f>
        <v>0</v>
      </c>
      <c r="E14" s="17">
        <f>1.5+1.5</f>
        <v>3</v>
      </c>
      <c r="F14" s="17">
        <f>0</f>
        <v>0</v>
      </c>
      <c r="G14" s="17">
        <f>0</f>
        <v>0</v>
      </c>
      <c r="H14" s="17">
        <f>0</f>
        <v>0</v>
      </c>
      <c r="I14" s="10">
        <f t="shared" si="0"/>
        <v>3</v>
      </c>
      <c r="J14" s="11">
        <f t="shared" si="1"/>
        <v>3</v>
      </c>
      <c r="K14" s="12">
        <f>0</f>
        <v>0</v>
      </c>
    </row>
    <row r="15" spans="1:11" ht="15.75" customHeight="1" x14ac:dyDescent="0.25">
      <c r="A15" s="8" t="str">
        <f>General!A15</f>
        <v>Deiberson Garcia</v>
      </c>
      <c r="B15" s="17">
        <f>0</f>
        <v>0</v>
      </c>
      <c r="C15" s="17">
        <f>0</f>
        <v>0</v>
      </c>
      <c r="D15" s="17">
        <f>0</f>
        <v>0</v>
      </c>
      <c r="E15" s="17">
        <f>0</f>
        <v>0</v>
      </c>
      <c r="F15" s="17">
        <f>0</f>
        <v>0</v>
      </c>
      <c r="G15" s="17">
        <f>0</f>
        <v>0</v>
      </c>
      <c r="H15" s="17">
        <f>0</f>
        <v>0</v>
      </c>
      <c r="I15" s="10">
        <f t="shared" si="0"/>
        <v>0</v>
      </c>
      <c r="J15" s="11">
        <f t="shared" si="1"/>
        <v>0</v>
      </c>
      <c r="K15" s="12">
        <f>0</f>
        <v>0</v>
      </c>
    </row>
    <row r="16" spans="1:11" ht="15.75" customHeight="1" x14ac:dyDescent="0.25">
      <c r="A16" s="8" t="str">
        <f>General!A16</f>
        <v>Edwardo Garcia</v>
      </c>
      <c r="B16" s="17">
        <f>0</f>
        <v>0</v>
      </c>
      <c r="C16" s="17">
        <f>0</f>
        <v>0</v>
      </c>
      <c r="D16" s="17">
        <f>0</f>
        <v>0</v>
      </c>
      <c r="E16" s="17">
        <f>0</f>
        <v>0</v>
      </c>
      <c r="F16" s="17">
        <f>0</f>
        <v>0</v>
      </c>
      <c r="G16" s="17">
        <f>0</f>
        <v>0</v>
      </c>
      <c r="H16" s="17">
        <f>0</f>
        <v>0</v>
      </c>
      <c r="I16" s="10">
        <f t="shared" si="0"/>
        <v>0</v>
      </c>
      <c r="J16" s="11">
        <f t="shared" si="1"/>
        <v>0</v>
      </c>
      <c r="K16" s="12">
        <f>0</f>
        <v>0</v>
      </c>
    </row>
    <row r="17" spans="1:11" ht="15.75" customHeight="1" x14ac:dyDescent="0.25">
      <c r="A17" s="8" t="str">
        <f>General!A17</f>
        <v>Egidio Quiroz</v>
      </c>
      <c r="B17" s="17">
        <f>0</f>
        <v>0</v>
      </c>
      <c r="C17" s="17">
        <f>0</f>
        <v>0</v>
      </c>
      <c r="D17" s="17">
        <f>0</f>
        <v>0</v>
      </c>
      <c r="E17" s="17">
        <f>0</f>
        <v>0</v>
      </c>
      <c r="F17" s="17">
        <f>0</f>
        <v>0</v>
      </c>
      <c r="G17" s="17">
        <f>0</f>
        <v>0</v>
      </c>
      <c r="H17" s="17">
        <f>0</f>
        <v>0</v>
      </c>
      <c r="I17" s="10">
        <f t="shared" si="0"/>
        <v>0</v>
      </c>
      <c r="J17" s="11">
        <f t="shared" si="1"/>
        <v>0</v>
      </c>
      <c r="K17" s="12">
        <f>0</f>
        <v>0</v>
      </c>
    </row>
    <row r="18" spans="1:11" ht="15.75" customHeight="1" x14ac:dyDescent="0.25">
      <c r="A18" s="8" t="str">
        <f>General!A18</f>
        <v>Emil Salas</v>
      </c>
      <c r="B18" s="17">
        <f>0</f>
        <v>0</v>
      </c>
      <c r="C18" s="17">
        <f>0</f>
        <v>0</v>
      </c>
      <c r="D18" s="17">
        <f>0</f>
        <v>0</v>
      </c>
      <c r="E18" s="17">
        <f>0</f>
        <v>0</v>
      </c>
      <c r="F18" s="17">
        <f>0</f>
        <v>0</v>
      </c>
      <c r="G18" s="17">
        <f>0</f>
        <v>0</v>
      </c>
      <c r="H18" s="17">
        <f>0</f>
        <v>0</v>
      </c>
      <c r="I18" s="10">
        <f t="shared" si="0"/>
        <v>0</v>
      </c>
      <c r="J18" s="11">
        <f t="shared" si="1"/>
        <v>0</v>
      </c>
      <c r="K18" s="12">
        <f>0</f>
        <v>0</v>
      </c>
    </row>
    <row r="19" spans="1:11" ht="15.75" customHeight="1" x14ac:dyDescent="0.25">
      <c r="A19" s="8" t="str">
        <f>General!A19</f>
        <v>Enrique Diaz</v>
      </c>
      <c r="B19" s="17">
        <f>0</f>
        <v>0</v>
      </c>
      <c r="C19" s="17">
        <f>0</f>
        <v>0</v>
      </c>
      <c r="D19" s="17">
        <f>0</f>
        <v>0</v>
      </c>
      <c r="E19" s="17">
        <f>0</f>
        <v>0</v>
      </c>
      <c r="F19" s="17">
        <f>0</f>
        <v>0</v>
      </c>
      <c r="G19" s="17">
        <f>0</f>
        <v>0</v>
      </c>
      <c r="H19" s="17">
        <f>0</f>
        <v>0</v>
      </c>
      <c r="I19" s="10">
        <f t="shared" si="0"/>
        <v>0</v>
      </c>
      <c r="J19" s="11">
        <f t="shared" si="1"/>
        <v>0</v>
      </c>
      <c r="K19" s="12">
        <f>0</f>
        <v>0</v>
      </c>
    </row>
    <row r="20" spans="1:11" ht="15.75" customHeight="1" x14ac:dyDescent="0.25">
      <c r="A20" s="8" t="str">
        <f>General!A20</f>
        <v>Erik Acosta</v>
      </c>
      <c r="B20" s="17">
        <f>0</f>
        <v>0</v>
      </c>
      <c r="C20" s="17">
        <f>0</f>
        <v>0</v>
      </c>
      <c r="D20" s="17">
        <f>0</f>
        <v>0</v>
      </c>
      <c r="E20" s="17">
        <f>0</f>
        <v>0</v>
      </c>
      <c r="F20" s="17">
        <f>0</f>
        <v>0</v>
      </c>
      <c r="G20" s="17">
        <f>0</f>
        <v>0</v>
      </c>
      <c r="H20" s="17">
        <f>0</f>
        <v>0</v>
      </c>
      <c r="I20" s="10">
        <f t="shared" si="0"/>
        <v>0</v>
      </c>
      <c r="J20" s="11">
        <f t="shared" si="1"/>
        <v>0</v>
      </c>
      <c r="K20" s="12">
        <f>0</f>
        <v>0</v>
      </c>
    </row>
    <row r="21" spans="1:11" ht="15.75" customHeight="1" x14ac:dyDescent="0.25">
      <c r="A21" s="8" t="str">
        <f>General!A21</f>
        <v>Erisson Salazar Rodriguez</v>
      </c>
      <c r="B21" s="17">
        <f>0</f>
        <v>0</v>
      </c>
      <c r="C21" s="17">
        <f>0</f>
        <v>0</v>
      </c>
      <c r="D21" s="17">
        <f>0</f>
        <v>0</v>
      </c>
      <c r="E21" s="17">
        <f>0</f>
        <v>0</v>
      </c>
      <c r="F21" s="17">
        <f>0</f>
        <v>0</v>
      </c>
      <c r="G21" s="17">
        <f>0</f>
        <v>0</v>
      </c>
      <c r="H21" s="17">
        <f>0</f>
        <v>0</v>
      </c>
      <c r="I21" s="10">
        <f t="shared" si="0"/>
        <v>0</v>
      </c>
      <c r="J21" s="11">
        <f t="shared" si="1"/>
        <v>0</v>
      </c>
      <c r="K21" s="12">
        <f>0</f>
        <v>0</v>
      </c>
    </row>
    <row r="22" spans="1:11" ht="15.75" customHeight="1" x14ac:dyDescent="0.25">
      <c r="A22" s="8" t="str">
        <f>General!A22</f>
        <v>Erwin Galicia</v>
      </c>
      <c r="B22" s="17">
        <f>0</f>
        <v>0</v>
      </c>
      <c r="C22" s="17">
        <f>0</f>
        <v>0</v>
      </c>
      <c r="D22" s="17">
        <f>0</f>
        <v>0</v>
      </c>
      <c r="E22" s="17">
        <f>0</f>
        <v>0</v>
      </c>
      <c r="F22" s="17">
        <f>0</f>
        <v>0</v>
      </c>
      <c r="G22" s="17">
        <f>0</f>
        <v>0</v>
      </c>
      <c r="H22" s="17">
        <f>0</f>
        <v>0</v>
      </c>
      <c r="I22" s="10">
        <f t="shared" si="0"/>
        <v>0</v>
      </c>
      <c r="J22" s="11">
        <f t="shared" si="1"/>
        <v>0</v>
      </c>
      <c r="K22" s="12">
        <f>0</f>
        <v>0</v>
      </c>
    </row>
    <row r="23" spans="1:11" ht="15.75" customHeight="1" x14ac:dyDescent="0.25">
      <c r="A23" s="8" t="str">
        <f>General!A23</f>
        <v>Erwin Gonzalez</v>
      </c>
      <c r="B23" s="17">
        <f>0</f>
        <v>0</v>
      </c>
      <c r="C23" s="17">
        <f>0</f>
        <v>0</v>
      </c>
      <c r="D23" s="17">
        <f>0</f>
        <v>0</v>
      </c>
      <c r="E23" s="17">
        <f>0</f>
        <v>0</v>
      </c>
      <c r="F23" s="17">
        <f>0</f>
        <v>0</v>
      </c>
      <c r="G23" s="17">
        <f>0</f>
        <v>0</v>
      </c>
      <c r="H23" s="17">
        <f>0</f>
        <v>0</v>
      </c>
      <c r="I23" s="10">
        <f t="shared" si="0"/>
        <v>0</v>
      </c>
      <c r="J23" s="11">
        <f t="shared" si="1"/>
        <v>0</v>
      </c>
      <c r="K23" s="12">
        <f>0</f>
        <v>0</v>
      </c>
    </row>
    <row r="24" spans="1:11" ht="15.75" customHeight="1" x14ac:dyDescent="0.25">
      <c r="A24" s="8" t="str">
        <f>General!A24</f>
        <v>Franklin Bermon</v>
      </c>
      <c r="B24" s="17">
        <f>0</f>
        <v>0</v>
      </c>
      <c r="C24" s="17">
        <f>0</f>
        <v>0</v>
      </c>
      <c r="D24" s="17">
        <f>0</f>
        <v>0</v>
      </c>
      <c r="E24" s="17">
        <f>0</f>
        <v>0</v>
      </c>
      <c r="F24" s="17">
        <f>0</f>
        <v>0</v>
      </c>
      <c r="G24" s="17">
        <f>0</f>
        <v>0</v>
      </c>
      <c r="H24" s="17">
        <f>0</f>
        <v>0</v>
      </c>
      <c r="I24" s="10">
        <f t="shared" si="0"/>
        <v>0</v>
      </c>
      <c r="J24" s="11">
        <f t="shared" si="1"/>
        <v>0</v>
      </c>
      <c r="K24" s="12">
        <f>0</f>
        <v>0</v>
      </c>
    </row>
    <row r="25" spans="1:11" ht="15.75" customHeight="1" x14ac:dyDescent="0.25">
      <c r="A25" s="8" t="str">
        <f>General!A25</f>
        <v>Franklin Soto</v>
      </c>
      <c r="B25" s="17">
        <f>0</f>
        <v>0</v>
      </c>
      <c r="C25" s="17">
        <f>0</f>
        <v>0</v>
      </c>
      <c r="D25" s="17">
        <f>0</f>
        <v>0</v>
      </c>
      <c r="E25" s="17">
        <f>0</f>
        <v>0</v>
      </c>
      <c r="F25" s="17">
        <f>0</f>
        <v>0</v>
      </c>
      <c r="G25" s="17">
        <f>0</f>
        <v>0</v>
      </c>
      <c r="H25" s="17">
        <f>0</f>
        <v>0</v>
      </c>
      <c r="I25" s="10">
        <f t="shared" si="0"/>
        <v>0</v>
      </c>
      <c r="J25" s="11">
        <f t="shared" si="1"/>
        <v>0</v>
      </c>
      <c r="K25" s="12">
        <f>0</f>
        <v>0</v>
      </c>
    </row>
    <row r="26" spans="1:11" ht="15.75" customHeight="1" x14ac:dyDescent="0.25">
      <c r="A26" s="8" t="str">
        <f>General!A26</f>
        <v>Irma Bona</v>
      </c>
      <c r="B26" s="17">
        <f>0</f>
        <v>0</v>
      </c>
      <c r="C26" s="17">
        <f>0</f>
        <v>0</v>
      </c>
      <c r="D26" s="17">
        <f>0</f>
        <v>0</v>
      </c>
      <c r="E26" s="17">
        <f>0</f>
        <v>0</v>
      </c>
      <c r="F26" s="17">
        <f>0</f>
        <v>0</v>
      </c>
      <c r="G26" s="17">
        <f>0</f>
        <v>0</v>
      </c>
      <c r="H26" s="17">
        <f>0</f>
        <v>0</v>
      </c>
      <c r="I26" s="10">
        <f t="shared" si="0"/>
        <v>0</v>
      </c>
      <c r="J26" s="11">
        <f t="shared" si="1"/>
        <v>0</v>
      </c>
      <c r="K26" s="12">
        <f>0</f>
        <v>0</v>
      </c>
    </row>
    <row r="27" spans="1:11" ht="15.75" customHeight="1" x14ac:dyDescent="0.25">
      <c r="A27" s="8" t="str">
        <f>General!A27</f>
        <v>Jairo Arteaga Rondon</v>
      </c>
      <c r="B27" s="17">
        <f>0</f>
        <v>0</v>
      </c>
      <c r="C27" s="17">
        <f>0</f>
        <v>0</v>
      </c>
      <c r="D27" s="17">
        <f>0</f>
        <v>0</v>
      </c>
      <c r="E27" s="17">
        <f>0</f>
        <v>0</v>
      </c>
      <c r="F27" s="17">
        <f>0</f>
        <v>0</v>
      </c>
      <c r="G27" s="17">
        <f>0</f>
        <v>0</v>
      </c>
      <c r="H27" s="17">
        <f>0</f>
        <v>0</v>
      </c>
      <c r="I27" s="10">
        <f t="shared" si="0"/>
        <v>0</v>
      </c>
      <c r="J27" s="11">
        <f t="shared" si="1"/>
        <v>0</v>
      </c>
      <c r="K27" s="12">
        <f>0</f>
        <v>0</v>
      </c>
    </row>
    <row r="28" spans="1:11" ht="15.75" customHeight="1" x14ac:dyDescent="0.25">
      <c r="A28" s="8" t="str">
        <f>General!A28</f>
        <v>Jesus Golding</v>
      </c>
      <c r="B28" s="17">
        <f>0</f>
        <v>0</v>
      </c>
      <c r="C28" s="17">
        <f>0</f>
        <v>0</v>
      </c>
      <c r="D28" s="17">
        <f>0</f>
        <v>0</v>
      </c>
      <c r="E28" s="17">
        <f>0</f>
        <v>0</v>
      </c>
      <c r="F28" s="17">
        <f>0</f>
        <v>0</v>
      </c>
      <c r="G28" s="17">
        <f>0</f>
        <v>0</v>
      </c>
      <c r="H28" s="17">
        <f>0</f>
        <v>0</v>
      </c>
      <c r="I28" s="10">
        <f t="shared" si="0"/>
        <v>0</v>
      </c>
      <c r="J28" s="11">
        <f t="shared" si="1"/>
        <v>0</v>
      </c>
      <c r="K28" s="12">
        <f>0</f>
        <v>0</v>
      </c>
    </row>
    <row r="29" spans="1:11" ht="15.75" customHeight="1" x14ac:dyDescent="0.25">
      <c r="A29" s="8" t="str">
        <f>General!A29</f>
        <v>Jesus Valero</v>
      </c>
      <c r="B29" s="17">
        <f>0</f>
        <v>0</v>
      </c>
      <c r="C29" s="17">
        <f>0</f>
        <v>0</v>
      </c>
      <c r="D29" s="17">
        <f>0</f>
        <v>0</v>
      </c>
      <c r="E29" s="17">
        <f>0</f>
        <v>0</v>
      </c>
      <c r="F29" s="17">
        <f>0</f>
        <v>0</v>
      </c>
      <c r="G29" s="17">
        <f>0</f>
        <v>0</v>
      </c>
      <c r="H29" s="17">
        <f>0</f>
        <v>0</v>
      </c>
      <c r="I29" s="10">
        <f t="shared" si="0"/>
        <v>0</v>
      </c>
      <c r="J29" s="11">
        <f t="shared" si="1"/>
        <v>0</v>
      </c>
      <c r="K29" s="12">
        <f>0</f>
        <v>0</v>
      </c>
    </row>
    <row r="30" spans="1:11" ht="15.75" customHeight="1" x14ac:dyDescent="0.25">
      <c r="A30" s="8" t="str">
        <f>General!A30</f>
        <v>Jhoan Cueto</v>
      </c>
      <c r="B30" s="17">
        <f>0</f>
        <v>0</v>
      </c>
      <c r="C30" s="17">
        <f>0</f>
        <v>0</v>
      </c>
      <c r="D30" s="17">
        <f>0</f>
        <v>0</v>
      </c>
      <c r="E30" s="17">
        <f>0</f>
        <v>0</v>
      </c>
      <c r="F30" s="17">
        <f>0</f>
        <v>0</v>
      </c>
      <c r="G30" s="17">
        <f>0</f>
        <v>0</v>
      </c>
      <c r="H30" s="17">
        <f>0</f>
        <v>0</v>
      </c>
      <c r="I30" s="10">
        <f t="shared" si="0"/>
        <v>0</v>
      </c>
      <c r="J30" s="11">
        <f t="shared" si="1"/>
        <v>0</v>
      </c>
      <c r="K30" s="12">
        <f>0</f>
        <v>0</v>
      </c>
    </row>
    <row r="31" spans="1:11" ht="15.75" customHeight="1" x14ac:dyDescent="0.25">
      <c r="A31" s="8" t="str">
        <f>General!A31</f>
        <v>Jhon Plaza</v>
      </c>
      <c r="B31" s="17">
        <f>0</f>
        <v>0</v>
      </c>
      <c r="C31" s="17">
        <f>0</f>
        <v>0</v>
      </c>
      <c r="D31" s="17">
        <f>0</f>
        <v>0</v>
      </c>
      <c r="E31" s="17">
        <f>0</f>
        <v>0</v>
      </c>
      <c r="F31" s="17">
        <f>0</f>
        <v>0</v>
      </c>
      <c r="G31" s="17">
        <f>0</f>
        <v>0</v>
      </c>
      <c r="H31" s="17">
        <f>0</f>
        <v>0</v>
      </c>
      <c r="I31" s="10">
        <f t="shared" si="0"/>
        <v>0</v>
      </c>
      <c r="J31" s="11">
        <f t="shared" si="1"/>
        <v>0</v>
      </c>
      <c r="K31" s="12">
        <f>0</f>
        <v>0</v>
      </c>
    </row>
    <row r="32" spans="1:11" ht="15.75" customHeight="1" x14ac:dyDescent="0.25">
      <c r="A32" s="8" t="str">
        <f>General!A32</f>
        <v>Joan Fuentes</v>
      </c>
      <c r="B32" s="17">
        <f>0</f>
        <v>0</v>
      </c>
      <c r="C32" s="17">
        <f>0</f>
        <v>0</v>
      </c>
      <c r="D32" s="17">
        <f>0</f>
        <v>0</v>
      </c>
      <c r="E32" s="17">
        <f>0</f>
        <v>0</v>
      </c>
      <c r="F32" s="17">
        <f>0</f>
        <v>0</v>
      </c>
      <c r="G32" s="17">
        <f>0</f>
        <v>0</v>
      </c>
      <c r="H32" s="17">
        <f>0</f>
        <v>0</v>
      </c>
      <c r="I32" s="10">
        <f t="shared" si="0"/>
        <v>0</v>
      </c>
      <c r="J32" s="11">
        <f t="shared" si="1"/>
        <v>0</v>
      </c>
      <c r="K32" s="12">
        <f>0</f>
        <v>0</v>
      </c>
    </row>
    <row r="33" spans="1:11" ht="15.75" customHeight="1" x14ac:dyDescent="0.25">
      <c r="A33" s="8" t="str">
        <f>General!A33</f>
        <v>Johannys Rojas</v>
      </c>
      <c r="B33" s="17">
        <f>0</f>
        <v>0</v>
      </c>
      <c r="C33" s="17">
        <f>0</f>
        <v>0</v>
      </c>
      <c r="D33" s="17">
        <f>0</f>
        <v>0</v>
      </c>
      <c r="E33" s="17">
        <f>0</f>
        <v>0</v>
      </c>
      <c r="F33" s="17">
        <f>0</f>
        <v>0</v>
      </c>
      <c r="G33" s="17">
        <f>0</f>
        <v>0</v>
      </c>
      <c r="H33" s="17">
        <f>0</f>
        <v>0</v>
      </c>
      <c r="I33" s="10">
        <f t="shared" si="0"/>
        <v>0</v>
      </c>
      <c r="J33" s="11">
        <f t="shared" si="1"/>
        <v>0</v>
      </c>
      <c r="K33" s="12">
        <f>0</f>
        <v>0</v>
      </c>
    </row>
    <row r="34" spans="1:11" ht="15.75" customHeight="1" x14ac:dyDescent="0.25">
      <c r="A34" s="8" t="str">
        <f>General!A34</f>
        <v>John Ponte</v>
      </c>
      <c r="B34" s="17">
        <f>0</f>
        <v>0</v>
      </c>
      <c r="C34" s="17">
        <f>0</f>
        <v>0</v>
      </c>
      <c r="D34" s="17">
        <f>0</f>
        <v>0</v>
      </c>
      <c r="E34" s="17">
        <f>0</f>
        <v>0</v>
      </c>
      <c r="F34" s="17">
        <f>0</f>
        <v>0</v>
      </c>
      <c r="G34" s="17">
        <f>0</f>
        <v>0</v>
      </c>
      <c r="H34" s="17">
        <f>0</f>
        <v>0</v>
      </c>
      <c r="I34" s="10">
        <f t="shared" si="0"/>
        <v>0</v>
      </c>
      <c r="J34" s="11">
        <f t="shared" si="1"/>
        <v>0</v>
      </c>
      <c r="K34" s="12">
        <f>0</f>
        <v>0</v>
      </c>
    </row>
    <row r="35" spans="1:11" ht="15.75" customHeight="1" x14ac:dyDescent="0.25">
      <c r="A35" s="8" t="str">
        <f>General!A35</f>
        <v>Jorge Valles</v>
      </c>
      <c r="B35" s="17">
        <f>0</f>
        <v>0</v>
      </c>
      <c r="C35" s="17">
        <f>0</f>
        <v>0</v>
      </c>
      <c r="D35" s="17">
        <f>0</f>
        <v>0</v>
      </c>
      <c r="E35" s="17">
        <f>0</f>
        <v>0</v>
      </c>
      <c r="F35" s="17">
        <f>0</f>
        <v>0</v>
      </c>
      <c r="G35" s="17">
        <f>0</f>
        <v>0</v>
      </c>
      <c r="H35" s="17">
        <f>0</f>
        <v>0</v>
      </c>
      <c r="I35" s="10">
        <f t="shared" ref="I35:I66" si="2">SUM(B35:H35)</f>
        <v>0</v>
      </c>
      <c r="J35" s="11">
        <f t="shared" ref="J35:J66" si="3">I35-K35</f>
        <v>0</v>
      </c>
      <c r="K35" s="12">
        <f>0</f>
        <v>0</v>
      </c>
    </row>
    <row r="36" spans="1:11" ht="15.75" customHeight="1" x14ac:dyDescent="0.25">
      <c r="A36" s="8" t="str">
        <f>General!A36</f>
        <v>Jose Francisco Lugo</v>
      </c>
      <c r="B36" s="17">
        <f>0</f>
        <v>0</v>
      </c>
      <c r="C36" s="17">
        <f>0</f>
        <v>0</v>
      </c>
      <c r="D36" s="17">
        <f>0</f>
        <v>0</v>
      </c>
      <c r="E36" s="17">
        <f>0</f>
        <v>0</v>
      </c>
      <c r="F36" s="17">
        <f>0</f>
        <v>0</v>
      </c>
      <c r="G36" s="17">
        <f>0</f>
        <v>0</v>
      </c>
      <c r="H36" s="17">
        <f>0</f>
        <v>0</v>
      </c>
      <c r="I36" s="10">
        <f t="shared" si="2"/>
        <v>0</v>
      </c>
      <c r="J36" s="11">
        <f t="shared" si="3"/>
        <v>0</v>
      </c>
      <c r="K36" s="12">
        <f>0</f>
        <v>0</v>
      </c>
    </row>
    <row r="37" spans="1:11" ht="15.75" customHeight="1" x14ac:dyDescent="0.25">
      <c r="A37" s="8" t="str">
        <f>General!A37</f>
        <v>Jose Lopez</v>
      </c>
      <c r="B37" s="17">
        <f>0</f>
        <v>0</v>
      </c>
      <c r="C37" s="17">
        <f>0</f>
        <v>0</v>
      </c>
      <c r="D37" s="17">
        <f>0</f>
        <v>0</v>
      </c>
      <c r="E37" s="17">
        <f>0</f>
        <v>0</v>
      </c>
      <c r="F37" s="17">
        <f>0</f>
        <v>0</v>
      </c>
      <c r="G37" s="17">
        <f>0</f>
        <v>0</v>
      </c>
      <c r="H37" s="17">
        <f>0</f>
        <v>0</v>
      </c>
      <c r="I37" s="10">
        <f t="shared" si="2"/>
        <v>0</v>
      </c>
      <c r="J37" s="11">
        <f t="shared" si="3"/>
        <v>0</v>
      </c>
      <c r="K37" s="12">
        <f>0</f>
        <v>0</v>
      </c>
    </row>
    <row r="38" spans="1:11" ht="15.75" customHeight="1" x14ac:dyDescent="0.25">
      <c r="A38" s="8" t="str">
        <f>General!A38</f>
        <v>Jose Ochoa</v>
      </c>
      <c r="B38" s="17">
        <f>0</f>
        <v>0</v>
      </c>
      <c r="C38" s="17">
        <f>0</f>
        <v>0</v>
      </c>
      <c r="D38" s="17">
        <f>0</f>
        <v>0</v>
      </c>
      <c r="E38" s="17">
        <f>0</f>
        <v>0</v>
      </c>
      <c r="F38" s="17">
        <f>0</f>
        <v>0</v>
      </c>
      <c r="G38" s="17">
        <f>0</f>
        <v>0</v>
      </c>
      <c r="H38" s="17">
        <f>0</f>
        <v>0</v>
      </c>
      <c r="I38" s="10">
        <f t="shared" si="2"/>
        <v>0</v>
      </c>
      <c r="J38" s="11">
        <f t="shared" si="3"/>
        <v>0</v>
      </c>
      <c r="K38" s="12">
        <f>0</f>
        <v>0</v>
      </c>
    </row>
    <row r="39" spans="1:11" ht="15.75" customHeight="1" x14ac:dyDescent="0.25">
      <c r="A39" s="8" t="str">
        <f>General!A39</f>
        <v>Joset Maldonado</v>
      </c>
      <c r="B39" s="17">
        <f>0</f>
        <v>0</v>
      </c>
      <c r="C39" s="17">
        <f>0</f>
        <v>0</v>
      </c>
      <c r="D39" s="17">
        <f>0</f>
        <v>0</v>
      </c>
      <c r="E39" s="17">
        <f>0</f>
        <v>0</v>
      </c>
      <c r="F39" s="17">
        <f>0</f>
        <v>0</v>
      </c>
      <c r="G39" s="17">
        <f>0</f>
        <v>0</v>
      </c>
      <c r="H39" s="17">
        <f>0</f>
        <v>0</v>
      </c>
      <c r="I39" s="10">
        <f t="shared" si="2"/>
        <v>0</v>
      </c>
      <c r="J39" s="11">
        <f t="shared" si="3"/>
        <v>0</v>
      </c>
      <c r="K39" s="12">
        <f>0</f>
        <v>0</v>
      </c>
    </row>
    <row r="40" spans="1:11" ht="15.75" customHeight="1" x14ac:dyDescent="0.25">
      <c r="A40" s="8" t="str">
        <f>General!A40</f>
        <v>Juan Davila</v>
      </c>
      <c r="B40" s="17">
        <f>0</f>
        <v>0</v>
      </c>
      <c r="C40" s="17">
        <f>0</f>
        <v>0</v>
      </c>
      <c r="D40" s="17">
        <f>0</f>
        <v>0</v>
      </c>
      <c r="E40" s="17">
        <f>0</f>
        <v>0</v>
      </c>
      <c r="F40" s="17">
        <f>0</f>
        <v>0</v>
      </c>
      <c r="G40" s="17">
        <f>0</f>
        <v>0</v>
      </c>
      <c r="H40" s="17">
        <f>0</f>
        <v>0</v>
      </c>
      <c r="I40" s="10">
        <f t="shared" si="2"/>
        <v>0</v>
      </c>
      <c r="J40" s="11">
        <f t="shared" si="3"/>
        <v>0</v>
      </c>
      <c r="K40" s="12">
        <f>0</f>
        <v>0</v>
      </c>
    </row>
    <row r="41" spans="1:11" ht="15.75" customHeight="1" x14ac:dyDescent="0.25">
      <c r="A41" s="8" t="str">
        <f>General!A41</f>
        <v>Juan Gimenez</v>
      </c>
      <c r="B41" s="17">
        <f>0</f>
        <v>0</v>
      </c>
      <c r="C41" s="17">
        <f>0</f>
        <v>0</v>
      </c>
      <c r="D41" s="17">
        <f>0</f>
        <v>0</v>
      </c>
      <c r="E41" s="17">
        <f>0</f>
        <v>0</v>
      </c>
      <c r="F41" s="17">
        <f>0</f>
        <v>0</v>
      </c>
      <c r="G41" s="17">
        <f>0</f>
        <v>0</v>
      </c>
      <c r="H41" s="17">
        <f>0</f>
        <v>0</v>
      </c>
      <c r="I41" s="10">
        <f t="shared" si="2"/>
        <v>0</v>
      </c>
      <c r="J41" s="11">
        <f t="shared" si="3"/>
        <v>0</v>
      </c>
      <c r="K41" s="12">
        <f>0</f>
        <v>0</v>
      </c>
    </row>
    <row r="42" spans="1:11" ht="15.75" customHeight="1" x14ac:dyDescent="0.25">
      <c r="A42" s="8" t="str">
        <f>General!A42</f>
        <v>Juan Manuel</v>
      </c>
      <c r="B42" s="17">
        <f>0</f>
        <v>0</v>
      </c>
      <c r="C42" s="17">
        <f>0</f>
        <v>0</v>
      </c>
      <c r="D42" s="17">
        <f>0</f>
        <v>0</v>
      </c>
      <c r="E42" s="17">
        <f>0</f>
        <v>0</v>
      </c>
      <c r="F42" s="17">
        <f>0</f>
        <v>0</v>
      </c>
      <c r="G42" s="17">
        <f>0</f>
        <v>0</v>
      </c>
      <c r="H42" s="17">
        <f>0</f>
        <v>0</v>
      </c>
      <c r="I42" s="10">
        <f t="shared" si="2"/>
        <v>0</v>
      </c>
      <c r="J42" s="11">
        <f t="shared" si="3"/>
        <v>0</v>
      </c>
      <c r="K42" s="12">
        <f>0</f>
        <v>0</v>
      </c>
    </row>
    <row r="43" spans="1:11" ht="15.75" customHeight="1" x14ac:dyDescent="0.25">
      <c r="A43" s="8" t="str">
        <f>General!A43</f>
        <v>Julio Astidias</v>
      </c>
      <c r="B43" s="17">
        <f>0</f>
        <v>0</v>
      </c>
      <c r="C43" s="17">
        <f>0</f>
        <v>0</v>
      </c>
      <c r="D43" s="17">
        <f>0</f>
        <v>0</v>
      </c>
      <c r="E43" s="17">
        <f>0</f>
        <v>0</v>
      </c>
      <c r="F43" s="17">
        <f>0</f>
        <v>0</v>
      </c>
      <c r="G43" s="17">
        <f>0</f>
        <v>0</v>
      </c>
      <c r="H43" s="17">
        <f>0</f>
        <v>0</v>
      </c>
      <c r="I43" s="10">
        <f t="shared" si="2"/>
        <v>0</v>
      </c>
      <c r="J43" s="11">
        <f t="shared" si="3"/>
        <v>0</v>
      </c>
      <c r="K43" s="12">
        <f>0</f>
        <v>0</v>
      </c>
    </row>
    <row r="44" spans="1:11" ht="15.75" customHeight="1" x14ac:dyDescent="0.25">
      <c r="A44" s="8" t="str">
        <f>General!A44</f>
        <v>Kelly Miranda</v>
      </c>
      <c r="B44" s="17">
        <f>0</f>
        <v>0</v>
      </c>
      <c r="C44" s="17">
        <f>0</f>
        <v>0</v>
      </c>
      <c r="D44" s="17">
        <f>0</f>
        <v>0</v>
      </c>
      <c r="E44" s="17">
        <f>0</f>
        <v>0</v>
      </c>
      <c r="F44" s="17">
        <f>0</f>
        <v>0</v>
      </c>
      <c r="G44" s="17">
        <f>0</f>
        <v>0</v>
      </c>
      <c r="H44" s="17">
        <f>0</f>
        <v>0</v>
      </c>
      <c r="I44" s="10">
        <f t="shared" si="2"/>
        <v>0</v>
      </c>
      <c r="J44" s="11">
        <f t="shared" si="3"/>
        <v>0</v>
      </c>
      <c r="K44" s="12">
        <f>0</f>
        <v>0</v>
      </c>
    </row>
    <row r="45" spans="1:11" ht="15.75" customHeight="1" x14ac:dyDescent="0.25">
      <c r="A45" s="8" t="str">
        <f>General!A45</f>
        <v>Klisma Lopez</v>
      </c>
      <c r="B45" s="17">
        <f>0</f>
        <v>0</v>
      </c>
      <c r="C45" s="17">
        <f>0</f>
        <v>0</v>
      </c>
      <c r="D45" s="17">
        <f>0</f>
        <v>0</v>
      </c>
      <c r="E45" s="17">
        <f>0</f>
        <v>0</v>
      </c>
      <c r="F45" s="17">
        <f>0</f>
        <v>0</v>
      </c>
      <c r="G45" s="17">
        <f>0</f>
        <v>0</v>
      </c>
      <c r="H45" s="17">
        <f>0</f>
        <v>0</v>
      </c>
      <c r="I45" s="10">
        <f t="shared" si="2"/>
        <v>0</v>
      </c>
      <c r="J45" s="11">
        <f t="shared" si="3"/>
        <v>0</v>
      </c>
      <c r="K45" s="12">
        <f>0</f>
        <v>0</v>
      </c>
    </row>
    <row r="46" spans="1:11" ht="15.75" customHeight="1" x14ac:dyDescent="0.25">
      <c r="A46" s="8" t="str">
        <f>General!A46</f>
        <v>Liz Forero</v>
      </c>
      <c r="B46" s="17">
        <f>0</f>
        <v>0</v>
      </c>
      <c r="C46" s="17">
        <f>0</f>
        <v>0</v>
      </c>
      <c r="D46" s="17">
        <f>0</f>
        <v>0</v>
      </c>
      <c r="E46" s="17">
        <f>0</f>
        <v>0</v>
      </c>
      <c r="F46" s="17">
        <f>0</f>
        <v>0</v>
      </c>
      <c r="G46" s="17">
        <f>0</f>
        <v>0</v>
      </c>
      <c r="H46" s="17">
        <f>0</f>
        <v>0</v>
      </c>
      <c r="I46" s="10">
        <f t="shared" si="2"/>
        <v>0</v>
      </c>
      <c r="J46" s="11">
        <f t="shared" si="3"/>
        <v>0</v>
      </c>
      <c r="K46" s="12">
        <f>0</f>
        <v>0</v>
      </c>
    </row>
    <row r="47" spans="1:11" ht="15.75" customHeight="1" x14ac:dyDescent="0.25">
      <c r="A47" s="8" t="str">
        <f>General!A47</f>
        <v>Luis David Golding</v>
      </c>
      <c r="B47" s="17">
        <f>0</f>
        <v>0</v>
      </c>
      <c r="C47" s="17">
        <f>0</f>
        <v>0</v>
      </c>
      <c r="D47" s="17">
        <f>0</f>
        <v>0</v>
      </c>
      <c r="E47" s="17">
        <f>0</f>
        <v>0</v>
      </c>
      <c r="F47" s="17">
        <f>0</f>
        <v>0</v>
      </c>
      <c r="G47" s="17">
        <f>0</f>
        <v>0</v>
      </c>
      <c r="H47" s="17">
        <f>0</f>
        <v>0</v>
      </c>
      <c r="I47" s="10">
        <f t="shared" si="2"/>
        <v>0</v>
      </c>
      <c r="J47" s="11">
        <f t="shared" si="3"/>
        <v>0</v>
      </c>
      <c r="K47" s="12">
        <f>0</f>
        <v>0</v>
      </c>
    </row>
    <row r="48" spans="1:11" ht="15.75" customHeight="1" x14ac:dyDescent="0.25">
      <c r="A48" s="8" t="str">
        <f>General!A48</f>
        <v>Luis Gutierrez</v>
      </c>
      <c r="B48" s="17">
        <f>0</f>
        <v>0</v>
      </c>
      <c r="C48" s="17">
        <f>0</f>
        <v>0</v>
      </c>
      <c r="D48" s="17">
        <f>0</f>
        <v>0</v>
      </c>
      <c r="E48" s="17">
        <f>0</f>
        <v>0</v>
      </c>
      <c r="F48" s="17">
        <f>0</f>
        <v>0</v>
      </c>
      <c r="G48" s="17">
        <f>0</f>
        <v>0</v>
      </c>
      <c r="H48" s="17">
        <f>0</f>
        <v>0</v>
      </c>
      <c r="I48" s="10">
        <f t="shared" si="2"/>
        <v>0</v>
      </c>
      <c r="J48" s="11">
        <f t="shared" si="3"/>
        <v>0</v>
      </c>
      <c r="K48" s="12">
        <f>0</f>
        <v>0</v>
      </c>
    </row>
    <row r="49" spans="1:11" ht="15.75" customHeight="1" x14ac:dyDescent="0.25">
      <c r="A49" s="8" t="str">
        <f>General!A49</f>
        <v>Luis Ochoa</v>
      </c>
      <c r="B49" s="17">
        <f>0</f>
        <v>0</v>
      </c>
      <c r="C49" s="17">
        <f>0</f>
        <v>0</v>
      </c>
      <c r="D49" s="17">
        <f>0</f>
        <v>0</v>
      </c>
      <c r="E49" s="17">
        <f>0</f>
        <v>0</v>
      </c>
      <c r="F49" s="17">
        <f>0</f>
        <v>0</v>
      </c>
      <c r="G49" s="17">
        <f>0</f>
        <v>0</v>
      </c>
      <c r="H49" s="17">
        <f>0</f>
        <v>0</v>
      </c>
      <c r="I49" s="10">
        <f t="shared" si="2"/>
        <v>0</v>
      </c>
      <c r="J49" s="11">
        <f t="shared" si="3"/>
        <v>0</v>
      </c>
      <c r="K49" s="12">
        <f>0</f>
        <v>0</v>
      </c>
    </row>
    <row r="50" spans="1:11" ht="15.75" customHeight="1" x14ac:dyDescent="0.25">
      <c r="A50" s="8" t="str">
        <f>General!A50</f>
        <v>Luis Rangel</v>
      </c>
      <c r="B50" s="17">
        <f>0</f>
        <v>0</v>
      </c>
      <c r="C50" s="17">
        <f>0</f>
        <v>0</v>
      </c>
      <c r="D50" s="17">
        <f>0</f>
        <v>0</v>
      </c>
      <c r="E50" s="17">
        <f>0</f>
        <v>0</v>
      </c>
      <c r="F50" s="17">
        <f>0</f>
        <v>0</v>
      </c>
      <c r="G50" s="17">
        <f>0</f>
        <v>0</v>
      </c>
      <c r="H50" s="17">
        <f>0</f>
        <v>0</v>
      </c>
      <c r="I50" s="10">
        <f t="shared" si="2"/>
        <v>0</v>
      </c>
      <c r="J50" s="11">
        <f t="shared" si="3"/>
        <v>0</v>
      </c>
      <c r="K50" s="12">
        <f>0</f>
        <v>0</v>
      </c>
    </row>
    <row r="51" spans="1:11" ht="15.75" customHeight="1" x14ac:dyDescent="0.25">
      <c r="A51" s="8" t="str">
        <f>General!A51</f>
        <v>Manuel Escalona</v>
      </c>
      <c r="B51" s="17">
        <f>0</f>
        <v>0</v>
      </c>
      <c r="C51" s="17">
        <f>0</f>
        <v>0</v>
      </c>
      <c r="D51" s="17">
        <f>0</f>
        <v>0</v>
      </c>
      <c r="E51" s="17">
        <f>0</f>
        <v>0</v>
      </c>
      <c r="F51" s="17">
        <f>0</f>
        <v>0</v>
      </c>
      <c r="G51" s="17">
        <f>0</f>
        <v>0</v>
      </c>
      <c r="H51" s="17">
        <f>0</f>
        <v>0</v>
      </c>
      <c r="I51" s="10">
        <f t="shared" si="2"/>
        <v>0</v>
      </c>
      <c r="J51" s="11">
        <f t="shared" si="3"/>
        <v>0</v>
      </c>
      <c r="K51" s="12">
        <f>0</f>
        <v>0</v>
      </c>
    </row>
    <row r="52" spans="1:11" ht="15.75" customHeight="1" x14ac:dyDescent="0.25">
      <c r="A52" s="8" t="str">
        <f>General!A52</f>
        <v>Manuel Lopez</v>
      </c>
      <c r="B52" s="17">
        <f>0</f>
        <v>0</v>
      </c>
      <c r="C52" s="17">
        <f>0</f>
        <v>0</v>
      </c>
      <c r="D52" s="17">
        <f>0</f>
        <v>0</v>
      </c>
      <c r="E52" s="17">
        <f>0</f>
        <v>0</v>
      </c>
      <c r="F52" s="17">
        <f>0</f>
        <v>0</v>
      </c>
      <c r="G52" s="17">
        <f>0</f>
        <v>0</v>
      </c>
      <c r="H52" s="17">
        <f>0</f>
        <v>0</v>
      </c>
      <c r="I52" s="10">
        <f t="shared" si="2"/>
        <v>0</v>
      </c>
      <c r="J52" s="11">
        <f t="shared" si="3"/>
        <v>0</v>
      </c>
      <c r="K52" s="12">
        <f>0</f>
        <v>0</v>
      </c>
    </row>
    <row r="53" spans="1:11" ht="15.75" customHeight="1" x14ac:dyDescent="0.25">
      <c r="A53" s="8" t="str">
        <f>General!A53</f>
        <v>Manuel Ramirez</v>
      </c>
      <c r="B53" s="17">
        <f>0</f>
        <v>0</v>
      </c>
      <c r="C53" s="17">
        <f>0</f>
        <v>0</v>
      </c>
      <c r="D53" s="17">
        <f>0</f>
        <v>0</v>
      </c>
      <c r="E53" s="17">
        <f>0</f>
        <v>0</v>
      </c>
      <c r="F53" s="17">
        <f>0</f>
        <v>0</v>
      </c>
      <c r="G53" s="17">
        <f>0</f>
        <v>0</v>
      </c>
      <c r="H53" s="17">
        <f>0</f>
        <v>0</v>
      </c>
      <c r="I53" s="10">
        <f t="shared" si="2"/>
        <v>0</v>
      </c>
      <c r="J53" s="11">
        <f t="shared" si="3"/>
        <v>0</v>
      </c>
      <c r="K53" s="12">
        <f>0</f>
        <v>0</v>
      </c>
    </row>
    <row r="54" spans="1:11" ht="15.75" customHeight="1" x14ac:dyDescent="0.25">
      <c r="A54" s="8" t="str">
        <f>General!A54</f>
        <v>Marbelis Soto</v>
      </c>
      <c r="B54" s="17">
        <f>0</f>
        <v>0</v>
      </c>
      <c r="C54" s="17">
        <f>0</f>
        <v>0</v>
      </c>
      <c r="D54" s="17">
        <f>0</f>
        <v>0</v>
      </c>
      <c r="E54" s="17">
        <f>0</f>
        <v>0</v>
      </c>
      <c r="F54" s="17">
        <f>0</f>
        <v>0</v>
      </c>
      <c r="G54" s="17">
        <f>0</f>
        <v>0</v>
      </c>
      <c r="H54" s="17">
        <f>0</f>
        <v>0</v>
      </c>
      <c r="I54" s="10">
        <f t="shared" si="2"/>
        <v>0</v>
      </c>
      <c r="J54" s="11">
        <f t="shared" si="3"/>
        <v>0</v>
      </c>
      <c r="K54" s="12">
        <f>0</f>
        <v>0</v>
      </c>
    </row>
    <row r="55" spans="1:11" ht="15.75" customHeight="1" x14ac:dyDescent="0.25">
      <c r="A55" s="8" t="str">
        <f>General!A55</f>
        <v>Michael Mendez</v>
      </c>
      <c r="B55" s="17">
        <f>0</f>
        <v>0</v>
      </c>
      <c r="C55" s="17">
        <f>0</f>
        <v>0</v>
      </c>
      <c r="D55" s="17">
        <f>0</f>
        <v>0</v>
      </c>
      <c r="E55" s="17">
        <f>0</f>
        <v>0</v>
      </c>
      <c r="F55" s="17">
        <f>0</f>
        <v>0</v>
      </c>
      <c r="G55" s="17">
        <f>0</f>
        <v>0</v>
      </c>
      <c r="H55" s="17">
        <f>0</f>
        <v>0</v>
      </c>
      <c r="I55" s="10">
        <f t="shared" si="2"/>
        <v>0</v>
      </c>
      <c r="J55" s="11">
        <f t="shared" si="3"/>
        <v>0</v>
      </c>
      <c r="K55" s="12">
        <f>0</f>
        <v>0</v>
      </c>
    </row>
    <row r="56" spans="1:11" ht="15.75" customHeight="1" x14ac:dyDescent="0.25">
      <c r="A56" s="8" t="str">
        <f>General!A56</f>
        <v>Nelson Roman</v>
      </c>
      <c r="B56" s="17">
        <f>0</f>
        <v>0</v>
      </c>
      <c r="C56" s="17">
        <f>0</f>
        <v>0</v>
      </c>
      <c r="D56" s="17">
        <f>0</f>
        <v>0</v>
      </c>
      <c r="E56" s="17">
        <f>0</f>
        <v>0</v>
      </c>
      <c r="F56" s="17">
        <f>0</f>
        <v>0</v>
      </c>
      <c r="G56" s="17">
        <f>0</f>
        <v>0</v>
      </c>
      <c r="H56" s="17">
        <f>0</f>
        <v>0</v>
      </c>
      <c r="I56" s="10">
        <f t="shared" si="2"/>
        <v>0</v>
      </c>
      <c r="J56" s="11">
        <f t="shared" si="3"/>
        <v>0</v>
      </c>
      <c r="K56" s="12">
        <f>0</f>
        <v>0</v>
      </c>
    </row>
    <row r="57" spans="1:11" ht="15.75" customHeight="1" x14ac:dyDescent="0.25">
      <c r="A57" s="8" t="str">
        <f>General!A57</f>
        <v>Oscar Hernandez</v>
      </c>
      <c r="B57" s="17">
        <f>0</f>
        <v>0</v>
      </c>
      <c r="C57" s="17">
        <f>0</f>
        <v>0</v>
      </c>
      <c r="D57" s="17">
        <f>0</f>
        <v>0</v>
      </c>
      <c r="E57" s="17">
        <f>0</f>
        <v>0</v>
      </c>
      <c r="F57" s="17">
        <f>0</f>
        <v>0</v>
      </c>
      <c r="G57" s="17">
        <f>0</f>
        <v>0</v>
      </c>
      <c r="H57" s="17">
        <f>0</f>
        <v>0</v>
      </c>
      <c r="I57" s="10">
        <f t="shared" si="2"/>
        <v>0</v>
      </c>
      <c r="J57" s="11">
        <f t="shared" si="3"/>
        <v>0</v>
      </c>
      <c r="K57" s="12">
        <f>0</f>
        <v>0</v>
      </c>
    </row>
    <row r="58" spans="1:11" ht="15.75" customHeight="1" x14ac:dyDescent="0.25">
      <c r="A58" s="8" t="str">
        <f>General!A58</f>
        <v>Oscar Mendez</v>
      </c>
      <c r="B58" s="17">
        <f>0</f>
        <v>0</v>
      </c>
      <c r="C58" s="17">
        <f>0</f>
        <v>0</v>
      </c>
      <c r="D58" s="17">
        <f>0</f>
        <v>0</v>
      </c>
      <c r="E58" s="17">
        <f>0</f>
        <v>0</v>
      </c>
      <c r="F58" s="17">
        <f>0</f>
        <v>0</v>
      </c>
      <c r="G58" s="17">
        <f>0</f>
        <v>0</v>
      </c>
      <c r="H58" s="17">
        <f>0</f>
        <v>0</v>
      </c>
      <c r="I58" s="10">
        <f t="shared" si="2"/>
        <v>0</v>
      </c>
      <c r="J58" s="11">
        <f t="shared" si="3"/>
        <v>0</v>
      </c>
      <c r="K58" s="12">
        <f>0</f>
        <v>0</v>
      </c>
    </row>
    <row r="59" spans="1:11" ht="15.75" customHeight="1" x14ac:dyDescent="0.25">
      <c r="A59" s="8" t="str">
        <f>General!A59</f>
        <v>Pedro Forero</v>
      </c>
      <c r="B59" s="17">
        <f>0</f>
        <v>0</v>
      </c>
      <c r="C59" s="17">
        <f>0</f>
        <v>0</v>
      </c>
      <c r="D59" s="17">
        <f>0</f>
        <v>0</v>
      </c>
      <c r="E59" s="17">
        <f>0</f>
        <v>0</v>
      </c>
      <c r="F59" s="17">
        <f>0</f>
        <v>0</v>
      </c>
      <c r="G59" s="17">
        <f>0</f>
        <v>0</v>
      </c>
      <c r="H59" s="17">
        <f>0</f>
        <v>0</v>
      </c>
      <c r="I59" s="10">
        <f t="shared" si="2"/>
        <v>0</v>
      </c>
      <c r="J59" s="11">
        <f t="shared" si="3"/>
        <v>0</v>
      </c>
      <c r="K59" s="12">
        <f>0</f>
        <v>0</v>
      </c>
    </row>
    <row r="60" spans="1:11" ht="15.75" customHeight="1" x14ac:dyDescent="0.25">
      <c r="A60" s="8" t="str">
        <f>General!A60</f>
        <v>Roberto Vasquez</v>
      </c>
      <c r="B60" s="17">
        <f>0</f>
        <v>0</v>
      </c>
      <c r="C60" s="17">
        <f>0</f>
        <v>0</v>
      </c>
      <c r="D60" s="17">
        <f>0</f>
        <v>0</v>
      </c>
      <c r="E60" s="17">
        <f>1.5+1.5</f>
        <v>3</v>
      </c>
      <c r="F60" s="17">
        <f>0</f>
        <v>0</v>
      </c>
      <c r="G60" s="17">
        <f>0</f>
        <v>0</v>
      </c>
      <c r="H60" s="17">
        <f>0</f>
        <v>0</v>
      </c>
      <c r="I60" s="10">
        <f t="shared" si="2"/>
        <v>3</v>
      </c>
      <c r="J60" s="11">
        <f t="shared" si="3"/>
        <v>3</v>
      </c>
      <c r="K60" s="12">
        <f>0</f>
        <v>0</v>
      </c>
    </row>
    <row r="61" spans="1:11" ht="15.75" customHeight="1" x14ac:dyDescent="0.25">
      <c r="A61" s="8" t="str">
        <f>General!A61</f>
        <v>Ruben Guerrero</v>
      </c>
      <c r="B61" s="17">
        <f>0</f>
        <v>0</v>
      </c>
      <c r="C61" s="17">
        <f>0</f>
        <v>0</v>
      </c>
      <c r="D61" s="17">
        <f>0</f>
        <v>0</v>
      </c>
      <c r="E61" s="17">
        <f>0</f>
        <v>0</v>
      </c>
      <c r="F61" s="17">
        <f>0</f>
        <v>0</v>
      </c>
      <c r="G61" s="17">
        <f>0</f>
        <v>0</v>
      </c>
      <c r="H61" s="17">
        <f>0</f>
        <v>0</v>
      </c>
      <c r="I61" s="10">
        <f t="shared" si="2"/>
        <v>0</v>
      </c>
      <c r="J61" s="11">
        <f t="shared" si="3"/>
        <v>0</v>
      </c>
      <c r="K61" s="12">
        <f>0</f>
        <v>0</v>
      </c>
    </row>
    <row r="62" spans="1:11" ht="15.75" customHeight="1" x14ac:dyDescent="0.25">
      <c r="A62" s="8" t="str">
        <f>General!A62</f>
        <v>Sara Zacarias</v>
      </c>
      <c r="B62" s="17">
        <f>0</f>
        <v>0</v>
      </c>
      <c r="C62" s="17">
        <f>0</f>
        <v>0</v>
      </c>
      <c r="D62" s="17">
        <f>0</f>
        <v>0</v>
      </c>
      <c r="E62" s="17">
        <f>0</f>
        <v>0</v>
      </c>
      <c r="F62" s="17">
        <f>0</f>
        <v>0</v>
      </c>
      <c r="G62" s="17">
        <f>0</f>
        <v>0</v>
      </c>
      <c r="H62" s="17">
        <f>0</f>
        <v>0</v>
      </c>
      <c r="I62" s="10">
        <f t="shared" si="2"/>
        <v>0</v>
      </c>
      <c r="J62" s="11">
        <f t="shared" si="3"/>
        <v>0</v>
      </c>
      <c r="K62" s="12">
        <f>0</f>
        <v>0</v>
      </c>
    </row>
    <row r="63" spans="1:11" ht="15.75" customHeight="1" x14ac:dyDescent="0.25">
      <c r="A63" s="8" t="str">
        <f>General!A63</f>
        <v>Sebastian Flores</v>
      </c>
      <c r="B63" s="17">
        <f>0</f>
        <v>0</v>
      </c>
      <c r="C63" s="17">
        <f>0</f>
        <v>0</v>
      </c>
      <c r="D63" s="17">
        <f>0</f>
        <v>0</v>
      </c>
      <c r="E63" s="17">
        <f>0</f>
        <v>0</v>
      </c>
      <c r="F63" s="17">
        <f>0</f>
        <v>0</v>
      </c>
      <c r="G63" s="17">
        <f>0</f>
        <v>0</v>
      </c>
      <c r="H63" s="17">
        <f>0</f>
        <v>0</v>
      </c>
      <c r="I63" s="10">
        <f t="shared" si="2"/>
        <v>0</v>
      </c>
      <c r="J63" s="11">
        <f t="shared" si="3"/>
        <v>0</v>
      </c>
      <c r="K63" s="12">
        <f>0</f>
        <v>0</v>
      </c>
    </row>
    <row r="64" spans="1:11" ht="15.75" customHeight="1" x14ac:dyDescent="0.25">
      <c r="A64" s="8" t="str">
        <f>General!A64</f>
        <v>Wilmer Gutierrez</v>
      </c>
      <c r="B64" s="17">
        <f>0</f>
        <v>0</v>
      </c>
      <c r="C64" s="17">
        <f>0</f>
        <v>0</v>
      </c>
      <c r="D64" s="17">
        <f>0</f>
        <v>0</v>
      </c>
      <c r="E64" s="17">
        <f>0</f>
        <v>0</v>
      </c>
      <c r="F64" s="17">
        <f>0</f>
        <v>0</v>
      </c>
      <c r="G64" s="17">
        <f>0</f>
        <v>0</v>
      </c>
      <c r="H64" s="17">
        <f>0</f>
        <v>0</v>
      </c>
      <c r="I64" s="10">
        <f t="shared" si="2"/>
        <v>0</v>
      </c>
      <c r="J64" s="11">
        <f t="shared" si="3"/>
        <v>0</v>
      </c>
      <c r="K64" s="12">
        <f>0</f>
        <v>0</v>
      </c>
    </row>
    <row r="65" spans="1:11" ht="15.75" customHeight="1" x14ac:dyDescent="0.25">
      <c r="A65" s="8" t="str">
        <f>General!A65</f>
        <v>Yonalber Mora Ropero</v>
      </c>
      <c r="B65" s="17">
        <f>0</f>
        <v>0</v>
      </c>
      <c r="C65" s="17">
        <f>0</f>
        <v>0</v>
      </c>
      <c r="D65" s="17">
        <f>0</f>
        <v>0</v>
      </c>
      <c r="E65" s="17">
        <f>0</f>
        <v>0</v>
      </c>
      <c r="F65" s="17">
        <f>0</f>
        <v>0</v>
      </c>
      <c r="G65" s="17">
        <f>0</f>
        <v>0</v>
      </c>
      <c r="H65" s="17">
        <f>0</f>
        <v>0</v>
      </c>
      <c r="I65" s="10">
        <f t="shared" si="2"/>
        <v>0</v>
      </c>
      <c r="J65" s="11">
        <f t="shared" si="3"/>
        <v>0</v>
      </c>
      <c r="K65" s="12">
        <f>0</f>
        <v>0</v>
      </c>
    </row>
    <row r="66" spans="1:11" ht="15.75" customHeight="1" x14ac:dyDescent="0.25">
      <c r="A66" s="8" t="str">
        <f>General!A66</f>
        <v>Yordani Garcia</v>
      </c>
      <c r="B66" s="17">
        <f>0</f>
        <v>0</v>
      </c>
      <c r="C66" s="17">
        <f>0</f>
        <v>0</v>
      </c>
      <c r="D66" s="17">
        <f>0</f>
        <v>0</v>
      </c>
      <c r="E66" s="17">
        <f>0</f>
        <v>0</v>
      </c>
      <c r="F66" s="17">
        <f>0</f>
        <v>0</v>
      </c>
      <c r="G66" s="17">
        <f>0</f>
        <v>0</v>
      </c>
      <c r="H66" s="17">
        <f>0</f>
        <v>0</v>
      </c>
      <c r="I66" s="10">
        <f t="shared" si="2"/>
        <v>0</v>
      </c>
      <c r="J66" s="11">
        <f t="shared" si="3"/>
        <v>0</v>
      </c>
      <c r="K66" s="12">
        <f>0</f>
        <v>0</v>
      </c>
    </row>
    <row r="67" spans="1:11" ht="15.75" customHeight="1" x14ac:dyDescent="0.25">
      <c r="A67" s="8" t="str">
        <f>General!A67</f>
        <v>Yunior Arrieta</v>
      </c>
      <c r="B67" s="17">
        <f>0</f>
        <v>0</v>
      </c>
      <c r="C67" s="17">
        <f>0</f>
        <v>0</v>
      </c>
      <c r="D67" s="17">
        <f>0</f>
        <v>0</v>
      </c>
      <c r="E67" s="17">
        <f>0</f>
        <v>0</v>
      </c>
      <c r="F67" s="17">
        <f>0</f>
        <v>0</v>
      </c>
      <c r="G67" s="17">
        <f>0</f>
        <v>0</v>
      </c>
      <c r="H67" s="17">
        <f>0</f>
        <v>0</v>
      </c>
      <c r="I67" s="10">
        <f t="shared" ref="I67:I98" si="4">SUM(B67:H67)</f>
        <v>0</v>
      </c>
      <c r="J67" s="11">
        <f t="shared" ref="J67:J98" si="5">I67-K67</f>
        <v>0</v>
      </c>
      <c r="K67" s="12">
        <f>0</f>
        <v>0</v>
      </c>
    </row>
    <row r="68" spans="1:11" ht="33" customHeight="1" x14ac:dyDescent="0.25">
      <c r="A68" s="4" t="s">
        <v>81</v>
      </c>
      <c r="B68" s="10">
        <f t="shared" ref="B68:I68" si="6">SUM(B3:B67)</f>
        <v>0</v>
      </c>
      <c r="C68" s="10">
        <f t="shared" si="6"/>
        <v>0</v>
      </c>
      <c r="D68" s="10">
        <f t="shared" si="6"/>
        <v>0</v>
      </c>
      <c r="E68" s="10">
        <f t="shared" si="6"/>
        <v>6</v>
      </c>
      <c r="F68" s="10">
        <f t="shared" si="6"/>
        <v>0</v>
      </c>
      <c r="G68" s="10">
        <f t="shared" si="6"/>
        <v>0</v>
      </c>
      <c r="H68" s="10">
        <f t="shared" si="6"/>
        <v>0</v>
      </c>
      <c r="I68" s="14">
        <f t="shared" si="6"/>
        <v>6</v>
      </c>
      <c r="J68" s="11" t="s">
        <v>82</v>
      </c>
      <c r="K68" s="12" t="s">
        <v>82</v>
      </c>
    </row>
    <row r="69" spans="1:11" ht="33" customHeight="1" x14ac:dyDescent="0.25">
      <c r="A69" s="5" t="s">
        <v>83</v>
      </c>
      <c r="B69" s="11">
        <f t="shared" ref="B69:H69" si="7">B68-B70</f>
        <v>0</v>
      </c>
      <c r="C69" s="11">
        <f t="shared" si="7"/>
        <v>0</v>
      </c>
      <c r="D69" s="11">
        <f t="shared" si="7"/>
        <v>0</v>
      </c>
      <c r="E69" s="11">
        <f t="shared" si="7"/>
        <v>6</v>
      </c>
      <c r="F69" s="11">
        <f t="shared" si="7"/>
        <v>0</v>
      </c>
      <c r="G69" s="11">
        <f t="shared" si="7"/>
        <v>0</v>
      </c>
      <c r="H69" s="11">
        <f t="shared" si="7"/>
        <v>0</v>
      </c>
      <c r="I69" s="11" t="s">
        <v>82</v>
      </c>
      <c r="J69" s="15">
        <f>SUM(J3:J67)</f>
        <v>6</v>
      </c>
      <c r="K69" s="12" t="s">
        <v>82</v>
      </c>
    </row>
    <row r="70" spans="1:11" ht="33" customHeight="1" x14ac:dyDescent="0.25">
      <c r="A70" s="6" t="s">
        <v>84</v>
      </c>
      <c r="B70" s="12">
        <f>0</f>
        <v>0</v>
      </c>
      <c r="C70" s="12">
        <f>0</f>
        <v>0</v>
      </c>
      <c r="D70" s="12">
        <f>0</f>
        <v>0</v>
      </c>
      <c r="E70" s="12">
        <f>0</f>
        <v>0</v>
      </c>
      <c r="F70" s="12">
        <f>0</f>
        <v>0</v>
      </c>
      <c r="G70" s="12">
        <f>0</f>
        <v>0</v>
      </c>
      <c r="H70" s="12">
        <f>0</f>
        <v>0</v>
      </c>
      <c r="I70" s="12" t="s">
        <v>82</v>
      </c>
      <c r="J70" s="12" t="s">
        <v>82</v>
      </c>
      <c r="K70" s="16">
        <f>SUM(K3:K67)</f>
        <v>0</v>
      </c>
    </row>
  </sheetData>
  <mergeCells count="1">
    <mergeCell ref="B1:K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70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baseColWidth="10" defaultColWidth="9.140625" defaultRowHeight="15" x14ac:dyDescent="0.25"/>
  <cols>
    <col min="1" max="1" width="23" customWidth="1"/>
    <col min="2" max="13" width="11.85546875" customWidth="1"/>
  </cols>
  <sheetData>
    <row r="1" spans="1:11" ht="56.25" customHeight="1" x14ac:dyDescent="0.25">
      <c r="A1" s="1"/>
      <c r="B1" s="39" t="s">
        <v>166</v>
      </c>
      <c r="C1" s="37"/>
      <c r="D1" s="37"/>
      <c r="E1" s="37"/>
      <c r="F1" s="37"/>
      <c r="G1" s="37"/>
      <c r="H1" s="37"/>
      <c r="I1" s="37"/>
      <c r="J1" s="37"/>
      <c r="K1" s="38"/>
    </row>
    <row r="2" spans="1:11" ht="56.25" customHeight="1" x14ac:dyDescent="0.25">
      <c r="A2" s="3" t="s">
        <v>157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4" t="s">
        <v>12</v>
      </c>
      <c r="J2" s="5" t="s">
        <v>13</v>
      </c>
      <c r="K2" s="6" t="s">
        <v>14</v>
      </c>
    </row>
    <row r="3" spans="1:11" ht="15.75" customHeight="1" x14ac:dyDescent="0.25">
      <c r="A3" s="8" t="str">
        <f>General!A3</f>
        <v>Albert Gonzalez</v>
      </c>
      <c r="B3" s="17">
        <f>0</f>
        <v>0</v>
      </c>
      <c r="C3" s="17">
        <f>0</f>
        <v>0</v>
      </c>
      <c r="D3" s="17">
        <f>0</f>
        <v>0</v>
      </c>
      <c r="E3" s="17">
        <f>0</f>
        <v>0</v>
      </c>
      <c r="F3" s="17">
        <f>0</f>
        <v>0</v>
      </c>
      <c r="G3" s="17">
        <f>0</f>
        <v>0</v>
      </c>
      <c r="H3" s="17">
        <f>0</f>
        <v>0</v>
      </c>
      <c r="I3" s="10">
        <f t="shared" ref="I3:I34" si="0">SUM(B3:H3)</f>
        <v>0</v>
      </c>
      <c r="J3" s="11">
        <f t="shared" ref="J3:J34" si="1">I3-K3</f>
        <v>0</v>
      </c>
      <c r="K3" s="12">
        <f>0</f>
        <v>0</v>
      </c>
    </row>
    <row r="4" spans="1:11" ht="15.75" customHeight="1" x14ac:dyDescent="0.25">
      <c r="A4" s="8" t="str">
        <f>General!A4</f>
        <v>Anderson Briceno</v>
      </c>
      <c r="B4" s="17">
        <f>0</f>
        <v>0</v>
      </c>
      <c r="C4" s="17">
        <f>0</f>
        <v>0</v>
      </c>
      <c r="D4" s="17">
        <f>0</f>
        <v>0</v>
      </c>
      <c r="E4" s="17">
        <f>0</f>
        <v>0</v>
      </c>
      <c r="F4" s="17">
        <f>0</f>
        <v>0</v>
      </c>
      <c r="G4" s="17">
        <f>0</f>
        <v>0</v>
      </c>
      <c r="H4" s="17">
        <f>0</f>
        <v>0</v>
      </c>
      <c r="I4" s="10">
        <f t="shared" si="0"/>
        <v>0</v>
      </c>
      <c r="J4" s="11">
        <f t="shared" si="1"/>
        <v>0</v>
      </c>
      <c r="K4" s="12">
        <f>0</f>
        <v>0</v>
      </c>
    </row>
    <row r="5" spans="1:11" ht="15.75" customHeight="1" x14ac:dyDescent="0.25">
      <c r="A5" s="8" t="str">
        <f>General!A5</f>
        <v>Andres Quiroz</v>
      </c>
      <c r="B5" s="17">
        <f>0</f>
        <v>0</v>
      </c>
      <c r="C5" s="17">
        <f>0</f>
        <v>0</v>
      </c>
      <c r="D5" s="17">
        <f>0</f>
        <v>0</v>
      </c>
      <c r="E5" s="17">
        <f>0</f>
        <v>0</v>
      </c>
      <c r="F5" s="17">
        <f>0</f>
        <v>0</v>
      </c>
      <c r="G5" s="17">
        <f>0</f>
        <v>0</v>
      </c>
      <c r="H5" s="17">
        <f>0</f>
        <v>0</v>
      </c>
      <c r="I5" s="10">
        <f t="shared" si="0"/>
        <v>0</v>
      </c>
      <c r="J5" s="11">
        <f t="shared" si="1"/>
        <v>0</v>
      </c>
      <c r="K5" s="12">
        <f>0</f>
        <v>0</v>
      </c>
    </row>
    <row r="6" spans="1:11" ht="15.75" customHeight="1" x14ac:dyDescent="0.25">
      <c r="A6" s="8" t="str">
        <f>General!A6</f>
        <v>Angel Maldonado</v>
      </c>
      <c r="B6" s="17">
        <f>0</f>
        <v>0</v>
      </c>
      <c r="C6" s="17">
        <f>0</f>
        <v>0</v>
      </c>
      <c r="D6" s="17">
        <f>0</f>
        <v>0</v>
      </c>
      <c r="E6" s="17">
        <f>0</f>
        <v>0</v>
      </c>
      <c r="F6" s="17">
        <f>0</f>
        <v>0</v>
      </c>
      <c r="G6" s="17">
        <f>0</f>
        <v>0</v>
      </c>
      <c r="H6" s="17">
        <f>0</f>
        <v>0</v>
      </c>
      <c r="I6" s="10">
        <f t="shared" si="0"/>
        <v>0</v>
      </c>
      <c r="J6" s="11">
        <f t="shared" si="1"/>
        <v>0</v>
      </c>
      <c r="K6" s="12">
        <f>0</f>
        <v>0</v>
      </c>
    </row>
    <row r="7" spans="1:11" ht="15.75" customHeight="1" x14ac:dyDescent="0.25">
      <c r="A7" s="8" t="str">
        <f>General!A7</f>
        <v>Antonio Lopez</v>
      </c>
      <c r="B7" s="17">
        <f>0</f>
        <v>0</v>
      </c>
      <c r="C7" s="17">
        <f>0</f>
        <v>0</v>
      </c>
      <c r="D7" s="17">
        <f>0</f>
        <v>0</v>
      </c>
      <c r="E7" s="17">
        <f>0</f>
        <v>0</v>
      </c>
      <c r="F7" s="17">
        <f>0</f>
        <v>0</v>
      </c>
      <c r="G7" s="17">
        <f>0</f>
        <v>0</v>
      </c>
      <c r="H7" s="17">
        <f>0</f>
        <v>0</v>
      </c>
      <c r="I7" s="10">
        <f t="shared" si="0"/>
        <v>0</v>
      </c>
      <c r="J7" s="11">
        <f t="shared" si="1"/>
        <v>0</v>
      </c>
      <c r="K7" s="12">
        <f>0</f>
        <v>0</v>
      </c>
    </row>
    <row r="8" spans="1:11" ht="15.75" customHeight="1" x14ac:dyDescent="0.25">
      <c r="A8" s="8" t="str">
        <f>General!A8</f>
        <v>Brailyn Lopez</v>
      </c>
      <c r="B8" s="17">
        <f>0</f>
        <v>0</v>
      </c>
      <c r="C8" s="17">
        <f>0</f>
        <v>0</v>
      </c>
      <c r="D8" s="17">
        <f>0</f>
        <v>0</v>
      </c>
      <c r="E8" s="17">
        <f>0</f>
        <v>0</v>
      </c>
      <c r="F8" s="17">
        <f>0</f>
        <v>0</v>
      </c>
      <c r="G8" s="17">
        <f>0</f>
        <v>0</v>
      </c>
      <c r="H8" s="17">
        <f>0</f>
        <v>0</v>
      </c>
      <c r="I8" s="10">
        <f t="shared" si="0"/>
        <v>0</v>
      </c>
      <c r="J8" s="11">
        <f t="shared" si="1"/>
        <v>0</v>
      </c>
      <c r="K8" s="12">
        <f>0</f>
        <v>0</v>
      </c>
    </row>
    <row r="9" spans="1:11" ht="15.75" customHeight="1" x14ac:dyDescent="0.25">
      <c r="A9" s="8" t="str">
        <f>General!A9</f>
        <v>Carlos Gonzalez</v>
      </c>
      <c r="B9" s="17">
        <f>0</f>
        <v>0</v>
      </c>
      <c r="C9" s="17">
        <f>0</f>
        <v>0</v>
      </c>
      <c r="D9" s="17">
        <f>0</f>
        <v>0</v>
      </c>
      <c r="E9" s="17">
        <f>0</f>
        <v>0</v>
      </c>
      <c r="F9" s="17">
        <f>0</f>
        <v>0</v>
      </c>
      <c r="G9" s="17">
        <f>0</f>
        <v>0</v>
      </c>
      <c r="H9" s="17">
        <f>0</f>
        <v>0</v>
      </c>
      <c r="I9" s="10">
        <f t="shared" si="0"/>
        <v>0</v>
      </c>
      <c r="J9" s="11">
        <f t="shared" si="1"/>
        <v>0</v>
      </c>
      <c r="K9" s="12">
        <f>0</f>
        <v>0</v>
      </c>
    </row>
    <row r="10" spans="1:11" ht="15.75" customHeight="1" x14ac:dyDescent="0.25">
      <c r="A10" s="8" t="str">
        <f>General!A10</f>
        <v>Carlos Mejias</v>
      </c>
      <c r="B10" s="17">
        <f>0</f>
        <v>0</v>
      </c>
      <c r="C10" s="17">
        <f>0</f>
        <v>0</v>
      </c>
      <c r="D10" s="17">
        <f>0</f>
        <v>0</v>
      </c>
      <c r="E10" s="17">
        <f>0</f>
        <v>0</v>
      </c>
      <c r="F10" s="17">
        <f>0</f>
        <v>0</v>
      </c>
      <c r="G10" s="17">
        <f>0</f>
        <v>0</v>
      </c>
      <c r="H10" s="17">
        <f>0</f>
        <v>0</v>
      </c>
      <c r="I10" s="10">
        <f t="shared" si="0"/>
        <v>0</v>
      </c>
      <c r="J10" s="11">
        <f t="shared" si="1"/>
        <v>0</v>
      </c>
      <c r="K10" s="12">
        <f>0</f>
        <v>0</v>
      </c>
    </row>
    <row r="11" spans="1:11" ht="15.75" customHeight="1" x14ac:dyDescent="0.25">
      <c r="A11" s="8" t="str">
        <f>General!A11</f>
        <v>Cesar Alvarez</v>
      </c>
      <c r="B11" s="17">
        <f>0</f>
        <v>0</v>
      </c>
      <c r="C11" s="17">
        <f>0</f>
        <v>0</v>
      </c>
      <c r="D11" s="17">
        <f>0</f>
        <v>0</v>
      </c>
      <c r="E11" s="17">
        <f>0</f>
        <v>0</v>
      </c>
      <c r="F11" s="17">
        <f>0</f>
        <v>0</v>
      </c>
      <c r="G11" s="17">
        <f>0</f>
        <v>0</v>
      </c>
      <c r="H11" s="17">
        <f>0</f>
        <v>0</v>
      </c>
      <c r="I11" s="10">
        <f t="shared" si="0"/>
        <v>0</v>
      </c>
      <c r="J11" s="11">
        <f t="shared" si="1"/>
        <v>0</v>
      </c>
      <c r="K11" s="12">
        <f>0</f>
        <v>0</v>
      </c>
    </row>
    <row r="12" spans="1:11" ht="15.75" customHeight="1" x14ac:dyDescent="0.25">
      <c r="A12" s="8" t="str">
        <f>General!A12</f>
        <v>Cesar Ponte</v>
      </c>
      <c r="B12" s="17">
        <f>0</f>
        <v>0</v>
      </c>
      <c r="C12" s="17">
        <f>0</f>
        <v>0</v>
      </c>
      <c r="D12" s="17">
        <f>0</f>
        <v>0</v>
      </c>
      <c r="E12" s="17">
        <f>0</f>
        <v>0</v>
      </c>
      <c r="F12" s="17">
        <f>0</f>
        <v>0</v>
      </c>
      <c r="G12" s="17">
        <f>0</f>
        <v>0</v>
      </c>
      <c r="H12" s="17">
        <f>0</f>
        <v>0</v>
      </c>
      <c r="I12" s="10">
        <f t="shared" si="0"/>
        <v>0</v>
      </c>
      <c r="J12" s="11">
        <f t="shared" si="1"/>
        <v>0</v>
      </c>
      <c r="K12" s="12">
        <f>0</f>
        <v>0</v>
      </c>
    </row>
    <row r="13" spans="1:11" ht="15.75" customHeight="1" x14ac:dyDescent="0.25">
      <c r="A13" s="8" t="str">
        <f>General!A13</f>
        <v>Daniel Ramirez</v>
      </c>
      <c r="B13" s="17">
        <f>0</f>
        <v>0</v>
      </c>
      <c r="C13" s="17">
        <f>0</f>
        <v>0</v>
      </c>
      <c r="D13" s="17">
        <f>0</f>
        <v>0</v>
      </c>
      <c r="E13" s="17">
        <f>0</f>
        <v>0</v>
      </c>
      <c r="F13" s="17">
        <f>0</f>
        <v>0</v>
      </c>
      <c r="G13" s="17">
        <f>0</f>
        <v>0</v>
      </c>
      <c r="H13" s="17">
        <f>0</f>
        <v>0</v>
      </c>
      <c r="I13" s="10">
        <f t="shared" si="0"/>
        <v>0</v>
      </c>
      <c r="J13" s="11">
        <f t="shared" si="1"/>
        <v>0</v>
      </c>
      <c r="K13" s="12">
        <f>0</f>
        <v>0</v>
      </c>
    </row>
    <row r="14" spans="1:11" ht="15.75" customHeight="1" x14ac:dyDescent="0.25">
      <c r="A14" s="8" t="str">
        <f>General!A14</f>
        <v>David Osorio</v>
      </c>
      <c r="B14" s="17">
        <f>0</f>
        <v>0</v>
      </c>
      <c r="C14" s="17">
        <f>0</f>
        <v>0</v>
      </c>
      <c r="D14" s="17">
        <f>0</f>
        <v>0</v>
      </c>
      <c r="E14" s="17">
        <f>0</f>
        <v>0</v>
      </c>
      <c r="F14" s="17">
        <f>0</f>
        <v>0</v>
      </c>
      <c r="G14" s="17">
        <f>0</f>
        <v>0</v>
      </c>
      <c r="H14" s="17">
        <f>0</f>
        <v>0</v>
      </c>
      <c r="I14" s="10">
        <f t="shared" si="0"/>
        <v>0</v>
      </c>
      <c r="J14" s="11">
        <f t="shared" si="1"/>
        <v>0</v>
      </c>
      <c r="K14" s="12">
        <f>0</f>
        <v>0</v>
      </c>
    </row>
    <row r="15" spans="1:11" ht="15.75" customHeight="1" x14ac:dyDescent="0.25">
      <c r="A15" s="8" t="str">
        <f>General!A15</f>
        <v>Deiberson Garcia</v>
      </c>
      <c r="B15" s="17">
        <f>0</f>
        <v>0</v>
      </c>
      <c r="C15" s="17">
        <f>0</f>
        <v>0</v>
      </c>
      <c r="D15" s="17">
        <f>0</f>
        <v>0</v>
      </c>
      <c r="E15" s="17">
        <f>0</f>
        <v>0</v>
      </c>
      <c r="F15" s="17">
        <f>0</f>
        <v>0</v>
      </c>
      <c r="G15" s="17">
        <f>0</f>
        <v>0</v>
      </c>
      <c r="H15" s="17">
        <f>0</f>
        <v>0</v>
      </c>
      <c r="I15" s="10">
        <f t="shared" si="0"/>
        <v>0</v>
      </c>
      <c r="J15" s="11">
        <f t="shared" si="1"/>
        <v>0</v>
      </c>
      <c r="K15" s="12">
        <f>0</f>
        <v>0</v>
      </c>
    </row>
    <row r="16" spans="1:11" ht="15.75" customHeight="1" x14ac:dyDescent="0.25">
      <c r="A16" s="8" t="str">
        <f>General!A16</f>
        <v>Edwardo Garcia</v>
      </c>
      <c r="B16" s="17">
        <f>0</f>
        <v>0</v>
      </c>
      <c r="C16" s="17">
        <f>0</f>
        <v>0</v>
      </c>
      <c r="D16" s="17">
        <f>0</f>
        <v>0</v>
      </c>
      <c r="E16" s="17">
        <f>0</f>
        <v>0</v>
      </c>
      <c r="F16" s="17">
        <f>0</f>
        <v>0</v>
      </c>
      <c r="G16" s="17">
        <f>0</f>
        <v>0</v>
      </c>
      <c r="H16" s="17">
        <f>0</f>
        <v>0</v>
      </c>
      <c r="I16" s="10">
        <f t="shared" si="0"/>
        <v>0</v>
      </c>
      <c r="J16" s="11">
        <f t="shared" si="1"/>
        <v>0</v>
      </c>
      <c r="K16" s="12">
        <f>0</f>
        <v>0</v>
      </c>
    </row>
    <row r="17" spans="1:11" ht="15.75" customHeight="1" x14ac:dyDescent="0.25">
      <c r="A17" s="8" t="str">
        <f>General!A17</f>
        <v>Egidio Quiroz</v>
      </c>
      <c r="B17" s="17">
        <f>0</f>
        <v>0</v>
      </c>
      <c r="C17" s="17">
        <f>0</f>
        <v>0</v>
      </c>
      <c r="D17" s="17">
        <f>0</f>
        <v>0</v>
      </c>
      <c r="E17" s="17">
        <f>0</f>
        <v>0</v>
      </c>
      <c r="F17" s="17">
        <f>0</f>
        <v>0</v>
      </c>
      <c r="G17" s="17">
        <f>0</f>
        <v>0</v>
      </c>
      <c r="H17" s="17">
        <f>0</f>
        <v>0</v>
      </c>
      <c r="I17" s="10">
        <f t="shared" si="0"/>
        <v>0</v>
      </c>
      <c r="J17" s="11">
        <f t="shared" si="1"/>
        <v>0</v>
      </c>
      <c r="K17" s="12">
        <f>0</f>
        <v>0</v>
      </c>
    </row>
    <row r="18" spans="1:11" ht="15.75" customHeight="1" x14ac:dyDescent="0.25">
      <c r="A18" s="8" t="str">
        <f>General!A18</f>
        <v>Emil Salas</v>
      </c>
      <c r="B18" s="17">
        <f>0</f>
        <v>0</v>
      </c>
      <c r="C18" s="17">
        <f>0</f>
        <v>0</v>
      </c>
      <c r="D18" s="17">
        <f>0</f>
        <v>0</v>
      </c>
      <c r="E18" s="17">
        <f>0</f>
        <v>0</v>
      </c>
      <c r="F18" s="17">
        <f>0</f>
        <v>0</v>
      </c>
      <c r="G18" s="17">
        <f>0</f>
        <v>0</v>
      </c>
      <c r="H18" s="17">
        <f>0</f>
        <v>0</v>
      </c>
      <c r="I18" s="10">
        <f t="shared" si="0"/>
        <v>0</v>
      </c>
      <c r="J18" s="11">
        <f t="shared" si="1"/>
        <v>0</v>
      </c>
      <c r="K18" s="12">
        <f>0</f>
        <v>0</v>
      </c>
    </row>
    <row r="19" spans="1:11" ht="15.75" customHeight="1" x14ac:dyDescent="0.25">
      <c r="A19" s="8" t="str">
        <f>General!A19</f>
        <v>Enrique Diaz</v>
      </c>
      <c r="B19" s="17">
        <f>0</f>
        <v>0</v>
      </c>
      <c r="C19" s="17">
        <f>0</f>
        <v>0</v>
      </c>
      <c r="D19" s="17">
        <f>0</f>
        <v>0</v>
      </c>
      <c r="E19" s="17">
        <f>0</f>
        <v>0</v>
      </c>
      <c r="F19" s="17">
        <f>0</f>
        <v>0</v>
      </c>
      <c r="G19" s="17">
        <f>0</f>
        <v>0</v>
      </c>
      <c r="H19" s="17">
        <f>0</f>
        <v>0</v>
      </c>
      <c r="I19" s="10">
        <f t="shared" si="0"/>
        <v>0</v>
      </c>
      <c r="J19" s="11">
        <f t="shared" si="1"/>
        <v>0</v>
      </c>
      <c r="K19" s="12">
        <f>0</f>
        <v>0</v>
      </c>
    </row>
    <row r="20" spans="1:11" ht="15.75" customHeight="1" x14ac:dyDescent="0.25">
      <c r="A20" s="8" t="str">
        <f>General!A20</f>
        <v>Erik Acosta</v>
      </c>
      <c r="B20" s="17">
        <f>0</f>
        <v>0</v>
      </c>
      <c r="C20" s="17">
        <f>0</f>
        <v>0</v>
      </c>
      <c r="D20" s="17">
        <f>0</f>
        <v>0</v>
      </c>
      <c r="E20" s="17">
        <f>0</f>
        <v>0</v>
      </c>
      <c r="F20" s="17">
        <f>0</f>
        <v>0</v>
      </c>
      <c r="G20" s="17">
        <f>0</f>
        <v>0</v>
      </c>
      <c r="H20" s="17">
        <f>0</f>
        <v>0</v>
      </c>
      <c r="I20" s="10">
        <f t="shared" si="0"/>
        <v>0</v>
      </c>
      <c r="J20" s="11">
        <f t="shared" si="1"/>
        <v>0</v>
      </c>
      <c r="K20" s="12">
        <f>0</f>
        <v>0</v>
      </c>
    </row>
    <row r="21" spans="1:11" ht="15.75" customHeight="1" x14ac:dyDescent="0.25">
      <c r="A21" s="8" t="str">
        <f>General!A21</f>
        <v>Erisson Salazar Rodriguez</v>
      </c>
      <c r="B21" s="17">
        <f>0</f>
        <v>0</v>
      </c>
      <c r="C21" s="17">
        <f>0</f>
        <v>0</v>
      </c>
      <c r="D21" s="17">
        <f>0</f>
        <v>0</v>
      </c>
      <c r="E21" s="17">
        <f>0</f>
        <v>0</v>
      </c>
      <c r="F21" s="17">
        <f>0</f>
        <v>0</v>
      </c>
      <c r="G21" s="17">
        <f>0</f>
        <v>0</v>
      </c>
      <c r="H21" s="17">
        <f>0</f>
        <v>0</v>
      </c>
      <c r="I21" s="10">
        <f t="shared" si="0"/>
        <v>0</v>
      </c>
      <c r="J21" s="11">
        <f t="shared" si="1"/>
        <v>0</v>
      </c>
      <c r="K21" s="12">
        <f>0</f>
        <v>0</v>
      </c>
    </row>
    <row r="22" spans="1:11" ht="15.75" customHeight="1" x14ac:dyDescent="0.25">
      <c r="A22" s="8" t="str">
        <f>General!A22</f>
        <v>Erwin Galicia</v>
      </c>
      <c r="B22" s="17">
        <f>0</f>
        <v>0</v>
      </c>
      <c r="C22" s="17">
        <f>0</f>
        <v>0</v>
      </c>
      <c r="D22" s="17">
        <f>0</f>
        <v>0</v>
      </c>
      <c r="E22" s="17">
        <f>0</f>
        <v>0</v>
      </c>
      <c r="F22" s="17">
        <f>0</f>
        <v>0</v>
      </c>
      <c r="G22" s="17">
        <f>0</f>
        <v>0</v>
      </c>
      <c r="H22" s="17">
        <f>0</f>
        <v>0</v>
      </c>
      <c r="I22" s="10">
        <f t="shared" si="0"/>
        <v>0</v>
      </c>
      <c r="J22" s="11">
        <f t="shared" si="1"/>
        <v>0</v>
      </c>
      <c r="K22" s="12">
        <f>0</f>
        <v>0</v>
      </c>
    </row>
    <row r="23" spans="1:11" ht="15.75" customHeight="1" x14ac:dyDescent="0.25">
      <c r="A23" s="8" t="str">
        <f>General!A23</f>
        <v>Erwin Gonzalez</v>
      </c>
      <c r="B23" s="17">
        <f>0</f>
        <v>0</v>
      </c>
      <c r="C23" s="17">
        <f>0</f>
        <v>0</v>
      </c>
      <c r="D23" s="17">
        <f>0</f>
        <v>0</v>
      </c>
      <c r="E23" s="17">
        <f>0</f>
        <v>0</v>
      </c>
      <c r="F23" s="17">
        <f>0</f>
        <v>0</v>
      </c>
      <c r="G23" s="17">
        <f>0</f>
        <v>0</v>
      </c>
      <c r="H23" s="17">
        <f>0</f>
        <v>0</v>
      </c>
      <c r="I23" s="10">
        <f t="shared" si="0"/>
        <v>0</v>
      </c>
      <c r="J23" s="11">
        <f t="shared" si="1"/>
        <v>0</v>
      </c>
      <c r="K23" s="12">
        <f>0</f>
        <v>0</v>
      </c>
    </row>
    <row r="24" spans="1:11" ht="15.75" customHeight="1" x14ac:dyDescent="0.25">
      <c r="A24" s="8" t="str">
        <f>General!A24</f>
        <v>Franklin Bermon</v>
      </c>
      <c r="B24" s="17">
        <f>0</f>
        <v>0</v>
      </c>
      <c r="C24" s="17">
        <f>0</f>
        <v>0</v>
      </c>
      <c r="D24" s="17">
        <f>0</f>
        <v>0</v>
      </c>
      <c r="E24" s="17">
        <f>0</f>
        <v>0</v>
      </c>
      <c r="F24" s="17">
        <f>0</f>
        <v>0</v>
      </c>
      <c r="G24" s="17">
        <f>0</f>
        <v>0</v>
      </c>
      <c r="H24" s="17">
        <f>0</f>
        <v>0</v>
      </c>
      <c r="I24" s="10">
        <f t="shared" si="0"/>
        <v>0</v>
      </c>
      <c r="J24" s="11">
        <f t="shared" si="1"/>
        <v>0</v>
      </c>
      <c r="K24" s="12">
        <f>0</f>
        <v>0</v>
      </c>
    </row>
    <row r="25" spans="1:11" ht="15.75" customHeight="1" x14ac:dyDescent="0.25">
      <c r="A25" s="8" t="str">
        <f>General!A25</f>
        <v>Franklin Soto</v>
      </c>
      <c r="B25" s="17">
        <f>0</f>
        <v>0</v>
      </c>
      <c r="C25" s="17">
        <f>0</f>
        <v>0</v>
      </c>
      <c r="D25" s="17">
        <f>0</f>
        <v>0</v>
      </c>
      <c r="E25" s="17">
        <f>0</f>
        <v>0</v>
      </c>
      <c r="F25" s="17">
        <f>0</f>
        <v>0</v>
      </c>
      <c r="G25" s="17">
        <f>0</f>
        <v>0</v>
      </c>
      <c r="H25" s="17">
        <f>0</f>
        <v>0</v>
      </c>
      <c r="I25" s="10">
        <f t="shared" si="0"/>
        <v>0</v>
      </c>
      <c r="J25" s="11">
        <f t="shared" si="1"/>
        <v>0</v>
      </c>
      <c r="K25" s="12">
        <f>0</f>
        <v>0</v>
      </c>
    </row>
    <row r="26" spans="1:11" ht="15.75" customHeight="1" x14ac:dyDescent="0.25">
      <c r="A26" s="8" t="str">
        <f>General!A26</f>
        <v>Irma Bona</v>
      </c>
      <c r="B26" s="17">
        <f>0</f>
        <v>0</v>
      </c>
      <c r="C26" s="17">
        <f>0</f>
        <v>0</v>
      </c>
      <c r="D26" s="17">
        <f>0</f>
        <v>0</v>
      </c>
      <c r="E26" s="17">
        <f>0</f>
        <v>0</v>
      </c>
      <c r="F26" s="17">
        <f>0</f>
        <v>0</v>
      </c>
      <c r="G26" s="17">
        <f>0</f>
        <v>0</v>
      </c>
      <c r="H26" s="17">
        <f>0</f>
        <v>0</v>
      </c>
      <c r="I26" s="10">
        <f t="shared" si="0"/>
        <v>0</v>
      </c>
      <c r="J26" s="11">
        <f t="shared" si="1"/>
        <v>0</v>
      </c>
      <c r="K26" s="12">
        <f>0</f>
        <v>0</v>
      </c>
    </row>
    <row r="27" spans="1:11" ht="15.75" customHeight="1" x14ac:dyDescent="0.25">
      <c r="A27" s="8" t="str">
        <f>General!A27</f>
        <v>Jairo Arteaga Rondon</v>
      </c>
      <c r="B27" s="17">
        <f>0</f>
        <v>0</v>
      </c>
      <c r="C27" s="17">
        <f>0</f>
        <v>0</v>
      </c>
      <c r="D27" s="17">
        <f>0</f>
        <v>0</v>
      </c>
      <c r="E27" s="17">
        <f>0</f>
        <v>0</v>
      </c>
      <c r="F27" s="17">
        <f>0</f>
        <v>0</v>
      </c>
      <c r="G27" s="17">
        <f>0</f>
        <v>0</v>
      </c>
      <c r="H27" s="17">
        <f>0</f>
        <v>0</v>
      </c>
      <c r="I27" s="10">
        <f t="shared" si="0"/>
        <v>0</v>
      </c>
      <c r="J27" s="11">
        <f t="shared" si="1"/>
        <v>0</v>
      </c>
      <c r="K27" s="12">
        <f>0</f>
        <v>0</v>
      </c>
    </row>
    <row r="28" spans="1:11" ht="15.75" customHeight="1" x14ac:dyDescent="0.25">
      <c r="A28" s="8" t="str">
        <f>General!A28</f>
        <v>Jesus Golding</v>
      </c>
      <c r="B28" s="17">
        <f>0</f>
        <v>0</v>
      </c>
      <c r="C28" s="17">
        <f>0</f>
        <v>0</v>
      </c>
      <c r="D28" s="17">
        <f>0</f>
        <v>0</v>
      </c>
      <c r="E28" s="17">
        <f>0</f>
        <v>0</v>
      </c>
      <c r="F28" s="17">
        <f>0</f>
        <v>0</v>
      </c>
      <c r="G28" s="17">
        <f>0</f>
        <v>0</v>
      </c>
      <c r="H28" s="17">
        <f>0</f>
        <v>0</v>
      </c>
      <c r="I28" s="10">
        <f t="shared" si="0"/>
        <v>0</v>
      </c>
      <c r="J28" s="11">
        <f t="shared" si="1"/>
        <v>0</v>
      </c>
      <c r="K28" s="12">
        <f>0</f>
        <v>0</v>
      </c>
    </row>
    <row r="29" spans="1:11" ht="15.75" customHeight="1" x14ac:dyDescent="0.25">
      <c r="A29" s="8" t="str">
        <f>General!A29</f>
        <v>Jesus Valero</v>
      </c>
      <c r="B29" s="17">
        <f>0</f>
        <v>0</v>
      </c>
      <c r="C29" s="17">
        <f>0</f>
        <v>0</v>
      </c>
      <c r="D29" s="17">
        <f>0</f>
        <v>0</v>
      </c>
      <c r="E29" s="17">
        <f>0</f>
        <v>0</v>
      </c>
      <c r="F29" s="17">
        <f>0</f>
        <v>0</v>
      </c>
      <c r="G29" s="17">
        <f>0</f>
        <v>0</v>
      </c>
      <c r="H29" s="17">
        <f>0</f>
        <v>0</v>
      </c>
      <c r="I29" s="10">
        <f t="shared" si="0"/>
        <v>0</v>
      </c>
      <c r="J29" s="11">
        <f t="shared" si="1"/>
        <v>0</v>
      </c>
      <c r="K29" s="12">
        <f>0</f>
        <v>0</v>
      </c>
    </row>
    <row r="30" spans="1:11" ht="15.75" customHeight="1" x14ac:dyDescent="0.25">
      <c r="A30" s="8" t="str">
        <f>General!A30</f>
        <v>Jhoan Cueto</v>
      </c>
      <c r="B30" s="17">
        <f>0</f>
        <v>0</v>
      </c>
      <c r="C30" s="17">
        <f>0</f>
        <v>0</v>
      </c>
      <c r="D30" s="17">
        <f>0</f>
        <v>0</v>
      </c>
      <c r="E30" s="17">
        <f>0</f>
        <v>0</v>
      </c>
      <c r="F30" s="17">
        <f>0</f>
        <v>0</v>
      </c>
      <c r="G30" s="17">
        <f>0</f>
        <v>0</v>
      </c>
      <c r="H30" s="17">
        <f>0</f>
        <v>0</v>
      </c>
      <c r="I30" s="10">
        <f t="shared" si="0"/>
        <v>0</v>
      </c>
      <c r="J30" s="11">
        <f t="shared" si="1"/>
        <v>0</v>
      </c>
      <c r="K30" s="12">
        <f>0</f>
        <v>0</v>
      </c>
    </row>
    <row r="31" spans="1:11" ht="15.75" customHeight="1" x14ac:dyDescent="0.25">
      <c r="A31" s="8" t="str">
        <f>General!A31</f>
        <v>Jhon Plaza</v>
      </c>
      <c r="B31" s="17">
        <f>0</f>
        <v>0</v>
      </c>
      <c r="C31" s="17">
        <f>0</f>
        <v>0</v>
      </c>
      <c r="D31" s="17">
        <f>0</f>
        <v>0</v>
      </c>
      <c r="E31" s="17">
        <f>0</f>
        <v>0</v>
      </c>
      <c r="F31" s="17">
        <f>0</f>
        <v>0</v>
      </c>
      <c r="G31" s="17">
        <f>0</f>
        <v>0</v>
      </c>
      <c r="H31" s="17">
        <f>0</f>
        <v>0</v>
      </c>
      <c r="I31" s="10">
        <f t="shared" si="0"/>
        <v>0</v>
      </c>
      <c r="J31" s="11">
        <f t="shared" si="1"/>
        <v>0</v>
      </c>
      <c r="K31" s="12">
        <f>0</f>
        <v>0</v>
      </c>
    </row>
    <row r="32" spans="1:11" ht="15.75" customHeight="1" x14ac:dyDescent="0.25">
      <c r="A32" s="8" t="str">
        <f>General!A32</f>
        <v>Joan Fuentes</v>
      </c>
      <c r="B32" s="17">
        <f>0</f>
        <v>0</v>
      </c>
      <c r="C32" s="17">
        <f>0</f>
        <v>0</v>
      </c>
      <c r="D32" s="17">
        <f>0</f>
        <v>0</v>
      </c>
      <c r="E32" s="17">
        <f>0</f>
        <v>0</v>
      </c>
      <c r="F32" s="17">
        <f>0</f>
        <v>0</v>
      </c>
      <c r="G32" s="17">
        <f>0</f>
        <v>0</v>
      </c>
      <c r="H32" s="17">
        <f>0</f>
        <v>0</v>
      </c>
      <c r="I32" s="10">
        <f t="shared" si="0"/>
        <v>0</v>
      </c>
      <c r="J32" s="11">
        <f t="shared" si="1"/>
        <v>0</v>
      </c>
      <c r="K32" s="12">
        <f>0</f>
        <v>0</v>
      </c>
    </row>
    <row r="33" spans="1:11" ht="15.75" customHeight="1" x14ac:dyDescent="0.25">
      <c r="A33" s="8" t="str">
        <f>General!A33</f>
        <v>Johannys Rojas</v>
      </c>
      <c r="B33" s="17">
        <f>0</f>
        <v>0</v>
      </c>
      <c r="C33" s="17">
        <f>0</f>
        <v>0</v>
      </c>
      <c r="D33" s="17">
        <f>0</f>
        <v>0</v>
      </c>
      <c r="E33" s="17">
        <f>0</f>
        <v>0</v>
      </c>
      <c r="F33" s="17">
        <f>0</f>
        <v>0</v>
      </c>
      <c r="G33" s="17">
        <f>0</f>
        <v>0</v>
      </c>
      <c r="H33" s="17">
        <f>0</f>
        <v>0</v>
      </c>
      <c r="I33" s="10">
        <f t="shared" si="0"/>
        <v>0</v>
      </c>
      <c r="J33" s="11">
        <f t="shared" si="1"/>
        <v>0</v>
      </c>
      <c r="K33" s="12">
        <f>0</f>
        <v>0</v>
      </c>
    </row>
    <row r="34" spans="1:11" ht="15.75" customHeight="1" x14ac:dyDescent="0.25">
      <c r="A34" s="8" t="str">
        <f>General!A34</f>
        <v>John Ponte</v>
      </c>
      <c r="B34" s="17">
        <f>0</f>
        <v>0</v>
      </c>
      <c r="C34" s="17">
        <f>0</f>
        <v>0</v>
      </c>
      <c r="D34" s="17">
        <f>0</f>
        <v>0</v>
      </c>
      <c r="E34" s="17">
        <f>0</f>
        <v>0</v>
      </c>
      <c r="F34" s="17">
        <f>0</f>
        <v>0</v>
      </c>
      <c r="G34" s="17">
        <f>0</f>
        <v>0</v>
      </c>
      <c r="H34" s="17">
        <f>0</f>
        <v>0</v>
      </c>
      <c r="I34" s="10">
        <f t="shared" si="0"/>
        <v>0</v>
      </c>
      <c r="J34" s="11">
        <f t="shared" si="1"/>
        <v>0</v>
      </c>
      <c r="K34" s="12">
        <f>0</f>
        <v>0</v>
      </c>
    </row>
    <row r="35" spans="1:11" ht="15.75" customHeight="1" x14ac:dyDescent="0.25">
      <c r="A35" s="8" t="str">
        <f>General!A35</f>
        <v>Jorge Valles</v>
      </c>
      <c r="B35" s="17">
        <f>0</f>
        <v>0</v>
      </c>
      <c r="C35" s="17">
        <f>0</f>
        <v>0</v>
      </c>
      <c r="D35" s="17">
        <f>0</f>
        <v>0</v>
      </c>
      <c r="E35" s="17">
        <f>0</f>
        <v>0</v>
      </c>
      <c r="F35" s="17">
        <f>0</f>
        <v>0</v>
      </c>
      <c r="G35" s="17">
        <f>0</f>
        <v>0</v>
      </c>
      <c r="H35" s="17">
        <f>0</f>
        <v>0</v>
      </c>
      <c r="I35" s="10">
        <f t="shared" ref="I35:I66" si="2">SUM(B35:H35)</f>
        <v>0</v>
      </c>
      <c r="J35" s="11">
        <f t="shared" ref="J35:J66" si="3">I35-K35</f>
        <v>0</v>
      </c>
      <c r="K35" s="12">
        <f>0</f>
        <v>0</v>
      </c>
    </row>
    <row r="36" spans="1:11" ht="15.75" customHeight="1" x14ac:dyDescent="0.25">
      <c r="A36" s="8" t="str">
        <f>General!A36</f>
        <v>Jose Francisco Lugo</v>
      </c>
      <c r="B36" s="17">
        <f>0</f>
        <v>0</v>
      </c>
      <c r="C36" s="17">
        <f>0</f>
        <v>0</v>
      </c>
      <c r="D36" s="17">
        <f>0</f>
        <v>0</v>
      </c>
      <c r="E36" s="17">
        <f>0</f>
        <v>0</v>
      </c>
      <c r="F36" s="17">
        <f>0</f>
        <v>0</v>
      </c>
      <c r="G36" s="17">
        <f>0</f>
        <v>0</v>
      </c>
      <c r="H36" s="17">
        <f>0</f>
        <v>0</v>
      </c>
      <c r="I36" s="10">
        <f t="shared" si="2"/>
        <v>0</v>
      </c>
      <c r="J36" s="11">
        <f t="shared" si="3"/>
        <v>0</v>
      </c>
      <c r="K36" s="12">
        <f>0</f>
        <v>0</v>
      </c>
    </row>
    <row r="37" spans="1:11" ht="15.75" customHeight="1" x14ac:dyDescent="0.25">
      <c r="A37" s="8" t="str">
        <f>General!A37</f>
        <v>Jose Lopez</v>
      </c>
      <c r="B37" s="17">
        <f>0</f>
        <v>0</v>
      </c>
      <c r="C37" s="17">
        <f>0</f>
        <v>0</v>
      </c>
      <c r="D37" s="17">
        <f>0</f>
        <v>0</v>
      </c>
      <c r="E37" s="17">
        <f>0</f>
        <v>0</v>
      </c>
      <c r="F37" s="17">
        <f>0</f>
        <v>0</v>
      </c>
      <c r="G37" s="17">
        <f>0</f>
        <v>0</v>
      </c>
      <c r="H37" s="17">
        <f>0</f>
        <v>0</v>
      </c>
      <c r="I37" s="10">
        <f t="shared" si="2"/>
        <v>0</v>
      </c>
      <c r="J37" s="11">
        <f t="shared" si="3"/>
        <v>0</v>
      </c>
      <c r="K37" s="12">
        <f>0</f>
        <v>0</v>
      </c>
    </row>
    <row r="38" spans="1:11" ht="15.75" customHeight="1" x14ac:dyDescent="0.25">
      <c r="A38" s="8" t="str">
        <f>General!A38</f>
        <v>Jose Ochoa</v>
      </c>
      <c r="B38" s="17">
        <f>0</f>
        <v>0</v>
      </c>
      <c r="C38" s="17">
        <f>0</f>
        <v>0</v>
      </c>
      <c r="D38" s="17">
        <f>0</f>
        <v>0</v>
      </c>
      <c r="E38" s="17">
        <f>0</f>
        <v>0</v>
      </c>
      <c r="F38" s="17">
        <f>0</f>
        <v>0</v>
      </c>
      <c r="G38" s="17">
        <f>0</f>
        <v>0</v>
      </c>
      <c r="H38" s="17">
        <f>0</f>
        <v>0</v>
      </c>
      <c r="I38" s="10">
        <f t="shared" si="2"/>
        <v>0</v>
      </c>
      <c r="J38" s="11">
        <f t="shared" si="3"/>
        <v>0</v>
      </c>
      <c r="K38" s="12">
        <f>0</f>
        <v>0</v>
      </c>
    </row>
    <row r="39" spans="1:11" ht="15.75" customHeight="1" x14ac:dyDescent="0.25">
      <c r="A39" s="8" t="str">
        <f>General!A39</f>
        <v>Joset Maldonado</v>
      </c>
      <c r="B39" s="17">
        <f>0</f>
        <v>0</v>
      </c>
      <c r="C39" s="17">
        <f>0</f>
        <v>0</v>
      </c>
      <c r="D39" s="17">
        <f>0</f>
        <v>0</v>
      </c>
      <c r="E39" s="17">
        <f>0</f>
        <v>0</v>
      </c>
      <c r="F39" s="17">
        <f>0</f>
        <v>0</v>
      </c>
      <c r="G39" s="17">
        <f>0</f>
        <v>0</v>
      </c>
      <c r="H39" s="17">
        <f>0</f>
        <v>0</v>
      </c>
      <c r="I39" s="10">
        <f t="shared" si="2"/>
        <v>0</v>
      </c>
      <c r="J39" s="11">
        <f t="shared" si="3"/>
        <v>0</v>
      </c>
      <c r="K39" s="12">
        <f>0</f>
        <v>0</v>
      </c>
    </row>
    <row r="40" spans="1:11" ht="15.75" customHeight="1" x14ac:dyDescent="0.25">
      <c r="A40" s="8" t="str">
        <f>General!A40</f>
        <v>Juan Davila</v>
      </c>
      <c r="B40" s="17">
        <f>0</f>
        <v>0</v>
      </c>
      <c r="C40" s="17">
        <f>0</f>
        <v>0</v>
      </c>
      <c r="D40" s="17">
        <f>0</f>
        <v>0</v>
      </c>
      <c r="E40" s="17">
        <f>0</f>
        <v>0</v>
      </c>
      <c r="F40" s="17">
        <f>0</f>
        <v>0</v>
      </c>
      <c r="G40" s="17">
        <f>0</f>
        <v>0</v>
      </c>
      <c r="H40" s="17">
        <f>0</f>
        <v>0</v>
      </c>
      <c r="I40" s="10">
        <f t="shared" si="2"/>
        <v>0</v>
      </c>
      <c r="J40" s="11">
        <f t="shared" si="3"/>
        <v>0</v>
      </c>
      <c r="K40" s="12">
        <f>0</f>
        <v>0</v>
      </c>
    </row>
    <row r="41" spans="1:11" ht="15.75" customHeight="1" x14ac:dyDescent="0.25">
      <c r="A41" s="8" t="str">
        <f>General!A41</f>
        <v>Juan Gimenez</v>
      </c>
      <c r="B41" s="17">
        <f>0</f>
        <v>0</v>
      </c>
      <c r="C41" s="17">
        <f>0</f>
        <v>0</v>
      </c>
      <c r="D41" s="17">
        <f>0</f>
        <v>0</v>
      </c>
      <c r="E41" s="17">
        <f>0</f>
        <v>0</v>
      </c>
      <c r="F41" s="17">
        <f>0</f>
        <v>0</v>
      </c>
      <c r="G41" s="17">
        <f>0</f>
        <v>0</v>
      </c>
      <c r="H41" s="17">
        <f>0</f>
        <v>0</v>
      </c>
      <c r="I41" s="10">
        <f t="shared" si="2"/>
        <v>0</v>
      </c>
      <c r="J41" s="11">
        <f t="shared" si="3"/>
        <v>0</v>
      </c>
      <c r="K41" s="12">
        <f>0</f>
        <v>0</v>
      </c>
    </row>
    <row r="42" spans="1:11" ht="15.75" customHeight="1" x14ac:dyDescent="0.25">
      <c r="A42" s="8" t="str">
        <f>General!A42</f>
        <v>Juan Manuel</v>
      </c>
      <c r="B42" s="17">
        <f>0</f>
        <v>0</v>
      </c>
      <c r="C42" s="17">
        <f>0</f>
        <v>0</v>
      </c>
      <c r="D42" s="17">
        <f>0</f>
        <v>0</v>
      </c>
      <c r="E42" s="17">
        <f>0</f>
        <v>0</v>
      </c>
      <c r="F42" s="17">
        <f>0</f>
        <v>0</v>
      </c>
      <c r="G42" s="17">
        <f>0</f>
        <v>0</v>
      </c>
      <c r="H42" s="17">
        <f>0</f>
        <v>0</v>
      </c>
      <c r="I42" s="10">
        <f t="shared" si="2"/>
        <v>0</v>
      </c>
      <c r="J42" s="11">
        <f t="shared" si="3"/>
        <v>0</v>
      </c>
      <c r="K42" s="12">
        <f>0</f>
        <v>0</v>
      </c>
    </row>
    <row r="43" spans="1:11" ht="15.75" customHeight="1" x14ac:dyDescent="0.25">
      <c r="A43" s="8" t="str">
        <f>General!A43</f>
        <v>Julio Astidias</v>
      </c>
      <c r="B43" s="17">
        <f>0</f>
        <v>0</v>
      </c>
      <c r="C43" s="17">
        <f>0</f>
        <v>0</v>
      </c>
      <c r="D43" s="17">
        <f>0</f>
        <v>0</v>
      </c>
      <c r="E43" s="17">
        <f>0</f>
        <v>0</v>
      </c>
      <c r="F43" s="17">
        <f>0</f>
        <v>0</v>
      </c>
      <c r="G43" s="17">
        <f>0</f>
        <v>0</v>
      </c>
      <c r="H43" s="17">
        <f>0</f>
        <v>0</v>
      </c>
      <c r="I43" s="10">
        <f t="shared" si="2"/>
        <v>0</v>
      </c>
      <c r="J43" s="11">
        <f t="shared" si="3"/>
        <v>0</v>
      </c>
      <c r="K43" s="12">
        <f>0</f>
        <v>0</v>
      </c>
    </row>
    <row r="44" spans="1:11" ht="15.75" customHeight="1" x14ac:dyDescent="0.25">
      <c r="A44" s="8" t="str">
        <f>General!A44</f>
        <v>Kelly Miranda</v>
      </c>
      <c r="B44" s="17">
        <f>0</f>
        <v>0</v>
      </c>
      <c r="C44" s="17">
        <f>0</f>
        <v>0</v>
      </c>
      <c r="D44" s="17">
        <f>0</f>
        <v>0</v>
      </c>
      <c r="E44" s="17">
        <f>0</f>
        <v>0</v>
      </c>
      <c r="F44" s="17">
        <f>0</f>
        <v>0</v>
      </c>
      <c r="G44" s="17">
        <f>0</f>
        <v>0</v>
      </c>
      <c r="H44" s="17">
        <f>0</f>
        <v>0</v>
      </c>
      <c r="I44" s="10">
        <f t="shared" si="2"/>
        <v>0</v>
      </c>
      <c r="J44" s="11">
        <f t="shared" si="3"/>
        <v>0</v>
      </c>
      <c r="K44" s="12">
        <f>0</f>
        <v>0</v>
      </c>
    </row>
    <row r="45" spans="1:11" ht="15.75" customHeight="1" x14ac:dyDescent="0.25">
      <c r="A45" s="8" t="str">
        <f>General!A45</f>
        <v>Klisma Lopez</v>
      </c>
      <c r="B45" s="17">
        <f>0</f>
        <v>0</v>
      </c>
      <c r="C45" s="17">
        <f>0</f>
        <v>0</v>
      </c>
      <c r="D45" s="17">
        <f>0</f>
        <v>0</v>
      </c>
      <c r="E45" s="17">
        <f>0</f>
        <v>0</v>
      </c>
      <c r="F45" s="17">
        <f>0</f>
        <v>0</v>
      </c>
      <c r="G45" s="17">
        <f>0</f>
        <v>0</v>
      </c>
      <c r="H45" s="17">
        <f>0</f>
        <v>0</v>
      </c>
      <c r="I45" s="10">
        <f t="shared" si="2"/>
        <v>0</v>
      </c>
      <c r="J45" s="11">
        <f t="shared" si="3"/>
        <v>0</v>
      </c>
      <c r="K45" s="12">
        <f>0</f>
        <v>0</v>
      </c>
    </row>
    <row r="46" spans="1:11" ht="15.75" customHeight="1" x14ac:dyDescent="0.25">
      <c r="A46" s="8" t="str">
        <f>General!A46</f>
        <v>Liz Forero</v>
      </c>
      <c r="B46" s="17">
        <f>0</f>
        <v>0</v>
      </c>
      <c r="C46" s="17">
        <f>0</f>
        <v>0</v>
      </c>
      <c r="D46" s="17">
        <f>0</f>
        <v>0</v>
      </c>
      <c r="E46" s="17">
        <f>0</f>
        <v>0</v>
      </c>
      <c r="F46" s="17">
        <f>0</f>
        <v>0</v>
      </c>
      <c r="G46" s="17">
        <f>0</f>
        <v>0</v>
      </c>
      <c r="H46" s="17">
        <f>0</f>
        <v>0</v>
      </c>
      <c r="I46" s="10">
        <f t="shared" si="2"/>
        <v>0</v>
      </c>
      <c r="J46" s="11">
        <f t="shared" si="3"/>
        <v>0</v>
      </c>
      <c r="K46" s="12">
        <f>0</f>
        <v>0</v>
      </c>
    </row>
    <row r="47" spans="1:11" ht="15.75" customHeight="1" x14ac:dyDescent="0.25">
      <c r="A47" s="8" t="str">
        <f>General!A47</f>
        <v>Luis David Golding</v>
      </c>
      <c r="B47" s="17">
        <f>0</f>
        <v>0</v>
      </c>
      <c r="C47" s="17">
        <f>0</f>
        <v>0</v>
      </c>
      <c r="D47" s="17">
        <f>0</f>
        <v>0</v>
      </c>
      <c r="E47" s="17">
        <f>0</f>
        <v>0</v>
      </c>
      <c r="F47" s="17">
        <f>0</f>
        <v>0</v>
      </c>
      <c r="G47" s="17">
        <f>0</f>
        <v>0</v>
      </c>
      <c r="H47" s="17">
        <f>0</f>
        <v>0</v>
      </c>
      <c r="I47" s="10">
        <f t="shared" si="2"/>
        <v>0</v>
      </c>
      <c r="J47" s="11">
        <f t="shared" si="3"/>
        <v>0</v>
      </c>
      <c r="K47" s="12">
        <f>0</f>
        <v>0</v>
      </c>
    </row>
    <row r="48" spans="1:11" ht="15.75" customHeight="1" x14ac:dyDescent="0.25">
      <c r="A48" s="8" t="str">
        <f>General!A48</f>
        <v>Luis Gutierrez</v>
      </c>
      <c r="B48" s="17">
        <f>0</f>
        <v>0</v>
      </c>
      <c r="C48" s="17">
        <f>0</f>
        <v>0</v>
      </c>
      <c r="D48" s="17">
        <f>0</f>
        <v>0</v>
      </c>
      <c r="E48" s="17">
        <f>0</f>
        <v>0</v>
      </c>
      <c r="F48" s="17">
        <f>0</f>
        <v>0</v>
      </c>
      <c r="G48" s="17">
        <f>0</f>
        <v>0</v>
      </c>
      <c r="H48" s="17">
        <f>0</f>
        <v>0</v>
      </c>
      <c r="I48" s="10">
        <f t="shared" si="2"/>
        <v>0</v>
      </c>
      <c r="J48" s="11">
        <f t="shared" si="3"/>
        <v>0</v>
      </c>
      <c r="K48" s="12">
        <f>0</f>
        <v>0</v>
      </c>
    </row>
    <row r="49" spans="1:11" ht="15.75" customHeight="1" x14ac:dyDescent="0.25">
      <c r="A49" s="8" t="str">
        <f>General!A49</f>
        <v>Luis Ochoa</v>
      </c>
      <c r="B49" s="17">
        <f>0</f>
        <v>0</v>
      </c>
      <c r="C49" s="17">
        <f>0</f>
        <v>0</v>
      </c>
      <c r="D49" s="17">
        <f>0</f>
        <v>0</v>
      </c>
      <c r="E49" s="17">
        <f>0</f>
        <v>0</v>
      </c>
      <c r="F49" s="17">
        <f>0</f>
        <v>0</v>
      </c>
      <c r="G49" s="17">
        <f>0</f>
        <v>0</v>
      </c>
      <c r="H49" s="17">
        <f>0</f>
        <v>0</v>
      </c>
      <c r="I49" s="10">
        <f t="shared" si="2"/>
        <v>0</v>
      </c>
      <c r="J49" s="11">
        <f t="shared" si="3"/>
        <v>0</v>
      </c>
      <c r="K49" s="12">
        <f>0</f>
        <v>0</v>
      </c>
    </row>
    <row r="50" spans="1:11" ht="15.75" customHeight="1" x14ac:dyDescent="0.25">
      <c r="A50" s="8" t="str">
        <f>General!A50</f>
        <v>Luis Rangel</v>
      </c>
      <c r="B50" s="17">
        <f>0</f>
        <v>0</v>
      </c>
      <c r="C50" s="17">
        <f>0</f>
        <v>0</v>
      </c>
      <c r="D50" s="17">
        <f>0</f>
        <v>0</v>
      </c>
      <c r="E50" s="17">
        <f>0</f>
        <v>0</v>
      </c>
      <c r="F50" s="17">
        <f>0</f>
        <v>0</v>
      </c>
      <c r="G50" s="17">
        <f>0</f>
        <v>0</v>
      </c>
      <c r="H50" s="17">
        <f>0</f>
        <v>0</v>
      </c>
      <c r="I50" s="10">
        <f t="shared" si="2"/>
        <v>0</v>
      </c>
      <c r="J50" s="11">
        <f t="shared" si="3"/>
        <v>0</v>
      </c>
      <c r="K50" s="12">
        <f>0</f>
        <v>0</v>
      </c>
    </row>
    <row r="51" spans="1:11" ht="15.75" customHeight="1" x14ac:dyDescent="0.25">
      <c r="A51" s="8" t="str">
        <f>General!A51</f>
        <v>Manuel Escalona</v>
      </c>
      <c r="B51" s="17">
        <f>0</f>
        <v>0</v>
      </c>
      <c r="C51" s="17">
        <f>0</f>
        <v>0</v>
      </c>
      <c r="D51" s="17">
        <f>0</f>
        <v>0</v>
      </c>
      <c r="E51" s="17">
        <f>0</f>
        <v>0</v>
      </c>
      <c r="F51" s="17">
        <f>0</f>
        <v>0</v>
      </c>
      <c r="G51" s="17">
        <f>0</f>
        <v>0</v>
      </c>
      <c r="H51" s="17">
        <f>0</f>
        <v>0</v>
      </c>
      <c r="I51" s="10">
        <f t="shared" si="2"/>
        <v>0</v>
      </c>
      <c r="J51" s="11">
        <f t="shared" si="3"/>
        <v>0</v>
      </c>
      <c r="K51" s="12">
        <f>0</f>
        <v>0</v>
      </c>
    </row>
    <row r="52" spans="1:11" ht="15.75" customHeight="1" x14ac:dyDescent="0.25">
      <c r="A52" s="8" t="str">
        <f>General!A52</f>
        <v>Manuel Lopez</v>
      </c>
      <c r="B52" s="17">
        <f>0</f>
        <v>0</v>
      </c>
      <c r="C52" s="17">
        <f>0</f>
        <v>0</v>
      </c>
      <c r="D52" s="17">
        <f>0</f>
        <v>0</v>
      </c>
      <c r="E52" s="17">
        <f>0</f>
        <v>0</v>
      </c>
      <c r="F52" s="17">
        <f>0</f>
        <v>0</v>
      </c>
      <c r="G52" s="17">
        <f>0</f>
        <v>0</v>
      </c>
      <c r="H52" s="17">
        <f>0</f>
        <v>0</v>
      </c>
      <c r="I52" s="10">
        <f t="shared" si="2"/>
        <v>0</v>
      </c>
      <c r="J52" s="11">
        <f t="shared" si="3"/>
        <v>0</v>
      </c>
      <c r="K52" s="12">
        <f>0</f>
        <v>0</v>
      </c>
    </row>
    <row r="53" spans="1:11" ht="15.75" customHeight="1" x14ac:dyDescent="0.25">
      <c r="A53" s="8" t="str">
        <f>General!A53</f>
        <v>Manuel Ramirez</v>
      </c>
      <c r="B53" s="17">
        <f>0</f>
        <v>0</v>
      </c>
      <c r="C53" s="17">
        <f>0</f>
        <v>0</v>
      </c>
      <c r="D53" s="17">
        <f>0</f>
        <v>0</v>
      </c>
      <c r="E53" s="17">
        <f>0</f>
        <v>0</v>
      </c>
      <c r="F53" s="17">
        <f>0</f>
        <v>0</v>
      </c>
      <c r="G53" s="17">
        <f>0</f>
        <v>0</v>
      </c>
      <c r="H53" s="17">
        <f>0</f>
        <v>0</v>
      </c>
      <c r="I53" s="10">
        <f t="shared" si="2"/>
        <v>0</v>
      </c>
      <c r="J53" s="11">
        <f t="shared" si="3"/>
        <v>0</v>
      </c>
      <c r="K53" s="12">
        <f>0</f>
        <v>0</v>
      </c>
    </row>
    <row r="54" spans="1:11" ht="15.75" customHeight="1" x14ac:dyDescent="0.25">
      <c r="A54" s="8" t="str">
        <f>General!A54</f>
        <v>Marbelis Soto</v>
      </c>
      <c r="B54" s="17">
        <f>0</f>
        <v>0</v>
      </c>
      <c r="C54" s="17">
        <f>0</f>
        <v>0</v>
      </c>
      <c r="D54" s="17">
        <f>0</f>
        <v>0</v>
      </c>
      <c r="E54" s="17">
        <f>0</f>
        <v>0</v>
      </c>
      <c r="F54" s="17">
        <f>0</f>
        <v>0</v>
      </c>
      <c r="G54" s="17">
        <f>0</f>
        <v>0</v>
      </c>
      <c r="H54" s="17">
        <f>0</f>
        <v>0</v>
      </c>
      <c r="I54" s="10">
        <f t="shared" si="2"/>
        <v>0</v>
      </c>
      <c r="J54" s="11">
        <f t="shared" si="3"/>
        <v>0</v>
      </c>
      <c r="K54" s="12">
        <f>0</f>
        <v>0</v>
      </c>
    </row>
    <row r="55" spans="1:11" ht="15.75" customHeight="1" x14ac:dyDescent="0.25">
      <c r="A55" s="8" t="str">
        <f>General!A55</f>
        <v>Michael Mendez</v>
      </c>
      <c r="B55" s="17">
        <f>0</f>
        <v>0</v>
      </c>
      <c r="C55" s="17">
        <f>0</f>
        <v>0</v>
      </c>
      <c r="D55" s="17">
        <f>0</f>
        <v>0</v>
      </c>
      <c r="E55" s="17">
        <f>0</f>
        <v>0</v>
      </c>
      <c r="F55" s="17">
        <f>0</f>
        <v>0</v>
      </c>
      <c r="G55" s="17">
        <f>0</f>
        <v>0</v>
      </c>
      <c r="H55" s="17">
        <f>0</f>
        <v>0</v>
      </c>
      <c r="I55" s="10">
        <f t="shared" si="2"/>
        <v>0</v>
      </c>
      <c r="J55" s="11">
        <f t="shared" si="3"/>
        <v>0</v>
      </c>
      <c r="K55" s="12">
        <f>0</f>
        <v>0</v>
      </c>
    </row>
    <row r="56" spans="1:11" ht="15.75" customHeight="1" x14ac:dyDescent="0.25">
      <c r="A56" s="8" t="str">
        <f>General!A56</f>
        <v>Nelson Roman</v>
      </c>
      <c r="B56" s="17">
        <f>0</f>
        <v>0</v>
      </c>
      <c r="C56" s="17">
        <f>0</f>
        <v>0</v>
      </c>
      <c r="D56" s="17">
        <f>0</f>
        <v>0</v>
      </c>
      <c r="E56" s="17">
        <f>0</f>
        <v>0</v>
      </c>
      <c r="F56" s="17">
        <f>0</f>
        <v>0</v>
      </c>
      <c r="G56" s="17">
        <f>0</f>
        <v>0</v>
      </c>
      <c r="H56" s="17">
        <f>0</f>
        <v>0</v>
      </c>
      <c r="I56" s="10">
        <f t="shared" si="2"/>
        <v>0</v>
      </c>
      <c r="J56" s="11">
        <f t="shared" si="3"/>
        <v>0</v>
      </c>
      <c r="K56" s="12">
        <f>0</f>
        <v>0</v>
      </c>
    </row>
    <row r="57" spans="1:11" ht="15.75" customHeight="1" x14ac:dyDescent="0.25">
      <c r="A57" s="8" t="str">
        <f>General!A57</f>
        <v>Oscar Hernandez</v>
      </c>
      <c r="B57" s="17">
        <f>0</f>
        <v>0</v>
      </c>
      <c r="C57" s="17">
        <f>0</f>
        <v>0</v>
      </c>
      <c r="D57" s="17">
        <f>0</f>
        <v>0</v>
      </c>
      <c r="E57" s="17">
        <f>0</f>
        <v>0</v>
      </c>
      <c r="F57" s="17">
        <f>0</f>
        <v>0</v>
      </c>
      <c r="G57" s="17">
        <f>0</f>
        <v>0</v>
      </c>
      <c r="H57" s="17">
        <f>0</f>
        <v>0</v>
      </c>
      <c r="I57" s="10">
        <f t="shared" si="2"/>
        <v>0</v>
      </c>
      <c r="J57" s="11">
        <f t="shared" si="3"/>
        <v>0</v>
      </c>
      <c r="K57" s="12">
        <f>0</f>
        <v>0</v>
      </c>
    </row>
    <row r="58" spans="1:11" ht="15.75" customHeight="1" x14ac:dyDescent="0.25">
      <c r="A58" s="8" t="str">
        <f>General!A58</f>
        <v>Oscar Mendez</v>
      </c>
      <c r="B58" s="17">
        <f>0</f>
        <v>0</v>
      </c>
      <c r="C58" s="17">
        <f>0</f>
        <v>0</v>
      </c>
      <c r="D58" s="17">
        <f>0</f>
        <v>0</v>
      </c>
      <c r="E58" s="17">
        <f>0</f>
        <v>0</v>
      </c>
      <c r="F58" s="17">
        <f>0</f>
        <v>0</v>
      </c>
      <c r="G58" s="17">
        <f>0</f>
        <v>0</v>
      </c>
      <c r="H58" s="17">
        <f>0</f>
        <v>0</v>
      </c>
      <c r="I58" s="10">
        <f t="shared" si="2"/>
        <v>0</v>
      </c>
      <c r="J58" s="11">
        <f t="shared" si="3"/>
        <v>0</v>
      </c>
      <c r="K58" s="12">
        <f>0</f>
        <v>0</v>
      </c>
    </row>
    <row r="59" spans="1:11" ht="15.75" customHeight="1" x14ac:dyDescent="0.25">
      <c r="A59" s="8" t="str">
        <f>General!A59</f>
        <v>Pedro Forero</v>
      </c>
      <c r="B59" s="17">
        <f>0</f>
        <v>0</v>
      </c>
      <c r="C59" s="17">
        <f>0</f>
        <v>0</v>
      </c>
      <c r="D59" s="17">
        <f>0</f>
        <v>0</v>
      </c>
      <c r="E59" s="17">
        <f>0</f>
        <v>0</v>
      </c>
      <c r="F59" s="17">
        <f>0</f>
        <v>0</v>
      </c>
      <c r="G59" s="17">
        <f>0</f>
        <v>0</v>
      </c>
      <c r="H59" s="17">
        <f>0</f>
        <v>0</v>
      </c>
      <c r="I59" s="10">
        <f t="shared" si="2"/>
        <v>0</v>
      </c>
      <c r="J59" s="11">
        <f t="shared" si="3"/>
        <v>0</v>
      </c>
      <c r="K59" s="12">
        <f>0</f>
        <v>0</v>
      </c>
    </row>
    <row r="60" spans="1:11" ht="15.75" customHeight="1" x14ac:dyDescent="0.25">
      <c r="A60" s="8" t="str">
        <f>General!A60</f>
        <v>Roberto Vasquez</v>
      </c>
      <c r="B60" s="17">
        <f>0</f>
        <v>0</v>
      </c>
      <c r="C60" s="17">
        <f>0</f>
        <v>0</v>
      </c>
      <c r="D60" s="17">
        <f>0</f>
        <v>0</v>
      </c>
      <c r="E60" s="17">
        <f>0</f>
        <v>0</v>
      </c>
      <c r="F60" s="17">
        <f>0</f>
        <v>0</v>
      </c>
      <c r="G60" s="17">
        <f>0</f>
        <v>0</v>
      </c>
      <c r="H60" s="17">
        <f>0</f>
        <v>0</v>
      </c>
      <c r="I60" s="10">
        <f t="shared" si="2"/>
        <v>0</v>
      </c>
      <c r="J60" s="11">
        <f t="shared" si="3"/>
        <v>0</v>
      </c>
      <c r="K60" s="12">
        <f>0</f>
        <v>0</v>
      </c>
    </row>
    <row r="61" spans="1:11" ht="15.75" customHeight="1" x14ac:dyDescent="0.25">
      <c r="A61" s="8" t="str">
        <f>General!A61</f>
        <v>Ruben Guerrero</v>
      </c>
      <c r="B61" s="17">
        <f>0</f>
        <v>0</v>
      </c>
      <c r="C61" s="17">
        <f>0</f>
        <v>0</v>
      </c>
      <c r="D61" s="17">
        <f>0</f>
        <v>0</v>
      </c>
      <c r="E61" s="17">
        <f>0</f>
        <v>0</v>
      </c>
      <c r="F61" s="17">
        <f>0</f>
        <v>0</v>
      </c>
      <c r="G61" s="17">
        <f>0</f>
        <v>0</v>
      </c>
      <c r="H61" s="17">
        <f>0</f>
        <v>0</v>
      </c>
      <c r="I61" s="10">
        <f t="shared" si="2"/>
        <v>0</v>
      </c>
      <c r="J61" s="11">
        <f t="shared" si="3"/>
        <v>0</v>
      </c>
      <c r="K61" s="12">
        <f>0</f>
        <v>0</v>
      </c>
    </row>
    <row r="62" spans="1:11" ht="15.75" customHeight="1" x14ac:dyDescent="0.25">
      <c r="A62" s="8" t="str">
        <f>General!A62</f>
        <v>Sara Zacarias</v>
      </c>
      <c r="B62" s="17">
        <f>0</f>
        <v>0</v>
      </c>
      <c r="C62" s="17">
        <f>0</f>
        <v>0</v>
      </c>
      <c r="D62" s="17">
        <f>0</f>
        <v>0</v>
      </c>
      <c r="E62" s="17">
        <f>0</f>
        <v>0</v>
      </c>
      <c r="F62" s="17">
        <f>0</f>
        <v>0</v>
      </c>
      <c r="G62" s="17">
        <f>0</f>
        <v>0</v>
      </c>
      <c r="H62" s="17">
        <f>0</f>
        <v>0</v>
      </c>
      <c r="I62" s="10">
        <f t="shared" si="2"/>
        <v>0</v>
      </c>
      <c r="J62" s="11">
        <f t="shared" si="3"/>
        <v>0</v>
      </c>
      <c r="K62" s="12">
        <f>0</f>
        <v>0</v>
      </c>
    </row>
    <row r="63" spans="1:11" ht="15.75" customHeight="1" x14ac:dyDescent="0.25">
      <c r="A63" s="8" t="str">
        <f>General!A63</f>
        <v>Sebastian Flores</v>
      </c>
      <c r="B63" s="17">
        <f>0.5</f>
        <v>0.5</v>
      </c>
      <c r="C63" s="17">
        <f>0</f>
        <v>0</v>
      </c>
      <c r="D63" s="17">
        <f>0</f>
        <v>0</v>
      </c>
      <c r="E63" s="17">
        <f>0+0.25</f>
        <v>0.25</v>
      </c>
      <c r="F63" s="17">
        <f>0</f>
        <v>0</v>
      </c>
      <c r="G63" s="17">
        <f>0</f>
        <v>0</v>
      </c>
      <c r="H63" s="17">
        <f>0</f>
        <v>0</v>
      </c>
      <c r="I63" s="10">
        <f t="shared" si="2"/>
        <v>0.75</v>
      </c>
      <c r="J63" s="11">
        <f t="shared" si="3"/>
        <v>0.75</v>
      </c>
      <c r="K63" s="12">
        <f>0</f>
        <v>0</v>
      </c>
    </row>
    <row r="64" spans="1:11" ht="15.75" customHeight="1" x14ac:dyDescent="0.25">
      <c r="A64" s="8" t="str">
        <f>General!A64</f>
        <v>Wilmer Gutierrez</v>
      </c>
      <c r="B64" s="17">
        <f>0</f>
        <v>0</v>
      </c>
      <c r="C64" s="17">
        <f>0</f>
        <v>0</v>
      </c>
      <c r="D64" s="17">
        <f>0</f>
        <v>0</v>
      </c>
      <c r="E64" s="17">
        <f>0</f>
        <v>0</v>
      </c>
      <c r="F64" s="17">
        <f>0</f>
        <v>0</v>
      </c>
      <c r="G64" s="17">
        <f>0</f>
        <v>0</v>
      </c>
      <c r="H64" s="17">
        <f>0</f>
        <v>0</v>
      </c>
      <c r="I64" s="10">
        <f t="shared" si="2"/>
        <v>0</v>
      </c>
      <c r="J64" s="11">
        <f t="shared" si="3"/>
        <v>0</v>
      </c>
      <c r="K64" s="12">
        <f>0</f>
        <v>0</v>
      </c>
    </row>
    <row r="65" spans="1:11" ht="15.75" customHeight="1" x14ac:dyDescent="0.25">
      <c r="A65" s="8" t="str">
        <f>General!A65</f>
        <v>Yonalber Mora Ropero</v>
      </c>
      <c r="B65" s="17">
        <f>0</f>
        <v>0</v>
      </c>
      <c r="C65" s="17">
        <f>0</f>
        <v>0</v>
      </c>
      <c r="D65" s="17">
        <f>0</f>
        <v>0</v>
      </c>
      <c r="E65" s="17">
        <f>0</f>
        <v>0</v>
      </c>
      <c r="F65" s="17">
        <f>0</f>
        <v>0</v>
      </c>
      <c r="G65" s="17">
        <f>0</f>
        <v>0</v>
      </c>
      <c r="H65" s="17">
        <f>0</f>
        <v>0</v>
      </c>
      <c r="I65" s="10">
        <f t="shared" si="2"/>
        <v>0</v>
      </c>
      <c r="J65" s="11">
        <f t="shared" si="3"/>
        <v>0</v>
      </c>
      <c r="K65" s="12">
        <f>0</f>
        <v>0</v>
      </c>
    </row>
    <row r="66" spans="1:11" ht="15.75" customHeight="1" x14ac:dyDescent="0.25">
      <c r="A66" s="8" t="str">
        <f>General!A66</f>
        <v>Yordani Garcia</v>
      </c>
      <c r="B66" s="17">
        <f>0</f>
        <v>0</v>
      </c>
      <c r="C66" s="17">
        <f>0</f>
        <v>0</v>
      </c>
      <c r="D66" s="17">
        <f>0</f>
        <v>0</v>
      </c>
      <c r="E66" s="17">
        <f>0</f>
        <v>0</v>
      </c>
      <c r="F66" s="17">
        <f>0</f>
        <v>0</v>
      </c>
      <c r="G66" s="17">
        <f>0</f>
        <v>0</v>
      </c>
      <c r="H66" s="17">
        <f>0</f>
        <v>0</v>
      </c>
      <c r="I66" s="10">
        <f t="shared" si="2"/>
        <v>0</v>
      </c>
      <c r="J66" s="11">
        <f t="shared" si="3"/>
        <v>0</v>
      </c>
      <c r="K66" s="12">
        <f>0</f>
        <v>0</v>
      </c>
    </row>
    <row r="67" spans="1:11" ht="15.75" customHeight="1" x14ac:dyDescent="0.25">
      <c r="A67" s="8" t="str">
        <f>General!A67</f>
        <v>Yunior Arrieta</v>
      </c>
      <c r="B67" s="17">
        <f>0</f>
        <v>0</v>
      </c>
      <c r="C67" s="17">
        <f>0</f>
        <v>0</v>
      </c>
      <c r="D67" s="17">
        <f>0</f>
        <v>0</v>
      </c>
      <c r="E67" s="17">
        <f>0</f>
        <v>0</v>
      </c>
      <c r="F67" s="17">
        <f>0</f>
        <v>0</v>
      </c>
      <c r="G67" s="17">
        <f>0</f>
        <v>0</v>
      </c>
      <c r="H67" s="17">
        <f>0</f>
        <v>0</v>
      </c>
      <c r="I67" s="10">
        <f t="shared" ref="I67:I98" si="4">SUM(B67:H67)</f>
        <v>0</v>
      </c>
      <c r="J67" s="11">
        <f t="shared" ref="J67:J98" si="5">I67-K67</f>
        <v>0</v>
      </c>
      <c r="K67" s="12">
        <f>0</f>
        <v>0</v>
      </c>
    </row>
    <row r="68" spans="1:11" ht="33" customHeight="1" x14ac:dyDescent="0.25">
      <c r="A68" s="4" t="s">
        <v>81</v>
      </c>
      <c r="B68" s="10">
        <f t="shared" ref="B68:I68" si="6">SUM(B3:B67)</f>
        <v>0.5</v>
      </c>
      <c r="C68" s="10">
        <f t="shared" si="6"/>
        <v>0</v>
      </c>
      <c r="D68" s="10">
        <f t="shared" si="6"/>
        <v>0</v>
      </c>
      <c r="E68" s="10">
        <f t="shared" si="6"/>
        <v>0.25</v>
      </c>
      <c r="F68" s="10">
        <f t="shared" si="6"/>
        <v>0</v>
      </c>
      <c r="G68" s="10">
        <f t="shared" si="6"/>
        <v>0</v>
      </c>
      <c r="H68" s="10">
        <f t="shared" si="6"/>
        <v>0</v>
      </c>
      <c r="I68" s="14">
        <f t="shared" si="6"/>
        <v>0.75</v>
      </c>
      <c r="J68" s="11" t="s">
        <v>82</v>
      </c>
      <c r="K68" s="12" t="s">
        <v>82</v>
      </c>
    </row>
    <row r="69" spans="1:11" ht="33" customHeight="1" x14ac:dyDescent="0.25">
      <c r="A69" s="5" t="s">
        <v>83</v>
      </c>
      <c r="B69" s="11">
        <f t="shared" ref="B69:H69" si="7">B68-B70</f>
        <v>0.5</v>
      </c>
      <c r="C69" s="11">
        <f t="shared" si="7"/>
        <v>0</v>
      </c>
      <c r="D69" s="11">
        <f t="shared" si="7"/>
        <v>0</v>
      </c>
      <c r="E69" s="11">
        <f t="shared" si="7"/>
        <v>0.25</v>
      </c>
      <c r="F69" s="11">
        <f t="shared" si="7"/>
        <v>0</v>
      </c>
      <c r="G69" s="11">
        <f t="shared" si="7"/>
        <v>0</v>
      </c>
      <c r="H69" s="11">
        <f t="shared" si="7"/>
        <v>0</v>
      </c>
      <c r="I69" s="11" t="s">
        <v>82</v>
      </c>
      <c r="J69" s="15">
        <f>SUM(J3:J67)</f>
        <v>0.75</v>
      </c>
      <c r="K69" s="12" t="s">
        <v>82</v>
      </c>
    </row>
    <row r="70" spans="1:11" ht="33" customHeight="1" x14ac:dyDescent="0.25">
      <c r="A70" s="6" t="s">
        <v>84</v>
      </c>
      <c r="B70" s="12">
        <f>0</f>
        <v>0</v>
      </c>
      <c r="C70" s="12">
        <f>0</f>
        <v>0</v>
      </c>
      <c r="D70" s="12">
        <f>0</f>
        <v>0</v>
      </c>
      <c r="E70" s="12">
        <f>0</f>
        <v>0</v>
      </c>
      <c r="F70" s="12">
        <f>0</f>
        <v>0</v>
      </c>
      <c r="G70" s="12">
        <f>0</f>
        <v>0</v>
      </c>
      <c r="H70" s="12">
        <f>0</f>
        <v>0</v>
      </c>
      <c r="I70" s="12" t="s">
        <v>82</v>
      </c>
      <c r="J70" s="12" t="s">
        <v>82</v>
      </c>
      <c r="K70" s="16">
        <f>SUM(K3:K67)</f>
        <v>0</v>
      </c>
    </row>
  </sheetData>
  <mergeCells count="1">
    <mergeCell ref="B1:K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70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baseColWidth="10" defaultColWidth="9.140625" defaultRowHeight="15" x14ac:dyDescent="0.25"/>
  <cols>
    <col min="1" max="1" width="23" customWidth="1"/>
    <col min="2" max="13" width="11.85546875" customWidth="1"/>
  </cols>
  <sheetData>
    <row r="1" spans="1:11" ht="56.25" customHeight="1" x14ac:dyDescent="0.25">
      <c r="A1" s="1"/>
      <c r="B1" s="39" t="s">
        <v>167</v>
      </c>
      <c r="C1" s="37"/>
      <c r="D1" s="37"/>
      <c r="E1" s="37"/>
      <c r="F1" s="37"/>
      <c r="G1" s="37"/>
      <c r="H1" s="37"/>
      <c r="I1" s="37"/>
      <c r="J1" s="37"/>
      <c r="K1" s="38"/>
    </row>
    <row r="2" spans="1:11" ht="56.25" customHeight="1" x14ac:dyDescent="0.25">
      <c r="A2" s="3" t="s">
        <v>157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4" t="s">
        <v>12</v>
      </c>
      <c r="J2" s="5" t="s">
        <v>13</v>
      </c>
      <c r="K2" s="6" t="s">
        <v>14</v>
      </c>
    </row>
    <row r="3" spans="1:11" ht="15.75" customHeight="1" x14ac:dyDescent="0.25">
      <c r="A3" s="8" t="str">
        <f>General!A3</f>
        <v>Albert Gonzalez</v>
      </c>
      <c r="B3" s="17">
        <f>0</f>
        <v>0</v>
      </c>
      <c r="C3" s="17">
        <f>0</f>
        <v>0</v>
      </c>
      <c r="D3" s="17">
        <f>0</f>
        <v>0</v>
      </c>
      <c r="E3" s="17">
        <f>0</f>
        <v>0</v>
      </c>
      <c r="F3" s="17">
        <f>0</f>
        <v>0</v>
      </c>
      <c r="G3" s="17">
        <f>0</f>
        <v>0</v>
      </c>
      <c r="H3" s="17">
        <f>0</f>
        <v>0</v>
      </c>
      <c r="I3" s="10">
        <f t="shared" ref="I3:I34" si="0">SUM(B3:H3)</f>
        <v>0</v>
      </c>
      <c r="J3" s="11">
        <f t="shared" ref="J3:J34" si="1">I3-K3</f>
        <v>0</v>
      </c>
      <c r="K3" s="12">
        <f>0</f>
        <v>0</v>
      </c>
    </row>
    <row r="4" spans="1:11" ht="15.75" customHeight="1" x14ac:dyDescent="0.25">
      <c r="A4" s="8" t="str">
        <f>General!A4</f>
        <v>Anderson Briceno</v>
      </c>
      <c r="B4" s="17">
        <f>0</f>
        <v>0</v>
      </c>
      <c r="C4" s="17">
        <f>0</f>
        <v>0</v>
      </c>
      <c r="D4" s="17">
        <f>0</f>
        <v>0</v>
      </c>
      <c r="E4" s="17">
        <f>0</f>
        <v>0</v>
      </c>
      <c r="F4" s="17">
        <f>0</f>
        <v>0</v>
      </c>
      <c r="G4" s="17">
        <f>0</f>
        <v>0</v>
      </c>
      <c r="H4" s="17">
        <f>0</f>
        <v>0</v>
      </c>
      <c r="I4" s="10">
        <f t="shared" si="0"/>
        <v>0</v>
      </c>
      <c r="J4" s="11">
        <f t="shared" si="1"/>
        <v>0</v>
      </c>
      <c r="K4" s="12">
        <f>0</f>
        <v>0</v>
      </c>
    </row>
    <row r="5" spans="1:11" ht="15.75" customHeight="1" x14ac:dyDescent="0.25">
      <c r="A5" s="8" t="str">
        <f>General!A5</f>
        <v>Andres Quiroz</v>
      </c>
      <c r="B5" s="17">
        <f>0</f>
        <v>0</v>
      </c>
      <c r="C5" s="17">
        <f>0</f>
        <v>0</v>
      </c>
      <c r="D5" s="17">
        <f>0</f>
        <v>0</v>
      </c>
      <c r="E5" s="17">
        <f>0</f>
        <v>0</v>
      </c>
      <c r="F5" s="17">
        <f>0</f>
        <v>0</v>
      </c>
      <c r="G5" s="17">
        <f>0</f>
        <v>0</v>
      </c>
      <c r="H5" s="17">
        <f>0</f>
        <v>0</v>
      </c>
      <c r="I5" s="10">
        <f t="shared" si="0"/>
        <v>0</v>
      </c>
      <c r="J5" s="11">
        <f t="shared" si="1"/>
        <v>0</v>
      </c>
      <c r="K5" s="12">
        <f>0</f>
        <v>0</v>
      </c>
    </row>
    <row r="6" spans="1:11" ht="15.75" customHeight="1" x14ac:dyDescent="0.25">
      <c r="A6" s="8" t="str">
        <f>General!A6</f>
        <v>Angel Maldonado</v>
      </c>
      <c r="B6" s="17">
        <f>0</f>
        <v>0</v>
      </c>
      <c r="C6" s="17">
        <f>0</f>
        <v>0</v>
      </c>
      <c r="D6" s="17">
        <f>0</f>
        <v>0</v>
      </c>
      <c r="E6" s="17">
        <f>0</f>
        <v>0</v>
      </c>
      <c r="F6" s="17">
        <f>0</f>
        <v>0</v>
      </c>
      <c r="G6" s="17">
        <f>0</f>
        <v>0</v>
      </c>
      <c r="H6" s="17">
        <f>0</f>
        <v>0</v>
      </c>
      <c r="I6" s="10">
        <f t="shared" si="0"/>
        <v>0</v>
      </c>
      <c r="J6" s="11">
        <f t="shared" si="1"/>
        <v>0</v>
      </c>
      <c r="K6" s="12">
        <f>0</f>
        <v>0</v>
      </c>
    </row>
    <row r="7" spans="1:11" ht="15.75" customHeight="1" x14ac:dyDescent="0.25">
      <c r="A7" s="8" t="str">
        <f>General!A7</f>
        <v>Antonio Lopez</v>
      </c>
      <c r="B7" s="17">
        <f>0</f>
        <v>0</v>
      </c>
      <c r="C7" s="17">
        <f>0</f>
        <v>0</v>
      </c>
      <c r="D7" s="17">
        <f>0</f>
        <v>0</v>
      </c>
      <c r="E7" s="17">
        <f>0</f>
        <v>0</v>
      </c>
      <c r="F7" s="17">
        <f>0</f>
        <v>0</v>
      </c>
      <c r="G7" s="17">
        <f>0</f>
        <v>0</v>
      </c>
      <c r="H7" s="17">
        <f>0</f>
        <v>0</v>
      </c>
      <c r="I7" s="10">
        <f t="shared" si="0"/>
        <v>0</v>
      </c>
      <c r="J7" s="11">
        <f t="shared" si="1"/>
        <v>0</v>
      </c>
      <c r="K7" s="12">
        <f>0</f>
        <v>0</v>
      </c>
    </row>
    <row r="8" spans="1:11" ht="15.75" customHeight="1" x14ac:dyDescent="0.25">
      <c r="A8" s="8" t="str">
        <f>General!A8</f>
        <v>Brailyn Lopez</v>
      </c>
      <c r="B8" s="17">
        <f>0</f>
        <v>0</v>
      </c>
      <c r="C8" s="17">
        <f>0</f>
        <v>0</v>
      </c>
      <c r="D8" s="17">
        <f>0</f>
        <v>0</v>
      </c>
      <c r="E8" s="17">
        <f>0</f>
        <v>0</v>
      </c>
      <c r="F8" s="17">
        <f>0</f>
        <v>0</v>
      </c>
      <c r="G8" s="17">
        <f>0</f>
        <v>0</v>
      </c>
      <c r="H8" s="17">
        <f>0</f>
        <v>0</v>
      </c>
      <c r="I8" s="10">
        <f t="shared" si="0"/>
        <v>0</v>
      </c>
      <c r="J8" s="11">
        <f t="shared" si="1"/>
        <v>0</v>
      </c>
      <c r="K8" s="12">
        <f>0</f>
        <v>0</v>
      </c>
    </row>
    <row r="9" spans="1:11" ht="15.75" customHeight="1" x14ac:dyDescent="0.25">
      <c r="A9" s="8" t="str">
        <f>General!A9</f>
        <v>Carlos Gonzalez</v>
      </c>
      <c r="B9" s="17">
        <f>0</f>
        <v>0</v>
      </c>
      <c r="C9" s="17">
        <f>0</f>
        <v>0</v>
      </c>
      <c r="D9" s="17">
        <f>0</f>
        <v>0</v>
      </c>
      <c r="E9" s="17">
        <f>0</f>
        <v>0</v>
      </c>
      <c r="F9" s="17">
        <f>0</f>
        <v>0</v>
      </c>
      <c r="G9" s="17">
        <f>0</f>
        <v>0</v>
      </c>
      <c r="H9" s="17">
        <f>0</f>
        <v>0</v>
      </c>
      <c r="I9" s="10">
        <f t="shared" si="0"/>
        <v>0</v>
      </c>
      <c r="J9" s="11">
        <f t="shared" si="1"/>
        <v>0</v>
      </c>
      <c r="K9" s="12">
        <f>0</f>
        <v>0</v>
      </c>
    </row>
    <row r="10" spans="1:11" ht="15.75" customHeight="1" x14ac:dyDescent="0.25">
      <c r="A10" s="8" t="str">
        <f>General!A10</f>
        <v>Carlos Mejias</v>
      </c>
      <c r="B10" s="17">
        <f>0</f>
        <v>0</v>
      </c>
      <c r="C10" s="17">
        <f>0</f>
        <v>0</v>
      </c>
      <c r="D10" s="17">
        <f>0</f>
        <v>0</v>
      </c>
      <c r="E10" s="17">
        <f>0</f>
        <v>0</v>
      </c>
      <c r="F10" s="17">
        <f>0</f>
        <v>0</v>
      </c>
      <c r="G10" s="17">
        <f>0</f>
        <v>0</v>
      </c>
      <c r="H10" s="17">
        <f>0</f>
        <v>0</v>
      </c>
      <c r="I10" s="10">
        <f t="shared" si="0"/>
        <v>0</v>
      </c>
      <c r="J10" s="11">
        <f t="shared" si="1"/>
        <v>0</v>
      </c>
      <c r="K10" s="12">
        <f>0</f>
        <v>0</v>
      </c>
    </row>
    <row r="11" spans="1:11" ht="15.75" customHeight="1" x14ac:dyDescent="0.25">
      <c r="A11" s="8" t="str">
        <f>General!A11</f>
        <v>Cesar Alvarez</v>
      </c>
      <c r="B11" s="17">
        <f>0</f>
        <v>0</v>
      </c>
      <c r="C11" s="17">
        <f>0</f>
        <v>0</v>
      </c>
      <c r="D11" s="17">
        <f>0</f>
        <v>0</v>
      </c>
      <c r="E11" s="17">
        <f>0</f>
        <v>0</v>
      </c>
      <c r="F11" s="17">
        <f>0</f>
        <v>0</v>
      </c>
      <c r="G11" s="17">
        <f>0</f>
        <v>0</v>
      </c>
      <c r="H11" s="17">
        <f>0</f>
        <v>0</v>
      </c>
      <c r="I11" s="10">
        <f t="shared" si="0"/>
        <v>0</v>
      </c>
      <c r="J11" s="11">
        <f t="shared" si="1"/>
        <v>0</v>
      </c>
      <c r="K11" s="12">
        <f>0</f>
        <v>0</v>
      </c>
    </row>
    <row r="12" spans="1:11" ht="15.75" customHeight="1" x14ac:dyDescent="0.25">
      <c r="A12" s="8" t="str">
        <f>General!A12</f>
        <v>Cesar Ponte</v>
      </c>
      <c r="B12" s="17">
        <f>0</f>
        <v>0</v>
      </c>
      <c r="C12" s="17">
        <f>0</f>
        <v>0</v>
      </c>
      <c r="D12" s="17">
        <f>0</f>
        <v>0</v>
      </c>
      <c r="E12" s="17">
        <f>0</f>
        <v>0</v>
      </c>
      <c r="F12" s="17">
        <f>0</f>
        <v>0</v>
      </c>
      <c r="G12" s="17">
        <f>0</f>
        <v>0</v>
      </c>
      <c r="H12" s="17">
        <f>0</f>
        <v>0</v>
      </c>
      <c r="I12" s="10">
        <f t="shared" si="0"/>
        <v>0</v>
      </c>
      <c r="J12" s="11">
        <f t="shared" si="1"/>
        <v>0</v>
      </c>
      <c r="K12" s="12">
        <f>0</f>
        <v>0</v>
      </c>
    </row>
    <row r="13" spans="1:11" ht="15.75" customHeight="1" x14ac:dyDescent="0.25">
      <c r="A13" s="8" t="str">
        <f>General!A13</f>
        <v>Daniel Ramirez</v>
      </c>
      <c r="B13" s="17">
        <f>0</f>
        <v>0</v>
      </c>
      <c r="C13" s="17">
        <f>0</f>
        <v>0</v>
      </c>
      <c r="D13" s="17">
        <f>0</f>
        <v>0</v>
      </c>
      <c r="E13" s="17">
        <f>0</f>
        <v>0</v>
      </c>
      <c r="F13" s="17">
        <f>0</f>
        <v>0</v>
      </c>
      <c r="G13" s="17">
        <f>0</f>
        <v>0</v>
      </c>
      <c r="H13" s="17">
        <f>0</f>
        <v>0</v>
      </c>
      <c r="I13" s="10">
        <f t="shared" si="0"/>
        <v>0</v>
      </c>
      <c r="J13" s="11">
        <f t="shared" si="1"/>
        <v>0</v>
      </c>
      <c r="K13" s="12">
        <f>0</f>
        <v>0</v>
      </c>
    </row>
    <row r="14" spans="1:11" ht="15.75" customHeight="1" x14ac:dyDescent="0.25">
      <c r="A14" s="8" t="str">
        <f>General!A14</f>
        <v>David Osorio</v>
      </c>
      <c r="B14" s="17">
        <f>0</f>
        <v>0</v>
      </c>
      <c r="C14" s="17">
        <f>0</f>
        <v>0</v>
      </c>
      <c r="D14" s="17">
        <f>0</f>
        <v>0</v>
      </c>
      <c r="E14" s="17">
        <f>2.5</f>
        <v>2.5</v>
      </c>
      <c r="F14" s="17">
        <f>0</f>
        <v>0</v>
      </c>
      <c r="G14" s="17">
        <f>0</f>
        <v>0</v>
      </c>
      <c r="H14" s="17">
        <f>0</f>
        <v>0</v>
      </c>
      <c r="I14" s="10">
        <f t="shared" si="0"/>
        <v>2.5</v>
      </c>
      <c r="J14" s="11">
        <f t="shared" si="1"/>
        <v>2.5</v>
      </c>
      <c r="K14" s="12">
        <f>0</f>
        <v>0</v>
      </c>
    </row>
    <row r="15" spans="1:11" ht="15.75" customHeight="1" x14ac:dyDescent="0.25">
      <c r="A15" s="8" t="str">
        <f>General!A15</f>
        <v>Deiberson Garcia</v>
      </c>
      <c r="B15" s="17">
        <f>0</f>
        <v>0</v>
      </c>
      <c r="C15" s="17">
        <f>0</f>
        <v>0</v>
      </c>
      <c r="D15" s="17">
        <f>0</f>
        <v>0</v>
      </c>
      <c r="E15" s="17">
        <f>0</f>
        <v>0</v>
      </c>
      <c r="F15" s="17">
        <f>0</f>
        <v>0</v>
      </c>
      <c r="G15" s="17">
        <f>0</f>
        <v>0</v>
      </c>
      <c r="H15" s="17">
        <f>0</f>
        <v>0</v>
      </c>
      <c r="I15" s="10">
        <f t="shared" si="0"/>
        <v>0</v>
      </c>
      <c r="J15" s="11">
        <f t="shared" si="1"/>
        <v>0</v>
      </c>
      <c r="K15" s="12">
        <f>0</f>
        <v>0</v>
      </c>
    </row>
    <row r="16" spans="1:11" ht="15.75" customHeight="1" x14ac:dyDescent="0.25">
      <c r="A16" s="8" t="str">
        <f>General!A16</f>
        <v>Edwardo Garcia</v>
      </c>
      <c r="B16" s="17">
        <f>0</f>
        <v>0</v>
      </c>
      <c r="C16" s="17">
        <f>0</f>
        <v>0</v>
      </c>
      <c r="D16" s="17">
        <f>0</f>
        <v>0</v>
      </c>
      <c r="E16" s="17">
        <f>0</f>
        <v>0</v>
      </c>
      <c r="F16" s="17">
        <f>0</f>
        <v>0</v>
      </c>
      <c r="G16" s="17">
        <f>0</f>
        <v>0</v>
      </c>
      <c r="H16" s="17">
        <f>0</f>
        <v>0</v>
      </c>
      <c r="I16" s="10">
        <f t="shared" si="0"/>
        <v>0</v>
      </c>
      <c r="J16" s="11">
        <f t="shared" si="1"/>
        <v>0</v>
      </c>
      <c r="K16" s="12">
        <f>0</f>
        <v>0</v>
      </c>
    </row>
    <row r="17" spans="1:11" ht="15.75" customHeight="1" x14ac:dyDescent="0.25">
      <c r="A17" s="8" t="str">
        <f>General!A17</f>
        <v>Egidio Quiroz</v>
      </c>
      <c r="B17" s="17">
        <f>0</f>
        <v>0</v>
      </c>
      <c r="C17" s="17">
        <f>0</f>
        <v>0</v>
      </c>
      <c r="D17" s="17">
        <f>0</f>
        <v>0</v>
      </c>
      <c r="E17" s="17">
        <f>0</f>
        <v>0</v>
      </c>
      <c r="F17" s="17">
        <f>0</f>
        <v>0</v>
      </c>
      <c r="G17" s="17">
        <f>0</f>
        <v>0</v>
      </c>
      <c r="H17" s="17">
        <f>0</f>
        <v>0</v>
      </c>
      <c r="I17" s="10">
        <f t="shared" si="0"/>
        <v>0</v>
      </c>
      <c r="J17" s="11">
        <f t="shared" si="1"/>
        <v>0</v>
      </c>
      <c r="K17" s="12">
        <f>0</f>
        <v>0</v>
      </c>
    </row>
    <row r="18" spans="1:11" ht="15.75" customHeight="1" x14ac:dyDescent="0.25">
      <c r="A18" s="8" t="str">
        <f>General!A18</f>
        <v>Emil Salas</v>
      </c>
      <c r="B18" s="17">
        <f>0</f>
        <v>0</v>
      </c>
      <c r="C18" s="17">
        <f>0</f>
        <v>0</v>
      </c>
      <c r="D18" s="17">
        <f>0</f>
        <v>0</v>
      </c>
      <c r="E18" s="17">
        <f>0</f>
        <v>0</v>
      </c>
      <c r="F18" s="17">
        <f>0</f>
        <v>0</v>
      </c>
      <c r="G18" s="17">
        <f>0</f>
        <v>0</v>
      </c>
      <c r="H18" s="17">
        <f>0</f>
        <v>0</v>
      </c>
      <c r="I18" s="10">
        <f t="shared" si="0"/>
        <v>0</v>
      </c>
      <c r="J18" s="11">
        <f t="shared" si="1"/>
        <v>0</v>
      </c>
      <c r="K18" s="12">
        <f>0</f>
        <v>0</v>
      </c>
    </row>
    <row r="19" spans="1:11" ht="15.75" customHeight="1" x14ac:dyDescent="0.25">
      <c r="A19" s="8" t="str">
        <f>General!A19</f>
        <v>Enrique Diaz</v>
      </c>
      <c r="B19" s="17">
        <f>0</f>
        <v>0</v>
      </c>
      <c r="C19" s="17">
        <f>0</f>
        <v>0</v>
      </c>
      <c r="D19" s="17">
        <f>0</f>
        <v>0</v>
      </c>
      <c r="E19" s="17">
        <f>0</f>
        <v>0</v>
      </c>
      <c r="F19" s="17">
        <f>0</f>
        <v>0</v>
      </c>
      <c r="G19" s="17">
        <f>0</f>
        <v>0</v>
      </c>
      <c r="H19" s="17">
        <f>0</f>
        <v>0</v>
      </c>
      <c r="I19" s="10">
        <f t="shared" si="0"/>
        <v>0</v>
      </c>
      <c r="J19" s="11">
        <f t="shared" si="1"/>
        <v>0</v>
      </c>
      <c r="K19" s="12">
        <f>0</f>
        <v>0</v>
      </c>
    </row>
    <row r="20" spans="1:11" ht="15.75" customHeight="1" x14ac:dyDescent="0.25">
      <c r="A20" s="8" t="str">
        <f>General!A20</f>
        <v>Erik Acosta</v>
      </c>
      <c r="B20" s="17">
        <f>0</f>
        <v>0</v>
      </c>
      <c r="C20" s="17">
        <f>0</f>
        <v>0</v>
      </c>
      <c r="D20" s="17">
        <f>0</f>
        <v>0</v>
      </c>
      <c r="E20" s="17">
        <f>0</f>
        <v>0</v>
      </c>
      <c r="F20" s="17">
        <f>0</f>
        <v>0</v>
      </c>
      <c r="G20" s="17">
        <f>0</f>
        <v>0</v>
      </c>
      <c r="H20" s="17">
        <f>0</f>
        <v>0</v>
      </c>
      <c r="I20" s="10">
        <f t="shared" si="0"/>
        <v>0</v>
      </c>
      <c r="J20" s="11">
        <f t="shared" si="1"/>
        <v>0</v>
      </c>
      <c r="K20" s="12">
        <f>0</f>
        <v>0</v>
      </c>
    </row>
    <row r="21" spans="1:11" ht="15.75" customHeight="1" x14ac:dyDescent="0.25">
      <c r="A21" s="8" t="str">
        <f>General!A21</f>
        <v>Erisson Salazar Rodriguez</v>
      </c>
      <c r="B21" s="17">
        <f>0</f>
        <v>0</v>
      </c>
      <c r="C21" s="17">
        <f>0</f>
        <v>0</v>
      </c>
      <c r="D21" s="17">
        <f>0</f>
        <v>0</v>
      </c>
      <c r="E21" s="17">
        <f>0</f>
        <v>0</v>
      </c>
      <c r="F21" s="17">
        <f>0</f>
        <v>0</v>
      </c>
      <c r="G21" s="17">
        <f>0</f>
        <v>0</v>
      </c>
      <c r="H21" s="17">
        <f>0</f>
        <v>0</v>
      </c>
      <c r="I21" s="10">
        <f t="shared" si="0"/>
        <v>0</v>
      </c>
      <c r="J21" s="11">
        <f t="shared" si="1"/>
        <v>0</v>
      </c>
      <c r="K21" s="12">
        <f>0</f>
        <v>0</v>
      </c>
    </row>
    <row r="22" spans="1:11" ht="15.75" customHeight="1" x14ac:dyDescent="0.25">
      <c r="A22" s="8" t="str">
        <f>General!A22</f>
        <v>Erwin Galicia</v>
      </c>
      <c r="B22" s="17">
        <f>0</f>
        <v>0</v>
      </c>
      <c r="C22" s="17">
        <f>0</f>
        <v>0</v>
      </c>
      <c r="D22" s="17">
        <f>0</f>
        <v>0</v>
      </c>
      <c r="E22" s="17">
        <f>0</f>
        <v>0</v>
      </c>
      <c r="F22" s="17">
        <f>0</f>
        <v>0</v>
      </c>
      <c r="G22" s="17">
        <f>0</f>
        <v>0</v>
      </c>
      <c r="H22" s="17">
        <f>0</f>
        <v>0</v>
      </c>
      <c r="I22" s="10">
        <f t="shared" si="0"/>
        <v>0</v>
      </c>
      <c r="J22" s="11">
        <f t="shared" si="1"/>
        <v>0</v>
      </c>
      <c r="K22" s="12">
        <f>0</f>
        <v>0</v>
      </c>
    </row>
    <row r="23" spans="1:11" ht="15.75" customHeight="1" x14ac:dyDescent="0.25">
      <c r="A23" s="8" t="str">
        <f>General!A23</f>
        <v>Erwin Gonzalez</v>
      </c>
      <c r="B23" s="17">
        <f>0</f>
        <v>0</v>
      </c>
      <c r="C23" s="17">
        <f>0</f>
        <v>0</v>
      </c>
      <c r="D23" s="17">
        <f>0</f>
        <v>0</v>
      </c>
      <c r="E23" s="17">
        <f>0</f>
        <v>0</v>
      </c>
      <c r="F23" s="17">
        <f>0</f>
        <v>0</v>
      </c>
      <c r="G23" s="17">
        <f>0</f>
        <v>0</v>
      </c>
      <c r="H23" s="17">
        <f>0</f>
        <v>0</v>
      </c>
      <c r="I23" s="10">
        <f t="shared" si="0"/>
        <v>0</v>
      </c>
      <c r="J23" s="11">
        <f t="shared" si="1"/>
        <v>0</v>
      </c>
      <c r="K23" s="12">
        <f>0</f>
        <v>0</v>
      </c>
    </row>
    <row r="24" spans="1:11" ht="15.75" customHeight="1" x14ac:dyDescent="0.25">
      <c r="A24" s="8" t="str">
        <f>General!A24</f>
        <v>Franklin Bermon</v>
      </c>
      <c r="B24" s="17">
        <f>0</f>
        <v>0</v>
      </c>
      <c r="C24" s="17">
        <f>0</f>
        <v>0</v>
      </c>
      <c r="D24" s="17">
        <f>0</f>
        <v>0</v>
      </c>
      <c r="E24" s="17">
        <f>0</f>
        <v>0</v>
      </c>
      <c r="F24" s="17">
        <f>0</f>
        <v>0</v>
      </c>
      <c r="G24" s="17">
        <f>0</f>
        <v>0</v>
      </c>
      <c r="H24" s="17">
        <f>0</f>
        <v>0</v>
      </c>
      <c r="I24" s="10">
        <f t="shared" si="0"/>
        <v>0</v>
      </c>
      <c r="J24" s="11">
        <f t="shared" si="1"/>
        <v>0</v>
      </c>
      <c r="K24" s="12">
        <f>0</f>
        <v>0</v>
      </c>
    </row>
    <row r="25" spans="1:11" ht="15.75" customHeight="1" x14ac:dyDescent="0.25">
      <c r="A25" s="8" t="str">
        <f>General!A25</f>
        <v>Franklin Soto</v>
      </c>
      <c r="B25" s="17">
        <f>0</f>
        <v>0</v>
      </c>
      <c r="C25" s="17">
        <f>0</f>
        <v>0</v>
      </c>
      <c r="D25" s="17">
        <f>0</f>
        <v>0</v>
      </c>
      <c r="E25" s="17">
        <f>0</f>
        <v>0</v>
      </c>
      <c r="F25" s="17">
        <f>0</f>
        <v>0</v>
      </c>
      <c r="G25" s="17">
        <f>0</f>
        <v>0</v>
      </c>
      <c r="H25" s="17">
        <f>0</f>
        <v>0</v>
      </c>
      <c r="I25" s="10">
        <f t="shared" si="0"/>
        <v>0</v>
      </c>
      <c r="J25" s="11">
        <f t="shared" si="1"/>
        <v>0</v>
      </c>
      <c r="K25" s="12">
        <f>0</f>
        <v>0</v>
      </c>
    </row>
    <row r="26" spans="1:11" ht="15.75" customHeight="1" x14ac:dyDescent="0.25">
      <c r="A26" s="8" t="str">
        <f>General!A26</f>
        <v>Irma Bona</v>
      </c>
      <c r="B26" s="17">
        <f>0</f>
        <v>0</v>
      </c>
      <c r="C26" s="17">
        <f>0</f>
        <v>0</v>
      </c>
      <c r="D26" s="17">
        <f>0</f>
        <v>0</v>
      </c>
      <c r="E26" s="17">
        <f>0</f>
        <v>0</v>
      </c>
      <c r="F26" s="17">
        <f>0</f>
        <v>0</v>
      </c>
      <c r="G26" s="17">
        <f>0</f>
        <v>0</v>
      </c>
      <c r="H26" s="17">
        <f>0</f>
        <v>0</v>
      </c>
      <c r="I26" s="10">
        <f t="shared" si="0"/>
        <v>0</v>
      </c>
      <c r="J26" s="11">
        <f t="shared" si="1"/>
        <v>0</v>
      </c>
      <c r="K26" s="12">
        <f>0</f>
        <v>0</v>
      </c>
    </row>
    <row r="27" spans="1:11" ht="15.75" customHeight="1" x14ac:dyDescent="0.25">
      <c r="A27" s="8" t="str">
        <f>General!A27</f>
        <v>Jairo Arteaga Rondon</v>
      </c>
      <c r="B27" s="17">
        <f>0</f>
        <v>0</v>
      </c>
      <c r="C27" s="17">
        <f>0</f>
        <v>0</v>
      </c>
      <c r="D27" s="17">
        <f>0</f>
        <v>0</v>
      </c>
      <c r="E27" s="17">
        <f>0</f>
        <v>0</v>
      </c>
      <c r="F27" s="17">
        <f>0</f>
        <v>0</v>
      </c>
      <c r="G27" s="17">
        <f>0</f>
        <v>0</v>
      </c>
      <c r="H27" s="17">
        <f>0</f>
        <v>0</v>
      </c>
      <c r="I27" s="10">
        <f t="shared" si="0"/>
        <v>0</v>
      </c>
      <c r="J27" s="11">
        <f t="shared" si="1"/>
        <v>0</v>
      </c>
      <c r="K27" s="12">
        <f>0</f>
        <v>0</v>
      </c>
    </row>
    <row r="28" spans="1:11" ht="15.75" customHeight="1" x14ac:dyDescent="0.25">
      <c r="A28" s="8" t="str">
        <f>General!A28</f>
        <v>Jesus Golding</v>
      </c>
      <c r="B28" s="17">
        <f>0</f>
        <v>0</v>
      </c>
      <c r="C28" s="17">
        <f>0</f>
        <v>0</v>
      </c>
      <c r="D28" s="17">
        <f>0</f>
        <v>0</v>
      </c>
      <c r="E28" s="17">
        <f>0</f>
        <v>0</v>
      </c>
      <c r="F28" s="17">
        <f>0</f>
        <v>0</v>
      </c>
      <c r="G28" s="17">
        <f>0</f>
        <v>0</v>
      </c>
      <c r="H28" s="17">
        <f>0</f>
        <v>0</v>
      </c>
      <c r="I28" s="10">
        <f t="shared" si="0"/>
        <v>0</v>
      </c>
      <c r="J28" s="11">
        <f t="shared" si="1"/>
        <v>0</v>
      </c>
      <c r="K28" s="12">
        <f>0</f>
        <v>0</v>
      </c>
    </row>
    <row r="29" spans="1:11" ht="15.75" customHeight="1" x14ac:dyDescent="0.25">
      <c r="A29" s="8" t="str">
        <f>General!A29</f>
        <v>Jesus Valero</v>
      </c>
      <c r="B29" s="17">
        <f>0</f>
        <v>0</v>
      </c>
      <c r="C29" s="17">
        <f>0</f>
        <v>0</v>
      </c>
      <c r="D29" s="17">
        <f>0</f>
        <v>0</v>
      </c>
      <c r="E29" s="17">
        <f>0</f>
        <v>0</v>
      </c>
      <c r="F29" s="17">
        <f>0</f>
        <v>0</v>
      </c>
      <c r="G29" s="17">
        <f>0</f>
        <v>0</v>
      </c>
      <c r="H29" s="17">
        <f>0</f>
        <v>0</v>
      </c>
      <c r="I29" s="10">
        <f t="shared" si="0"/>
        <v>0</v>
      </c>
      <c r="J29" s="11">
        <f t="shared" si="1"/>
        <v>0</v>
      </c>
      <c r="K29" s="12">
        <f>0</f>
        <v>0</v>
      </c>
    </row>
    <row r="30" spans="1:11" ht="15.75" customHeight="1" x14ac:dyDescent="0.25">
      <c r="A30" s="8" t="str">
        <f>General!A30</f>
        <v>Jhoan Cueto</v>
      </c>
      <c r="B30" s="17">
        <f>0</f>
        <v>0</v>
      </c>
      <c r="C30" s="17">
        <f>0</f>
        <v>0</v>
      </c>
      <c r="D30" s="17">
        <f>0</f>
        <v>0</v>
      </c>
      <c r="E30" s="17">
        <f>0</f>
        <v>0</v>
      </c>
      <c r="F30" s="17">
        <f>0</f>
        <v>0</v>
      </c>
      <c r="G30" s="17">
        <f>0</f>
        <v>0</v>
      </c>
      <c r="H30" s="17">
        <f>0</f>
        <v>0</v>
      </c>
      <c r="I30" s="10">
        <f t="shared" si="0"/>
        <v>0</v>
      </c>
      <c r="J30" s="11">
        <f t="shared" si="1"/>
        <v>0</v>
      </c>
      <c r="K30" s="12">
        <f>0</f>
        <v>0</v>
      </c>
    </row>
    <row r="31" spans="1:11" ht="15.75" customHeight="1" x14ac:dyDescent="0.25">
      <c r="A31" s="8" t="str">
        <f>General!A31</f>
        <v>Jhon Plaza</v>
      </c>
      <c r="B31" s="17">
        <f>0</f>
        <v>0</v>
      </c>
      <c r="C31" s="17">
        <f>0</f>
        <v>0</v>
      </c>
      <c r="D31" s="17">
        <f>0</f>
        <v>0</v>
      </c>
      <c r="E31" s="17">
        <f>0</f>
        <v>0</v>
      </c>
      <c r="F31" s="17">
        <f>0</f>
        <v>0</v>
      </c>
      <c r="G31" s="17">
        <f>0</f>
        <v>0</v>
      </c>
      <c r="H31" s="17">
        <f>0</f>
        <v>0</v>
      </c>
      <c r="I31" s="10">
        <f t="shared" si="0"/>
        <v>0</v>
      </c>
      <c r="J31" s="11">
        <f t="shared" si="1"/>
        <v>0</v>
      </c>
      <c r="K31" s="12">
        <f>0</f>
        <v>0</v>
      </c>
    </row>
    <row r="32" spans="1:11" ht="15.75" customHeight="1" x14ac:dyDescent="0.25">
      <c r="A32" s="8" t="str">
        <f>General!A32</f>
        <v>Joan Fuentes</v>
      </c>
      <c r="B32" s="17">
        <f>0</f>
        <v>0</v>
      </c>
      <c r="C32" s="17">
        <f>0</f>
        <v>0</v>
      </c>
      <c r="D32" s="17">
        <f>0</f>
        <v>0</v>
      </c>
      <c r="E32" s="17">
        <f>0</f>
        <v>0</v>
      </c>
      <c r="F32" s="17">
        <f>0</f>
        <v>0</v>
      </c>
      <c r="G32" s="17">
        <f>0</f>
        <v>0</v>
      </c>
      <c r="H32" s="17">
        <f>0</f>
        <v>0</v>
      </c>
      <c r="I32" s="10">
        <f t="shared" si="0"/>
        <v>0</v>
      </c>
      <c r="J32" s="11">
        <f t="shared" si="1"/>
        <v>0</v>
      </c>
      <c r="K32" s="12">
        <f>0</f>
        <v>0</v>
      </c>
    </row>
    <row r="33" spans="1:11" ht="15.75" customHeight="1" x14ac:dyDescent="0.25">
      <c r="A33" s="8" t="str">
        <f>General!A33</f>
        <v>Johannys Rojas</v>
      </c>
      <c r="B33" s="17">
        <f>0</f>
        <v>0</v>
      </c>
      <c r="C33" s="17">
        <f>0</f>
        <v>0</v>
      </c>
      <c r="D33" s="17">
        <f>0</f>
        <v>0</v>
      </c>
      <c r="E33" s="17">
        <f>0</f>
        <v>0</v>
      </c>
      <c r="F33" s="17">
        <f>0</f>
        <v>0</v>
      </c>
      <c r="G33" s="17">
        <f>0</f>
        <v>0</v>
      </c>
      <c r="H33" s="17">
        <f>0</f>
        <v>0</v>
      </c>
      <c r="I33" s="10">
        <f t="shared" si="0"/>
        <v>0</v>
      </c>
      <c r="J33" s="11">
        <f t="shared" si="1"/>
        <v>0</v>
      </c>
      <c r="K33" s="12">
        <f>0</f>
        <v>0</v>
      </c>
    </row>
    <row r="34" spans="1:11" ht="15.75" customHeight="1" x14ac:dyDescent="0.25">
      <c r="A34" s="8" t="str">
        <f>General!A34</f>
        <v>John Ponte</v>
      </c>
      <c r="B34" s="17">
        <f>0</f>
        <v>0</v>
      </c>
      <c r="C34" s="17">
        <f>0</f>
        <v>0</v>
      </c>
      <c r="D34" s="17">
        <f>0</f>
        <v>0</v>
      </c>
      <c r="E34" s="17">
        <f>0</f>
        <v>0</v>
      </c>
      <c r="F34" s="17">
        <f>0</f>
        <v>0</v>
      </c>
      <c r="G34" s="17">
        <f>0</f>
        <v>0</v>
      </c>
      <c r="H34" s="17">
        <f>0</f>
        <v>0</v>
      </c>
      <c r="I34" s="10">
        <f t="shared" si="0"/>
        <v>0</v>
      </c>
      <c r="J34" s="11">
        <f t="shared" si="1"/>
        <v>0</v>
      </c>
      <c r="K34" s="12">
        <f>0</f>
        <v>0</v>
      </c>
    </row>
    <row r="35" spans="1:11" ht="15.75" customHeight="1" x14ac:dyDescent="0.25">
      <c r="A35" s="8" t="str">
        <f>General!A35</f>
        <v>Jorge Valles</v>
      </c>
      <c r="B35" s="17">
        <f>0</f>
        <v>0</v>
      </c>
      <c r="C35" s="17">
        <f>0</f>
        <v>0</v>
      </c>
      <c r="D35" s="17">
        <f>0</f>
        <v>0</v>
      </c>
      <c r="E35" s="17">
        <f>0</f>
        <v>0</v>
      </c>
      <c r="F35" s="17">
        <f>0</f>
        <v>0</v>
      </c>
      <c r="G35" s="17">
        <f>0</f>
        <v>0</v>
      </c>
      <c r="H35" s="17">
        <f>0</f>
        <v>0</v>
      </c>
      <c r="I35" s="10">
        <f t="shared" ref="I35:I66" si="2">SUM(B35:H35)</f>
        <v>0</v>
      </c>
      <c r="J35" s="11">
        <f t="shared" ref="J35:J66" si="3">I35-K35</f>
        <v>0</v>
      </c>
      <c r="K35" s="12">
        <f>0</f>
        <v>0</v>
      </c>
    </row>
    <row r="36" spans="1:11" ht="15.75" customHeight="1" x14ac:dyDescent="0.25">
      <c r="A36" s="8" t="str">
        <f>General!A36</f>
        <v>Jose Francisco Lugo</v>
      </c>
      <c r="B36" s="17">
        <f>0</f>
        <v>0</v>
      </c>
      <c r="C36" s="17">
        <f>0</f>
        <v>0</v>
      </c>
      <c r="D36" s="17">
        <f>0</f>
        <v>0</v>
      </c>
      <c r="E36" s="17">
        <f>0</f>
        <v>0</v>
      </c>
      <c r="F36" s="17">
        <f>0</f>
        <v>0</v>
      </c>
      <c r="G36" s="17">
        <f>0</f>
        <v>0</v>
      </c>
      <c r="H36" s="17">
        <f>0</f>
        <v>0</v>
      </c>
      <c r="I36" s="10">
        <f t="shared" si="2"/>
        <v>0</v>
      </c>
      <c r="J36" s="11">
        <f t="shared" si="3"/>
        <v>0</v>
      </c>
      <c r="K36" s="12">
        <f>0</f>
        <v>0</v>
      </c>
    </row>
    <row r="37" spans="1:11" ht="15.75" customHeight="1" x14ac:dyDescent="0.25">
      <c r="A37" s="8" t="str">
        <f>General!A37</f>
        <v>Jose Lopez</v>
      </c>
      <c r="B37" s="17">
        <f>0</f>
        <v>0</v>
      </c>
      <c r="C37" s="17">
        <f>0</f>
        <v>0</v>
      </c>
      <c r="D37" s="17">
        <f>0</f>
        <v>0</v>
      </c>
      <c r="E37" s="17">
        <f>0</f>
        <v>0</v>
      </c>
      <c r="F37" s="17">
        <f>0</f>
        <v>0</v>
      </c>
      <c r="G37" s="17">
        <f>0</f>
        <v>0</v>
      </c>
      <c r="H37" s="17">
        <f>0</f>
        <v>0</v>
      </c>
      <c r="I37" s="10">
        <f t="shared" si="2"/>
        <v>0</v>
      </c>
      <c r="J37" s="11">
        <f t="shared" si="3"/>
        <v>0</v>
      </c>
      <c r="K37" s="12">
        <f>0</f>
        <v>0</v>
      </c>
    </row>
    <row r="38" spans="1:11" ht="15.75" customHeight="1" x14ac:dyDescent="0.25">
      <c r="A38" s="8" t="str">
        <f>General!A38</f>
        <v>Jose Ochoa</v>
      </c>
      <c r="B38" s="17">
        <f>0</f>
        <v>0</v>
      </c>
      <c r="C38" s="17">
        <f>0</f>
        <v>0</v>
      </c>
      <c r="D38" s="17">
        <f>0</f>
        <v>0</v>
      </c>
      <c r="E38" s="17">
        <f>0</f>
        <v>0</v>
      </c>
      <c r="F38" s="17">
        <f>0</f>
        <v>0</v>
      </c>
      <c r="G38" s="17">
        <f>0</f>
        <v>0</v>
      </c>
      <c r="H38" s="17">
        <f>0</f>
        <v>0</v>
      </c>
      <c r="I38" s="10">
        <f t="shared" si="2"/>
        <v>0</v>
      </c>
      <c r="J38" s="11">
        <f t="shared" si="3"/>
        <v>0</v>
      </c>
      <c r="K38" s="12">
        <f>0</f>
        <v>0</v>
      </c>
    </row>
    <row r="39" spans="1:11" ht="15.75" customHeight="1" x14ac:dyDescent="0.25">
      <c r="A39" s="8" t="str">
        <f>General!A39</f>
        <v>Joset Maldonado</v>
      </c>
      <c r="B39" s="17">
        <f>0</f>
        <v>0</v>
      </c>
      <c r="C39" s="17">
        <f>0</f>
        <v>0</v>
      </c>
      <c r="D39" s="17">
        <f>0</f>
        <v>0</v>
      </c>
      <c r="E39" s="17">
        <f>0</f>
        <v>0</v>
      </c>
      <c r="F39" s="17">
        <f>0</f>
        <v>0</v>
      </c>
      <c r="G39" s="17">
        <f>0</f>
        <v>0</v>
      </c>
      <c r="H39" s="17">
        <f>0</f>
        <v>0</v>
      </c>
      <c r="I39" s="10">
        <f t="shared" si="2"/>
        <v>0</v>
      </c>
      <c r="J39" s="11">
        <f t="shared" si="3"/>
        <v>0</v>
      </c>
      <c r="K39" s="12">
        <f>0</f>
        <v>0</v>
      </c>
    </row>
    <row r="40" spans="1:11" ht="15.75" customHeight="1" x14ac:dyDescent="0.25">
      <c r="A40" s="8" t="str">
        <f>General!A40</f>
        <v>Juan Davila</v>
      </c>
      <c r="B40" s="17">
        <f>0</f>
        <v>0</v>
      </c>
      <c r="C40" s="17">
        <f>0</f>
        <v>0</v>
      </c>
      <c r="D40" s="17">
        <f>0</f>
        <v>0</v>
      </c>
      <c r="E40" s="17">
        <f>0</f>
        <v>0</v>
      </c>
      <c r="F40" s="17">
        <f>0</f>
        <v>0</v>
      </c>
      <c r="G40" s="17">
        <f>0</f>
        <v>0</v>
      </c>
      <c r="H40" s="17">
        <f>0</f>
        <v>0</v>
      </c>
      <c r="I40" s="10">
        <f t="shared" si="2"/>
        <v>0</v>
      </c>
      <c r="J40" s="11">
        <f t="shared" si="3"/>
        <v>0</v>
      </c>
      <c r="K40" s="12">
        <f>0</f>
        <v>0</v>
      </c>
    </row>
    <row r="41" spans="1:11" ht="15.75" customHeight="1" x14ac:dyDescent="0.25">
      <c r="A41" s="8" t="str">
        <f>General!A41</f>
        <v>Juan Gimenez</v>
      </c>
      <c r="B41" s="17">
        <f>0</f>
        <v>0</v>
      </c>
      <c r="C41" s="17">
        <f>0</f>
        <v>0</v>
      </c>
      <c r="D41" s="17">
        <f>0</f>
        <v>0</v>
      </c>
      <c r="E41" s="17">
        <f>0</f>
        <v>0</v>
      </c>
      <c r="F41" s="17">
        <f>0</f>
        <v>0</v>
      </c>
      <c r="G41" s="17">
        <f>0</f>
        <v>0</v>
      </c>
      <c r="H41" s="17">
        <f>0</f>
        <v>0</v>
      </c>
      <c r="I41" s="10">
        <f t="shared" si="2"/>
        <v>0</v>
      </c>
      <c r="J41" s="11">
        <f t="shared" si="3"/>
        <v>0</v>
      </c>
      <c r="K41" s="12">
        <f>0</f>
        <v>0</v>
      </c>
    </row>
    <row r="42" spans="1:11" ht="15.75" customHeight="1" x14ac:dyDescent="0.25">
      <c r="A42" s="8" t="str">
        <f>General!A42</f>
        <v>Juan Manuel</v>
      </c>
      <c r="B42" s="17">
        <f>0</f>
        <v>0</v>
      </c>
      <c r="C42" s="17">
        <f>0</f>
        <v>0</v>
      </c>
      <c r="D42" s="17">
        <f>0</f>
        <v>0</v>
      </c>
      <c r="E42" s="17">
        <f>0</f>
        <v>0</v>
      </c>
      <c r="F42" s="17">
        <f>0</f>
        <v>0</v>
      </c>
      <c r="G42" s="17">
        <f>0</f>
        <v>0</v>
      </c>
      <c r="H42" s="17">
        <f>0</f>
        <v>0</v>
      </c>
      <c r="I42" s="10">
        <f t="shared" si="2"/>
        <v>0</v>
      </c>
      <c r="J42" s="11">
        <f t="shared" si="3"/>
        <v>0</v>
      </c>
      <c r="K42" s="12">
        <f>0</f>
        <v>0</v>
      </c>
    </row>
    <row r="43" spans="1:11" ht="15.75" customHeight="1" x14ac:dyDescent="0.25">
      <c r="A43" s="8" t="str">
        <f>General!A43</f>
        <v>Julio Astidias</v>
      </c>
      <c r="B43" s="17">
        <f>0</f>
        <v>0</v>
      </c>
      <c r="C43" s="17">
        <f>0</f>
        <v>0</v>
      </c>
      <c r="D43" s="17">
        <f>0</f>
        <v>0</v>
      </c>
      <c r="E43" s="17">
        <f>0</f>
        <v>0</v>
      </c>
      <c r="F43" s="17">
        <f>0</f>
        <v>0</v>
      </c>
      <c r="G43" s="17">
        <f>0</f>
        <v>0</v>
      </c>
      <c r="H43" s="17">
        <f>0</f>
        <v>0</v>
      </c>
      <c r="I43" s="10">
        <f t="shared" si="2"/>
        <v>0</v>
      </c>
      <c r="J43" s="11">
        <f t="shared" si="3"/>
        <v>0</v>
      </c>
      <c r="K43" s="12">
        <f>0</f>
        <v>0</v>
      </c>
    </row>
    <row r="44" spans="1:11" ht="15.75" customHeight="1" x14ac:dyDescent="0.25">
      <c r="A44" s="8" t="str">
        <f>General!A44</f>
        <v>Kelly Miranda</v>
      </c>
      <c r="B44" s="17">
        <f>0</f>
        <v>0</v>
      </c>
      <c r="C44" s="17">
        <f>0</f>
        <v>0</v>
      </c>
      <c r="D44" s="17">
        <f>0</f>
        <v>0</v>
      </c>
      <c r="E44" s="17">
        <f>0</f>
        <v>0</v>
      </c>
      <c r="F44" s="17">
        <f>0</f>
        <v>0</v>
      </c>
      <c r="G44" s="17">
        <f>0</f>
        <v>0</v>
      </c>
      <c r="H44" s="17">
        <f>0</f>
        <v>0</v>
      </c>
      <c r="I44" s="10">
        <f t="shared" si="2"/>
        <v>0</v>
      </c>
      <c r="J44" s="11">
        <f t="shared" si="3"/>
        <v>0</v>
      </c>
      <c r="K44" s="12">
        <f>0</f>
        <v>0</v>
      </c>
    </row>
    <row r="45" spans="1:11" ht="15.75" customHeight="1" x14ac:dyDescent="0.25">
      <c r="A45" s="8" t="str">
        <f>General!A45</f>
        <v>Klisma Lopez</v>
      </c>
      <c r="B45" s="17">
        <f>0</f>
        <v>0</v>
      </c>
      <c r="C45" s="17">
        <f>0</f>
        <v>0</v>
      </c>
      <c r="D45" s="17">
        <f>0</f>
        <v>0</v>
      </c>
      <c r="E45" s="17">
        <f>0</f>
        <v>0</v>
      </c>
      <c r="F45" s="17">
        <f>0</f>
        <v>0</v>
      </c>
      <c r="G45" s="17">
        <f>0</f>
        <v>0</v>
      </c>
      <c r="H45" s="17">
        <f>0</f>
        <v>0</v>
      </c>
      <c r="I45" s="10">
        <f t="shared" si="2"/>
        <v>0</v>
      </c>
      <c r="J45" s="11">
        <f t="shared" si="3"/>
        <v>0</v>
      </c>
      <c r="K45" s="12">
        <f>0</f>
        <v>0</v>
      </c>
    </row>
    <row r="46" spans="1:11" ht="15.75" customHeight="1" x14ac:dyDescent="0.25">
      <c r="A46" s="8" t="str">
        <f>General!A46</f>
        <v>Liz Forero</v>
      </c>
      <c r="B46" s="17">
        <f>0</f>
        <v>0</v>
      </c>
      <c r="C46" s="17">
        <f>0</f>
        <v>0</v>
      </c>
      <c r="D46" s="17">
        <f>0</f>
        <v>0</v>
      </c>
      <c r="E46" s="17">
        <f>0</f>
        <v>0</v>
      </c>
      <c r="F46" s="17">
        <f>0</f>
        <v>0</v>
      </c>
      <c r="G46" s="17">
        <f>0</f>
        <v>0</v>
      </c>
      <c r="H46" s="17">
        <f>0</f>
        <v>0</v>
      </c>
      <c r="I46" s="10">
        <f t="shared" si="2"/>
        <v>0</v>
      </c>
      <c r="J46" s="11">
        <f t="shared" si="3"/>
        <v>0</v>
      </c>
      <c r="K46" s="12">
        <f>0</f>
        <v>0</v>
      </c>
    </row>
    <row r="47" spans="1:11" ht="15.75" customHeight="1" x14ac:dyDescent="0.25">
      <c r="A47" s="8" t="str">
        <f>General!A47</f>
        <v>Luis David Golding</v>
      </c>
      <c r="B47" s="17">
        <f>0</f>
        <v>0</v>
      </c>
      <c r="C47" s="17">
        <f>0</f>
        <v>0</v>
      </c>
      <c r="D47" s="17">
        <f>0</f>
        <v>0</v>
      </c>
      <c r="E47" s="17">
        <f>0</f>
        <v>0</v>
      </c>
      <c r="F47" s="17">
        <f>0</f>
        <v>0</v>
      </c>
      <c r="G47" s="17">
        <f>0</f>
        <v>0</v>
      </c>
      <c r="H47" s="17">
        <f>0</f>
        <v>0</v>
      </c>
      <c r="I47" s="10">
        <f t="shared" si="2"/>
        <v>0</v>
      </c>
      <c r="J47" s="11">
        <f t="shared" si="3"/>
        <v>0</v>
      </c>
      <c r="K47" s="12">
        <f>0</f>
        <v>0</v>
      </c>
    </row>
    <row r="48" spans="1:11" ht="15.75" customHeight="1" x14ac:dyDescent="0.25">
      <c r="A48" s="8" t="str">
        <f>General!A48</f>
        <v>Luis Gutierrez</v>
      </c>
      <c r="B48" s="17">
        <f>0</f>
        <v>0</v>
      </c>
      <c r="C48" s="17">
        <f>0</f>
        <v>0</v>
      </c>
      <c r="D48" s="17">
        <f>0</f>
        <v>0</v>
      </c>
      <c r="E48" s="17">
        <f>0</f>
        <v>0</v>
      </c>
      <c r="F48" s="17">
        <f>0</f>
        <v>0</v>
      </c>
      <c r="G48" s="17">
        <f>0</f>
        <v>0</v>
      </c>
      <c r="H48" s="17">
        <f>0</f>
        <v>0</v>
      </c>
      <c r="I48" s="10">
        <f t="shared" si="2"/>
        <v>0</v>
      </c>
      <c r="J48" s="11">
        <f t="shared" si="3"/>
        <v>0</v>
      </c>
      <c r="K48" s="12">
        <f>0</f>
        <v>0</v>
      </c>
    </row>
    <row r="49" spans="1:11" ht="15.75" customHeight="1" x14ac:dyDescent="0.25">
      <c r="A49" s="8" t="str">
        <f>General!A49</f>
        <v>Luis Ochoa</v>
      </c>
      <c r="B49" s="17">
        <f>0</f>
        <v>0</v>
      </c>
      <c r="C49" s="17">
        <f>0</f>
        <v>0</v>
      </c>
      <c r="D49" s="17">
        <f>0</f>
        <v>0</v>
      </c>
      <c r="E49" s="17">
        <f>0</f>
        <v>0</v>
      </c>
      <c r="F49" s="17">
        <f>0</f>
        <v>0</v>
      </c>
      <c r="G49" s="17">
        <f>0</f>
        <v>0</v>
      </c>
      <c r="H49" s="17">
        <f>0</f>
        <v>0</v>
      </c>
      <c r="I49" s="10">
        <f t="shared" si="2"/>
        <v>0</v>
      </c>
      <c r="J49" s="11">
        <f t="shared" si="3"/>
        <v>0</v>
      </c>
      <c r="K49" s="12">
        <f>0</f>
        <v>0</v>
      </c>
    </row>
    <row r="50" spans="1:11" ht="15.75" customHeight="1" x14ac:dyDescent="0.25">
      <c r="A50" s="8" t="str">
        <f>General!A50</f>
        <v>Luis Rangel</v>
      </c>
      <c r="B50" s="17">
        <f>0</f>
        <v>0</v>
      </c>
      <c r="C50" s="17">
        <f>0</f>
        <v>0</v>
      </c>
      <c r="D50" s="17">
        <f>0</f>
        <v>0</v>
      </c>
      <c r="E50" s="17">
        <f>0</f>
        <v>0</v>
      </c>
      <c r="F50" s="17">
        <f>0</f>
        <v>0</v>
      </c>
      <c r="G50" s="17">
        <f>0</f>
        <v>0</v>
      </c>
      <c r="H50" s="17">
        <f>0</f>
        <v>0</v>
      </c>
      <c r="I50" s="10">
        <f t="shared" si="2"/>
        <v>0</v>
      </c>
      <c r="J50" s="11">
        <f t="shared" si="3"/>
        <v>0</v>
      </c>
      <c r="K50" s="12">
        <f>0</f>
        <v>0</v>
      </c>
    </row>
    <row r="51" spans="1:11" ht="15.75" customHeight="1" x14ac:dyDescent="0.25">
      <c r="A51" s="8" t="str">
        <f>General!A51</f>
        <v>Manuel Escalona</v>
      </c>
      <c r="B51" s="17">
        <f>0</f>
        <v>0</v>
      </c>
      <c r="C51" s="17">
        <f>0</f>
        <v>0</v>
      </c>
      <c r="D51" s="17">
        <f>0</f>
        <v>0</v>
      </c>
      <c r="E51" s="17">
        <f>0</f>
        <v>0</v>
      </c>
      <c r="F51" s="17">
        <f>0</f>
        <v>0</v>
      </c>
      <c r="G51" s="17">
        <f>0</f>
        <v>0</v>
      </c>
      <c r="H51" s="17">
        <f>0</f>
        <v>0</v>
      </c>
      <c r="I51" s="10">
        <f t="shared" si="2"/>
        <v>0</v>
      </c>
      <c r="J51" s="11">
        <f t="shared" si="3"/>
        <v>0</v>
      </c>
      <c r="K51" s="12">
        <f>0</f>
        <v>0</v>
      </c>
    </row>
    <row r="52" spans="1:11" ht="15.75" customHeight="1" x14ac:dyDescent="0.25">
      <c r="A52" s="8" t="str">
        <f>General!A52</f>
        <v>Manuel Lopez</v>
      </c>
      <c r="B52" s="17">
        <f>0</f>
        <v>0</v>
      </c>
      <c r="C52" s="17">
        <f>0</f>
        <v>0</v>
      </c>
      <c r="D52" s="17">
        <f>0</f>
        <v>0</v>
      </c>
      <c r="E52" s="17">
        <f>0</f>
        <v>0</v>
      </c>
      <c r="F52" s="17">
        <f>0</f>
        <v>0</v>
      </c>
      <c r="G52" s="17">
        <f>0</f>
        <v>0</v>
      </c>
      <c r="H52" s="17">
        <f>0</f>
        <v>0</v>
      </c>
      <c r="I52" s="10">
        <f t="shared" si="2"/>
        <v>0</v>
      </c>
      <c r="J52" s="11">
        <f t="shared" si="3"/>
        <v>0</v>
      </c>
      <c r="K52" s="12">
        <f>0</f>
        <v>0</v>
      </c>
    </row>
    <row r="53" spans="1:11" ht="15.75" customHeight="1" x14ac:dyDescent="0.25">
      <c r="A53" s="8" t="str">
        <f>General!A53</f>
        <v>Manuel Ramirez</v>
      </c>
      <c r="B53" s="17">
        <f>0</f>
        <v>0</v>
      </c>
      <c r="C53" s="17">
        <f>0</f>
        <v>0</v>
      </c>
      <c r="D53" s="17">
        <f>0</f>
        <v>0</v>
      </c>
      <c r="E53" s="17">
        <f>0</f>
        <v>0</v>
      </c>
      <c r="F53" s="17">
        <f>0</f>
        <v>0</v>
      </c>
      <c r="G53" s="17">
        <f>0</f>
        <v>0</v>
      </c>
      <c r="H53" s="17">
        <f>0</f>
        <v>0</v>
      </c>
      <c r="I53" s="10">
        <f t="shared" si="2"/>
        <v>0</v>
      </c>
      <c r="J53" s="11">
        <f t="shared" si="3"/>
        <v>0</v>
      </c>
      <c r="K53" s="12">
        <f>0</f>
        <v>0</v>
      </c>
    </row>
    <row r="54" spans="1:11" ht="15.75" customHeight="1" x14ac:dyDescent="0.25">
      <c r="A54" s="8" t="str">
        <f>General!A54</f>
        <v>Marbelis Soto</v>
      </c>
      <c r="B54" s="17">
        <f>0</f>
        <v>0</v>
      </c>
      <c r="C54" s="17">
        <f>0</f>
        <v>0</v>
      </c>
      <c r="D54" s="17">
        <f>0</f>
        <v>0</v>
      </c>
      <c r="E54" s="17">
        <f>0</f>
        <v>0</v>
      </c>
      <c r="F54" s="17">
        <f>0</f>
        <v>0</v>
      </c>
      <c r="G54" s="17">
        <f>0</f>
        <v>0</v>
      </c>
      <c r="H54" s="17">
        <f>0</f>
        <v>0</v>
      </c>
      <c r="I54" s="10">
        <f t="shared" si="2"/>
        <v>0</v>
      </c>
      <c r="J54" s="11">
        <f t="shared" si="3"/>
        <v>0</v>
      </c>
      <c r="K54" s="12">
        <f>0</f>
        <v>0</v>
      </c>
    </row>
    <row r="55" spans="1:11" ht="15.75" customHeight="1" x14ac:dyDescent="0.25">
      <c r="A55" s="8" t="str">
        <f>General!A55</f>
        <v>Michael Mendez</v>
      </c>
      <c r="B55" s="17">
        <f>0</f>
        <v>0</v>
      </c>
      <c r="C55" s="17">
        <f>0</f>
        <v>0</v>
      </c>
      <c r="D55" s="17">
        <f>0</f>
        <v>0</v>
      </c>
      <c r="E55" s="17">
        <f>0</f>
        <v>0</v>
      </c>
      <c r="F55" s="17">
        <f>0</f>
        <v>0</v>
      </c>
      <c r="G55" s="17">
        <f>0</f>
        <v>0</v>
      </c>
      <c r="H55" s="17">
        <f>0</f>
        <v>0</v>
      </c>
      <c r="I55" s="10">
        <f t="shared" si="2"/>
        <v>0</v>
      </c>
      <c r="J55" s="11">
        <f t="shared" si="3"/>
        <v>0</v>
      </c>
      <c r="K55" s="12">
        <f>0</f>
        <v>0</v>
      </c>
    </row>
    <row r="56" spans="1:11" ht="15.75" customHeight="1" x14ac:dyDescent="0.25">
      <c r="A56" s="8" t="str">
        <f>General!A56</f>
        <v>Nelson Roman</v>
      </c>
      <c r="B56" s="17">
        <f>0</f>
        <v>0</v>
      </c>
      <c r="C56" s="17">
        <f>0</f>
        <v>0</v>
      </c>
      <c r="D56" s="17">
        <f>0</f>
        <v>0</v>
      </c>
      <c r="E56" s="17">
        <f>0</f>
        <v>0</v>
      </c>
      <c r="F56" s="17">
        <f>0</f>
        <v>0</v>
      </c>
      <c r="G56" s="17">
        <f>0</f>
        <v>0</v>
      </c>
      <c r="H56" s="17">
        <f>0</f>
        <v>0</v>
      </c>
      <c r="I56" s="10">
        <f t="shared" si="2"/>
        <v>0</v>
      </c>
      <c r="J56" s="11">
        <f t="shared" si="3"/>
        <v>0</v>
      </c>
      <c r="K56" s="12">
        <f>0</f>
        <v>0</v>
      </c>
    </row>
    <row r="57" spans="1:11" ht="15.75" customHeight="1" x14ac:dyDescent="0.25">
      <c r="A57" s="8" t="str">
        <f>General!A57</f>
        <v>Oscar Hernandez</v>
      </c>
      <c r="B57" s="17">
        <f>0</f>
        <v>0</v>
      </c>
      <c r="C57" s="17">
        <f>0</f>
        <v>0</v>
      </c>
      <c r="D57" s="17">
        <f>0</f>
        <v>0</v>
      </c>
      <c r="E57" s="17">
        <f>0</f>
        <v>0</v>
      </c>
      <c r="F57" s="17">
        <f>0</f>
        <v>0</v>
      </c>
      <c r="G57" s="17">
        <f>0</f>
        <v>0</v>
      </c>
      <c r="H57" s="17">
        <f>0</f>
        <v>0</v>
      </c>
      <c r="I57" s="10">
        <f t="shared" si="2"/>
        <v>0</v>
      </c>
      <c r="J57" s="11">
        <f t="shared" si="3"/>
        <v>0</v>
      </c>
      <c r="K57" s="12">
        <f>0</f>
        <v>0</v>
      </c>
    </row>
    <row r="58" spans="1:11" ht="15.75" customHeight="1" x14ac:dyDescent="0.25">
      <c r="A58" s="8" t="str">
        <f>General!A58</f>
        <v>Oscar Mendez</v>
      </c>
      <c r="B58" s="17">
        <f>0</f>
        <v>0</v>
      </c>
      <c r="C58" s="17">
        <f>0</f>
        <v>0</v>
      </c>
      <c r="D58" s="17">
        <f>0</f>
        <v>0</v>
      </c>
      <c r="E58" s="17">
        <f>0</f>
        <v>0</v>
      </c>
      <c r="F58" s="17">
        <f>0</f>
        <v>0</v>
      </c>
      <c r="G58" s="17">
        <f>0</f>
        <v>0</v>
      </c>
      <c r="H58" s="17">
        <f>0</f>
        <v>0</v>
      </c>
      <c r="I58" s="10">
        <f t="shared" si="2"/>
        <v>0</v>
      </c>
      <c r="J58" s="11">
        <f t="shared" si="3"/>
        <v>0</v>
      </c>
      <c r="K58" s="12">
        <f>0</f>
        <v>0</v>
      </c>
    </row>
    <row r="59" spans="1:11" ht="15.75" customHeight="1" x14ac:dyDescent="0.25">
      <c r="A59" s="8" t="str">
        <f>General!A59</f>
        <v>Pedro Forero</v>
      </c>
      <c r="B59" s="17">
        <f>0</f>
        <v>0</v>
      </c>
      <c r="C59" s="17">
        <f>0</f>
        <v>0</v>
      </c>
      <c r="D59" s="17">
        <f>0</f>
        <v>0</v>
      </c>
      <c r="E59" s="17">
        <f>0</f>
        <v>0</v>
      </c>
      <c r="F59" s="17">
        <f>0</f>
        <v>0</v>
      </c>
      <c r="G59" s="17">
        <f>0</f>
        <v>0</v>
      </c>
      <c r="H59" s="17">
        <f>0</f>
        <v>0</v>
      </c>
      <c r="I59" s="10">
        <f t="shared" si="2"/>
        <v>0</v>
      </c>
      <c r="J59" s="11">
        <f t="shared" si="3"/>
        <v>0</v>
      </c>
      <c r="K59" s="12">
        <f>0</f>
        <v>0</v>
      </c>
    </row>
    <row r="60" spans="1:11" ht="15.75" customHeight="1" x14ac:dyDescent="0.25">
      <c r="A60" s="8" t="str">
        <f>General!A60</f>
        <v>Roberto Vasquez</v>
      </c>
      <c r="B60" s="17">
        <f>0</f>
        <v>0</v>
      </c>
      <c r="C60" s="17">
        <f>0</f>
        <v>0</v>
      </c>
      <c r="D60" s="17">
        <f>0</f>
        <v>0</v>
      </c>
      <c r="E60" s="17">
        <f>2.5</f>
        <v>2.5</v>
      </c>
      <c r="F60" s="17">
        <f>0</f>
        <v>0</v>
      </c>
      <c r="G60" s="17">
        <f>0</f>
        <v>0</v>
      </c>
      <c r="H60" s="17">
        <f>0</f>
        <v>0</v>
      </c>
      <c r="I60" s="10">
        <f t="shared" si="2"/>
        <v>2.5</v>
      </c>
      <c r="J60" s="11">
        <f t="shared" si="3"/>
        <v>2.5</v>
      </c>
      <c r="K60" s="12">
        <f>0</f>
        <v>0</v>
      </c>
    </row>
    <row r="61" spans="1:11" ht="15.75" customHeight="1" x14ac:dyDescent="0.25">
      <c r="A61" s="8" t="str">
        <f>General!A61</f>
        <v>Ruben Guerrero</v>
      </c>
      <c r="B61" s="17">
        <f>0</f>
        <v>0</v>
      </c>
      <c r="C61" s="17">
        <f>0</f>
        <v>0</v>
      </c>
      <c r="D61" s="17">
        <f>0</f>
        <v>0</v>
      </c>
      <c r="E61" s="17">
        <f>0</f>
        <v>0</v>
      </c>
      <c r="F61" s="17">
        <f>0</f>
        <v>0</v>
      </c>
      <c r="G61" s="17">
        <f>0</f>
        <v>0</v>
      </c>
      <c r="H61" s="17">
        <f>0</f>
        <v>0</v>
      </c>
      <c r="I61" s="10">
        <f t="shared" si="2"/>
        <v>0</v>
      </c>
      <c r="J61" s="11">
        <f t="shared" si="3"/>
        <v>0</v>
      </c>
      <c r="K61" s="12">
        <f>0</f>
        <v>0</v>
      </c>
    </row>
    <row r="62" spans="1:11" ht="15.75" customHeight="1" x14ac:dyDescent="0.25">
      <c r="A62" s="8" t="str">
        <f>General!A62</f>
        <v>Sara Zacarias</v>
      </c>
      <c r="B62" s="17">
        <f>0</f>
        <v>0</v>
      </c>
      <c r="C62" s="17">
        <f>0</f>
        <v>0</v>
      </c>
      <c r="D62" s="17">
        <f>0</f>
        <v>0</v>
      </c>
      <c r="E62" s="17">
        <f>0</f>
        <v>0</v>
      </c>
      <c r="F62" s="17">
        <f>0</f>
        <v>0</v>
      </c>
      <c r="G62" s="17">
        <f>0</f>
        <v>0</v>
      </c>
      <c r="H62" s="17">
        <f>0</f>
        <v>0</v>
      </c>
      <c r="I62" s="10">
        <f t="shared" si="2"/>
        <v>0</v>
      </c>
      <c r="J62" s="11">
        <f t="shared" si="3"/>
        <v>0</v>
      </c>
      <c r="K62" s="12">
        <f>0</f>
        <v>0</v>
      </c>
    </row>
    <row r="63" spans="1:11" ht="15.75" customHeight="1" x14ac:dyDescent="0.25">
      <c r="A63" s="8" t="str">
        <f>General!A63</f>
        <v>Sebastian Flores</v>
      </c>
      <c r="B63" s="17">
        <f>0</f>
        <v>0</v>
      </c>
      <c r="C63" s="17">
        <f>0</f>
        <v>0</v>
      </c>
      <c r="D63" s="17">
        <f>0</f>
        <v>0</v>
      </c>
      <c r="E63" s="17">
        <f>0</f>
        <v>0</v>
      </c>
      <c r="F63" s="17">
        <f>0</f>
        <v>0</v>
      </c>
      <c r="G63" s="17">
        <f>0</f>
        <v>0</v>
      </c>
      <c r="H63" s="17">
        <f>0</f>
        <v>0</v>
      </c>
      <c r="I63" s="10">
        <f t="shared" si="2"/>
        <v>0</v>
      </c>
      <c r="J63" s="11">
        <f t="shared" si="3"/>
        <v>0</v>
      </c>
      <c r="K63" s="12">
        <f>0</f>
        <v>0</v>
      </c>
    </row>
    <row r="64" spans="1:11" ht="15.75" customHeight="1" x14ac:dyDescent="0.25">
      <c r="A64" s="8" t="str">
        <f>General!A64</f>
        <v>Wilmer Gutierrez</v>
      </c>
      <c r="B64" s="17">
        <f>0</f>
        <v>0</v>
      </c>
      <c r="C64" s="17">
        <f>0</f>
        <v>0</v>
      </c>
      <c r="D64" s="17">
        <f>0</f>
        <v>0</v>
      </c>
      <c r="E64" s="17">
        <f>0</f>
        <v>0</v>
      </c>
      <c r="F64" s="17">
        <f>0</f>
        <v>0</v>
      </c>
      <c r="G64" s="17">
        <f>0</f>
        <v>0</v>
      </c>
      <c r="H64" s="17">
        <f>0</f>
        <v>0</v>
      </c>
      <c r="I64" s="10">
        <f t="shared" si="2"/>
        <v>0</v>
      </c>
      <c r="J64" s="11">
        <f t="shared" si="3"/>
        <v>0</v>
      </c>
      <c r="K64" s="12">
        <f>0</f>
        <v>0</v>
      </c>
    </row>
    <row r="65" spans="1:11" ht="15.75" customHeight="1" x14ac:dyDescent="0.25">
      <c r="A65" s="8" t="str">
        <f>General!A65</f>
        <v>Yonalber Mora Ropero</v>
      </c>
      <c r="B65" s="17">
        <f>0</f>
        <v>0</v>
      </c>
      <c r="C65" s="17">
        <f>0</f>
        <v>0</v>
      </c>
      <c r="D65" s="17">
        <f>0</f>
        <v>0</v>
      </c>
      <c r="E65" s="17">
        <f>0</f>
        <v>0</v>
      </c>
      <c r="F65" s="17">
        <f>0</f>
        <v>0</v>
      </c>
      <c r="G65" s="17">
        <f>0</f>
        <v>0</v>
      </c>
      <c r="H65" s="17">
        <f>0</f>
        <v>0</v>
      </c>
      <c r="I65" s="10">
        <f t="shared" si="2"/>
        <v>0</v>
      </c>
      <c r="J65" s="11">
        <f t="shared" si="3"/>
        <v>0</v>
      </c>
      <c r="K65" s="12">
        <f>0</f>
        <v>0</v>
      </c>
    </row>
    <row r="66" spans="1:11" ht="15.75" customHeight="1" x14ac:dyDescent="0.25">
      <c r="A66" s="8" t="str">
        <f>General!A66</f>
        <v>Yordani Garcia</v>
      </c>
      <c r="B66" s="17">
        <f>0</f>
        <v>0</v>
      </c>
      <c r="C66" s="17">
        <f>0</f>
        <v>0</v>
      </c>
      <c r="D66" s="17">
        <f>0</f>
        <v>0</v>
      </c>
      <c r="E66" s="17">
        <f>0</f>
        <v>0</v>
      </c>
      <c r="F66" s="17">
        <f>0</f>
        <v>0</v>
      </c>
      <c r="G66" s="17">
        <f>0</f>
        <v>0</v>
      </c>
      <c r="H66" s="17">
        <f>0</f>
        <v>0</v>
      </c>
      <c r="I66" s="10">
        <f t="shared" si="2"/>
        <v>0</v>
      </c>
      <c r="J66" s="11">
        <f t="shared" si="3"/>
        <v>0</v>
      </c>
      <c r="K66" s="12">
        <f>0</f>
        <v>0</v>
      </c>
    </row>
    <row r="67" spans="1:11" ht="15.75" customHeight="1" x14ac:dyDescent="0.25">
      <c r="A67" s="8" t="str">
        <f>General!A67</f>
        <v>Yunior Arrieta</v>
      </c>
      <c r="B67" s="17">
        <f>0</f>
        <v>0</v>
      </c>
      <c r="C67" s="17">
        <f>0</f>
        <v>0</v>
      </c>
      <c r="D67" s="17">
        <f>0</f>
        <v>0</v>
      </c>
      <c r="E67" s="17">
        <f>0</f>
        <v>0</v>
      </c>
      <c r="F67" s="17">
        <f>0</f>
        <v>0</v>
      </c>
      <c r="G67" s="17">
        <f>0</f>
        <v>0</v>
      </c>
      <c r="H67" s="17">
        <f>0</f>
        <v>0</v>
      </c>
      <c r="I67" s="10">
        <f t="shared" ref="I67:I98" si="4">SUM(B67:H67)</f>
        <v>0</v>
      </c>
      <c r="J67" s="11">
        <f t="shared" ref="J67:J98" si="5">I67-K67</f>
        <v>0</v>
      </c>
      <c r="K67" s="12">
        <f>0</f>
        <v>0</v>
      </c>
    </row>
    <row r="68" spans="1:11" ht="33" customHeight="1" x14ac:dyDescent="0.25">
      <c r="A68" s="4" t="s">
        <v>81</v>
      </c>
      <c r="B68" s="10">
        <f t="shared" ref="B68:I68" si="6">SUM(B3:B67)</f>
        <v>0</v>
      </c>
      <c r="C68" s="10">
        <f t="shared" si="6"/>
        <v>0</v>
      </c>
      <c r="D68" s="10">
        <f t="shared" si="6"/>
        <v>0</v>
      </c>
      <c r="E68" s="10">
        <f t="shared" si="6"/>
        <v>5</v>
      </c>
      <c r="F68" s="10">
        <f t="shared" si="6"/>
        <v>0</v>
      </c>
      <c r="G68" s="10">
        <f t="shared" si="6"/>
        <v>0</v>
      </c>
      <c r="H68" s="10">
        <f t="shared" si="6"/>
        <v>0</v>
      </c>
      <c r="I68" s="14">
        <f t="shared" si="6"/>
        <v>5</v>
      </c>
      <c r="J68" s="11" t="s">
        <v>82</v>
      </c>
      <c r="K68" s="12" t="s">
        <v>82</v>
      </c>
    </row>
    <row r="69" spans="1:11" ht="33" customHeight="1" x14ac:dyDescent="0.25">
      <c r="A69" s="5" t="s">
        <v>83</v>
      </c>
      <c r="B69" s="11">
        <f t="shared" ref="B69:H69" si="7">B68-B70</f>
        <v>0</v>
      </c>
      <c r="C69" s="11">
        <f t="shared" si="7"/>
        <v>0</v>
      </c>
      <c r="D69" s="11">
        <f t="shared" si="7"/>
        <v>0</v>
      </c>
      <c r="E69" s="11">
        <f t="shared" si="7"/>
        <v>5</v>
      </c>
      <c r="F69" s="11">
        <f t="shared" si="7"/>
        <v>0</v>
      </c>
      <c r="G69" s="11">
        <f t="shared" si="7"/>
        <v>0</v>
      </c>
      <c r="H69" s="11">
        <f t="shared" si="7"/>
        <v>0</v>
      </c>
      <c r="I69" s="11" t="s">
        <v>82</v>
      </c>
      <c r="J69" s="15">
        <f>SUM(J3:J67)</f>
        <v>5</v>
      </c>
      <c r="K69" s="12" t="s">
        <v>82</v>
      </c>
    </row>
    <row r="70" spans="1:11" ht="33" customHeight="1" x14ac:dyDescent="0.25">
      <c r="A70" s="6" t="s">
        <v>84</v>
      </c>
      <c r="B70" s="12">
        <f>0</f>
        <v>0</v>
      </c>
      <c r="C70" s="12">
        <f>0</f>
        <v>0</v>
      </c>
      <c r="D70" s="12">
        <f>0</f>
        <v>0</v>
      </c>
      <c r="E70" s="12">
        <f>0</f>
        <v>0</v>
      </c>
      <c r="F70" s="12">
        <f>0</f>
        <v>0</v>
      </c>
      <c r="G70" s="12">
        <f>0</f>
        <v>0</v>
      </c>
      <c r="H70" s="12">
        <f>0</f>
        <v>0</v>
      </c>
      <c r="I70" s="12" t="s">
        <v>82</v>
      </c>
      <c r="J70" s="12" t="s">
        <v>82</v>
      </c>
      <c r="K70" s="16">
        <f>SUM(K3:K67)</f>
        <v>0</v>
      </c>
    </row>
  </sheetData>
  <mergeCells count="1">
    <mergeCell ref="B1:K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70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baseColWidth="10" defaultColWidth="9.140625" defaultRowHeight="15" x14ac:dyDescent="0.25"/>
  <cols>
    <col min="1" max="1" width="23" customWidth="1"/>
    <col min="2" max="13" width="11.85546875" customWidth="1"/>
  </cols>
  <sheetData>
    <row r="1" spans="1:11" ht="56.25" customHeight="1" x14ac:dyDescent="0.25">
      <c r="A1" s="1"/>
      <c r="B1" s="39" t="s">
        <v>168</v>
      </c>
      <c r="C1" s="37"/>
      <c r="D1" s="37"/>
      <c r="E1" s="37"/>
      <c r="F1" s="37"/>
      <c r="G1" s="37"/>
      <c r="H1" s="37"/>
      <c r="I1" s="37"/>
      <c r="J1" s="37"/>
      <c r="K1" s="38"/>
    </row>
    <row r="2" spans="1:11" ht="56.25" customHeight="1" x14ac:dyDescent="0.25">
      <c r="A2" s="3" t="s">
        <v>157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4" t="s">
        <v>12</v>
      </c>
      <c r="J2" s="5" t="s">
        <v>13</v>
      </c>
      <c r="K2" s="6" t="s">
        <v>14</v>
      </c>
    </row>
    <row r="3" spans="1:11" ht="15.75" customHeight="1" x14ac:dyDescent="0.25">
      <c r="A3" s="8" t="str">
        <f>General!A3</f>
        <v>Albert Gonzalez</v>
      </c>
      <c r="B3" s="17">
        <f>0</f>
        <v>0</v>
      </c>
      <c r="C3" s="17">
        <f>0</f>
        <v>0</v>
      </c>
      <c r="D3" s="17">
        <f>0</f>
        <v>0</v>
      </c>
      <c r="E3" s="17">
        <f>0</f>
        <v>0</v>
      </c>
      <c r="F3" s="17">
        <f>0</f>
        <v>0</v>
      </c>
      <c r="G3" s="17">
        <f>0</f>
        <v>0</v>
      </c>
      <c r="H3" s="17">
        <f>0</f>
        <v>0</v>
      </c>
      <c r="I3" s="10">
        <f t="shared" ref="I3:I34" si="0">SUM(B3:H3)</f>
        <v>0</v>
      </c>
      <c r="J3" s="11">
        <f t="shared" ref="J3:J34" si="1">I3-K3</f>
        <v>0</v>
      </c>
      <c r="K3" s="12">
        <f>0</f>
        <v>0</v>
      </c>
    </row>
    <row r="4" spans="1:11" ht="15.75" customHeight="1" x14ac:dyDescent="0.25">
      <c r="A4" s="8" t="str">
        <f>General!A4</f>
        <v>Anderson Briceno</v>
      </c>
      <c r="B4" s="17">
        <f>0</f>
        <v>0</v>
      </c>
      <c r="C4" s="17">
        <f>0</f>
        <v>0</v>
      </c>
      <c r="D4" s="17">
        <f>0</f>
        <v>0</v>
      </c>
      <c r="E4" s="17">
        <f>0</f>
        <v>0</v>
      </c>
      <c r="F4" s="17">
        <f>0</f>
        <v>0</v>
      </c>
      <c r="G4" s="17">
        <f>0</f>
        <v>0</v>
      </c>
      <c r="H4" s="17">
        <f>0</f>
        <v>0</v>
      </c>
      <c r="I4" s="10">
        <f t="shared" si="0"/>
        <v>0</v>
      </c>
      <c r="J4" s="11">
        <f t="shared" si="1"/>
        <v>0</v>
      </c>
      <c r="K4" s="12">
        <f>0</f>
        <v>0</v>
      </c>
    </row>
    <row r="5" spans="1:11" ht="15.75" customHeight="1" x14ac:dyDescent="0.25">
      <c r="A5" s="8" t="str">
        <f>General!A5</f>
        <v>Andres Quiroz</v>
      </c>
      <c r="B5" s="17">
        <f>0</f>
        <v>0</v>
      </c>
      <c r="C5" s="17">
        <f>0</f>
        <v>0</v>
      </c>
      <c r="D5" s="17">
        <f>0</f>
        <v>0</v>
      </c>
      <c r="E5" s="17">
        <f>0</f>
        <v>0</v>
      </c>
      <c r="F5" s="17">
        <f>0</f>
        <v>0</v>
      </c>
      <c r="G5" s="17">
        <f>0</f>
        <v>0</v>
      </c>
      <c r="H5" s="17">
        <f>0</f>
        <v>0</v>
      </c>
      <c r="I5" s="10">
        <f t="shared" si="0"/>
        <v>0</v>
      </c>
      <c r="J5" s="11">
        <f t="shared" si="1"/>
        <v>0</v>
      </c>
      <c r="K5" s="12">
        <f>0</f>
        <v>0</v>
      </c>
    </row>
    <row r="6" spans="1:11" ht="15.75" customHeight="1" x14ac:dyDescent="0.25">
      <c r="A6" s="8" t="str">
        <f>General!A6</f>
        <v>Angel Maldonado</v>
      </c>
      <c r="B6" s="17">
        <f>0</f>
        <v>0</v>
      </c>
      <c r="C6" s="17">
        <f>0</f>
        <v>0</v>
      </c>
      <c r="D6" s="17">
        <f>0</f>
        <v>0</v>
      </c>
      <c r="E6" s="17">
        <f>0</f>
        <v>0</v>
      </c>
      <c r="F6" s="17">
        <f>0</f>
        <v>0</v>
      </c>
      <c r="G6" s="17">
        <f>0</f>
        <v>0</v>
      </c>
      <c r="H6" s="17">
        <f>0</f>
        <v>0</v>
      </c>
      <c r="I6" s="10">
        <f t="shared" si="0"/>
        <v>0</v>
      </c>
      <c r="J6" s="11">
        <f t="shared" si="1"/>
        <v>0</v>
      </c>
      <c r="K6" s="12">
        <f>0</f>
        <v>0</v>
      </c>
    </row>
    <row r="7" spans="1:11" ht="15.75" customHeight="1" x14ac:dyDescent="0.25">
      <c r="A7" s="8" t="str">
        <f>General!A7</f>
        <v>Antonio Lopez</v>
      </c>
      <c r="B7" s="17">
        <f>0</f>
        <v>0</v>
      </c>
      <c r="C7" s="17">
        <f>0</f>
        <v>0</v>
      </c>
      <c r="D7" s="17">
        <f>0</f>
        <v>0</v>
      </c>
      <c r="E7" s="17">
        <f>0</f>
        <v>0</v>
      </c>
      <c r="F7" s="17">
        <f>0</f>
        <v>0</v>
      </c>
      <c r="G7" s="17">
        <f>0</f>
        <v>0</v>
      </c>
      <c r="H7" s="17">
        <f>0</f>
        <v>0</v>
      </c>
      <c r="I7" s="10">
        <f t="shared" si="0"/>
        <v>0</v>
      </c>
      <c r="J7" s="11">
        <f t="shared" si="1"/>
        <v>0</v>
      </c>
      <c r="K7" s="12">
        <f>0</f>
        <v>0</v>
      </c>
    </row>
    <row r="8" spans="1:11" ht="15.75" customHeight="1" x14ac:dyDescent="0.25">
      <c r="A8" s="8" t="str">
        <f>General!A8</f>
        <v>Brailyn Lopez</v>
      </c>
      <c r="B8" s="17">
        <f>0</f>
        <v>0</v>
      </c>
      <c r="C8" s="17">
        <f>0</f>
        <v>0</v>
      </c>
      <c r="D8" s="17">
        <f>0</f>
        <v>0</v>
      </c>
      <c r="E8" s="17">
        <f>0</f>
        <v>0</v>
      </c>
      <c r="F8" s="17">
        <f>0</f>
        <v>0</v>
      </c>
      <c r="G8" s="17">
        <f>0</f>
        <v>0</v>
      </c>
      <c r="H8" s="17">
        <f>0</f>
        <v>0</v>
      </c>
      <c r="I8" s="10">
        <f t="shared" si="0"/>
        <v>0</v>
      </c>
      <c r="J8" s="11">
        <f t="shared" si="1"/>
        <v>0</v>
      </c>
      <c r="K8" s="12">
        <f>0</f>
        <v>0</v>
      </c>
    </row>
    <row r="9" spans="1:11" ht="15.75" customHeight="1" x14ac:dyDescent="0.25">
      <c r="A9" s="8" t="str">
        <f>General!A9</f>
        <v>Carlos Gonzalez</v>
      </c>
      <c r="B9" s="17">
        <f>0</f>
        <v>0</v>
      </c>
      <c r="C9" s="17">
        <f>0</f>
        <v>0</v>
      </c>
      <c r="D9" s="17">
        <f>0</f>
        <v>0</v>
      </c>
      <c r="E9" s="17">
        <f>0</f>
        <v>0</v>
      </c>
      <c r="F9" s="17">
        <f>0</f>
        <v>0</v>
      </c>
      <c r="G9" s="17">
        <f>0</f>
        <v>0</v>
      </c>
      <c r="H9" s="17">
        <f>0</f>
        <v>0</v>
      </c>
      <c r="I9" s="10">
        <f t="shared" si="0"/>
        <v>0</v>
      </c>
      <c r="J9" s="11">
        <f t="shared" si="1"/>
        <v>0</v>
      </c>
      <c r="K9" s="12">
        <f>0</f>
        <v>0</v>
      </c>
    </row>
    <row r="10" spans="1:11" ht="15.75" customHeight="1" x14ac:dyDescent="0.25">
      <c r="A10" s="8" t="str">
        <f>General!A10</f>
        <v>Carlos Mejias</v>
      </c>
      <c r="B10" s="17">
        <f>0</f>
        <v>0</v>
      </c>
      <c r="C10" s="17">
        <f>0</f>
        <v>0</v>
      </c>
      <c r="D10" s="17">
        <f>0</f>
        <v>0</v>
      </c>
      <c r="E10" s="17">
        <f>0</f>
        <v>0</v>
      </c>
      <c r="F10" s="17">
        <f>0</f>
        <v>0</v>
      </c>
      <c r="G10" s="17">
        <f>0</f>
        <v>0</v>
      </c>
      <c r="H10" s="17">
        <f>0</f>
        <v>0</v>
      </c>
      <c r="I10" s="10">
        <f t="shared" si="0"/>
        <v>0</v>
      </c>
      <c r="J10" s="11">
        <f t="shared" si="1"/>
        <v>0</v>
      </c>
      <c r="K10" s="12">
        <f>0</f>
        <v>0</v>
      </c>
    </row>
    <row r="11" spans="1:11" ht="15.75" customHeight="1" x14ac:dyDescent="0.25">
      <c r="A11" s="8" t="str">
        <f>General!A11</f>
        <v>Cesar Alvarez</v>
      </c>
      <c r="B11" s="17">
        <f>0</f>
        <v>0</v>
      </c>
      <c r="C11" s="17">
        <f>0</f>
        <v>0</v>
      </c>
      <c r="D11" s="17">
        <f>0</f>
        <v>0</v>
      </c>
      <c r="E11" s="17">
        <f>0</f>
        <v>0</v>
      </c>
      <c r="F11" s="17">
        <f>0</f>
        <v>0</v>
      </c>
      <c r="G11" s="17">
        <f>0</f>
        <v>0</v>
      </c>
      <c r="H11" s="17">
        <f>0</f>
        <v>0</v>
      </c>
      <c r="I11" s="10">
        <f t="shared" si="0"/>
        <v>0</v>
      </c>
      <c r="J11" s="11">
        <f t="shared" si="1"/>
        <v>0</v>
      </c>
      <c r="K11" s="12">
        <f>0</f>
        <v>0</v>
      </c>
    </row>
    <row r="12" spans="1:11" ht="15.75" customHeight="1" x14ac:dyDescent="0.25">
      <c r="A12" s="8" t="str">
        <f>General!A12</f>
        <v>Cesar Ponte</v>
      </c>
      <c r="B12" s="17">
        <f>0</f>
        <v>0</v>
      </c>
      <c r="C12" s="17">
        <f>0</f>
        <v>0</v>
      </c>
      <c r="D12" s="17">
        <f>0</f>
        <v>0</v>
      </c>
      <c r="E12" s="17">
        <f>0</f>
        <v>0</v>
      </c>
      <c r="F12" s="17">
        <f>0</f>
        <v>0</v>
      </c>
      <c r="G12" s="17">
        <f>0</f>
        <v>0</v>
      </c>
      <c r="H12" s="17">
        <f>0</f>
        <v>0</v>
      </c>
      <c r="I12" s="10">
        <f t="shared" si="0"/>
        <v>0</v>
      </c>
      <c r="J12" s="11">
        <f t="shared" si="1"/>
        <v>0</v>
      </c>
      <c r="K12" s="12">
        <f>0</f>
        <v>0</v>
      </c>
    </row>
    <row r="13" spans="1:11" ht="15.75" customHeight="1" x14ac:dyDescent="0.25">
      <c r="A13" s="8" t="str">
        <f>General!A13</f>
        <v>Daniel Ramirez</v>
      </c>
      <c r="B13" s="17">
        <f>0</f>
        <v>0</v>
      </c>
      <c r="C13" s="17">
        <f>0</f>
        <v>0</v>
      </c>
      <c r="D13" s="17">
        <f>0</f>
        <v>0</v>
      </c>
      <c r="E13" s="17">
        <f>0</f>
        <v>0</v>
      </c>
      <c r="F13" s="17">
        <f>0</f>
        <v>0</v>
      </c>
      <c r="G13" s="17">
        <f>0</f>
        <v>0</v>
      </c>
      <c r="H13" s="17">
        <f>0</f>
        <v>0</v>
      </c>
      <c r="I13" s="10">
        <f t="shared" si="0"/>
        <v>0</v>
      </c>
      <c r="J13" s="11">
        <f t="shared" si="1"/>
        <v>0</v>
      </c>
      <c r="K13" s="12">
        <f>0</f>
        <v>0</v>
      </c>
    </row>
    <row r="14" spans="1:11" ht="15.75" customHeight="1" x14ac:dyDescent="0.25">
      <c r="A14" s="8" t="str">
        <f>General!A14</f>
        <v>David Osorio</v>
      </c>
      <c r="B14" s="17">
        <f>0</f>
        <v>0</v>
      </c>
      <c r="C14" s="17">
        <f>0</f>
        <v>0</v>
      </c>
      <c r="D14" s="17">
        <f>0</f>
        <v>0</v>
      </c>
      <c r="E14" s="17">
        <f>0</f>
        <v>0</v>
      </c>
      <c r="F14" s="17">
        <f>0</f>
        <v>0</v>
      </c>
      <c r="G14" s="17">
        <f>0</f>
        <v>0</v>
      </c>
      <c r="H14" s="17">
        <f>0</f>
        <v>0</v>
      </c>
      <c r="I14" s="10">
        <f t="shared" si="0"/>
        <v>0</v>
      </c>
      <c r="J14" s="11">
        <f t="shared" si="1"/>
        <v>0</v>
      </c>
      <c r="K14" s="12">
        <f>0</f>
        <v>0</v>
      </c>
    </row>
    <row r="15" spans="1:11" ht="15.75" customHeight="1" x14ac:dyDescent="0.25">
      <c r="A15" s="8" t="str">
        <f>General!A15</f>
        <v>Deiberson Garcia</v>
      </c>
      <c r="B15" s="17">
        <f>0</f>
        <v>0</v>
      </c>
      <c r="C15" s="17">
        <f>0</f>
        <v>0</v>
      </c>
      <c r="D15" s="17">
        <f>0</f>
        <v>0</v>
      </c>
      <c r="E15" s="17">
        <f>0</f>
        <v>0</v>
      </c>
      <c r="F15" s="17">
        <f>0</f>
        <v>0</v>
      </c>
      <c r="G15" s="17">
        <f>0</f>
        <v>0</v>
      </c>
      <c r="H15" s="17">
        <f>0</f>
        <v>0</v>
      </c>
      <c r="I15" s="10">
        <f t="shared" si="0"/>
        <v>0</v>
      </c>
      <c r="J15" s="11">
        <f t="shared" si="1"/>
        <v>0</v>
      </c>
      <c r="K15" s="12">
        <f>0</f>
        <v>0</v>
      </c>
    </row>
    <row r="16" spans="1:11" ht="15.75" customHeight="1" x14ac:dyDescent="0.25">
      <c r="A16" s="8" t="str">
        <f>General!A16</f>
        <v>Edwardo Garcia</v>
      </c>
      <c r="B16" s="17">
        <f>0</f>
        <v>0</v>
      </c>
      <c r="C16" s="17">
        <f>0</f>
        <v>0</v>
      </c>
      <c r="D16" s="17">
        <f>0</f>
        <v>0</v>
      </c>
      <c r="E16" s="17">
        <f>0</f>
        <v>0</v>
      </c>
      <c r="F16" s="17">
        <f>0</f>
        <v>0</v>
      </c>
      <c r="G16" s="17">
        <f>0</f>
        <v>0</v>
      </c>
      <c r="H16" s="17">
        <f>0</f>
        <v>0</v>
      </c>
      <c r="I16" s="10">
        <f t="shared" si="0"/>
        <v>0</v>
      </c>
      <c r="J16" s="11">
        <f t="shared" si="1"/>
        <v>0</v>
      </c>
      <c r="K16" s="12">
        <f>0</f>
        <v>0</v>
      </c>
    </row>
    <row r="17" spans="1:11" ht="15.75" customHeight="1" x14ac:dyDescent="0.25">
      <c r="A17" s="8" t="str">
        <f>General!A17</f>
        <v>Egidio Quiroz</v>
      </c>
      <c r="B17" s="17">
        <f>0</f>
        <v>0</v>
      </c>
      <c r="C17" s="17">
        <f>0</f>
        <v>0</v>
      </c>
      <c r="D17" s="17">
        <f>0</f>
        <v>0</v>
      </c>
      <c r="E17" s="17">
        <f>0</f>
        <v>0</v>
      </c>
      <c r="F17" s="17">
        <f>0</f>
        <v>0</v>
      </c>
      <c r="G17" s="17">
        <f>0</f>
        <v>0</v>
      </c>
      <c r="H17" s="17">
        <f>0</f>
        <v>0</v>
      </c>
      <c r="I17" s="10">
        <f t="shared" si="0"/>
        <v>0</v>
      </c>
      <c r="J17" s="11">
        <f t="shared" si="1"/>
        <v>0</v>
      </c>
      <c r="K17" s="12">
        <f>0</f>
        <v>0</v>
      </c>
    </row>
    <row r="18" spans="1:11" ht="15.75" customHeight="1" x14ac:dyDescent="0.25">
      <c r="A18" s="8" t="str">
        <f>General!A18</f>
        <v>Emil Salas</v>
      </c>
      <c r="B18" s="17">
        <f>0</f>
        <v>0</v>
      </c>
      <c r="C18" s="17">
        <f>0</f>
        <v>0</v>
      </c>
      <c r="D18" s="17">
        <f>0</f>
        <v>0</v>
      </c>
      <c r="E18" s="17">
        <f>0</f>
        <v>0</v>
      </c>
      <c r="F18" s="17">
        <f>0</f>
        <v>0</v>
      </c>
      <c r="G18" s="17">
        <f>0</f>
        <v>0</v>
      </c>
      <c r="H18" s="17">
        <f>0</f>
        <v>0</v>
      </c>
      <c r="I18" s="10">
        <f t="shared" si="0"/>
        <v>0</v>
      </c>
      <c r="J18" s="11">
        <f t="shared" si="1"/>
        <v>0</v>
      </c>
      <c r="K18" s="12">
        <f>0</f>
        <v>0</v>
      </c>
    </row>
    <row r="19" spans="1:11" ht="15.75" customHeight="1" x14ac:dyDescent="0.25">
      <c r="A19" s="8" t="str">
        <f>General!A19</f>
        <v>Enrique Diaz</v>
      </c>
      <c r="B19" s="17">
        <f>0</f>
        <v>0</v>
      </c>
      <c r="C19" s="17">
        <f>0</f>
        <v>0</v>
      </c>
      <c r="D19" s="17">
        <f>0</f>
        <v>0</v>
      </c>
      <c r="E19" s="17">
        <f>0</f>
        <v>0</v>
      </c>
      <c r="F19" s="17">
        <f>0</f>
        <v>0</v>
      </c>
      <c r="G19" s="17">
        <f>0</f>
        <v>0</v>
      </c>
      <c r="H19" s="17">
        <f>0</f>
        <v>0</v>
      </c>
      <c r="I19" s="10">
        <f t="shared" si="0"/>
        <v>0</v>
      </c>
      <c r="J19" s="11">
        <f t="shared" si="1"/>
        <v>0</v>
      </c>
      <c r="K19" s="12">
        <f>0</f>
        <v>0</v>
      </c>
    </row>
    <row r="20" spans="1:11" ht="15.75" customHeight="1" x14ac:dyDescent="0.25">
      <c r="A20" s="8" t="str">
        <f>General!A20</f>
        <v>Erik Acosta</v>
      </c>
      <c r="B20" s="17">
        <f>0</f>
        <v>0</v>
      </c>
      <c r="C20" s="17">
        <f>0</f>
        <v>0</v>
      </c>
      <c r="D20" s="17">
        <f>0</f>
        <v>0</v>
      </c>
      <c r="E20" s="17">
        <f>0</f>
        <v>0</v>
      </c>
      <c r="F20" s="17">
        <f>0</f>
        <v>0</v>
      </c>
      <c r="G20" s="17">
        <f>0</f>
        <v>0</v>
      </c>
      <c r="H20" s="17">
        <f>0</f>
        <v>0</v>
      </c>
      <c r="I20" s="10">
        <f t="shared" si="0"/>
        <v>0</v>
      </c>
      <c r="J20" s="11">
        <f t="shared" si="1"/>
        <v>0</v>
      </c>
      <c r="K20" s="12">
        <f>0</f>
        <v>0</v>
      </c>
    </row>
    <row r="21" spans="1:11" ht="15.75" customHeight="1" x14ac:dyDescent="0.25">
      <c r="A21" s="8" t="str">
        <f>General!A21</f>
        <v>Erisson Salazar Rodriguez</v>
      </c>
      <c r="B21" s="17">
        <f>0</f>
        <v>0</v>
      </c>
      <c r="C21" s="17">
        <f>0</f>
        <v>0</v>
      </c>
      <c r="D21" s="17">
        <f>0</f>
        <v>0</v>
      </c>
      <c r="E21" s="17">
        <f>0</f>
        <v>0</v>
      </c>
      <c r="F21" s="17">
        <f>0</f>
        <v>0</v>
      </c>
      <c r="G21" s="17">
        <f>0</f>
        <v>0</v>
      </c>
      <c r="H21" s="17">
        <f>0</f>
        <v>0</v>
      </c>
      <c r="I21" s="10">
        <f t="shared" si="0"/>
        <v>0</v>
      </c>
      <c r="J21" s="11">
        <f t="shared" si="1"/>
        <v>0</v>
      </c>
      <c r="K21" s="12">
        <f>0</f>
        <v>0</v>
      </c>
    </row>
    <row r="22" spans="1:11" ht="15.75" customHeight="1" x14ac:dyDescent="0.25">
      <c r="A22" s="8" t="str">
        <f>General!A22</f>
        <v>Erwin Galicia</v>
      </c>
      <c r="B22" s="17">
        <f>0</f>
        <v>0</v>
      </c>
      <c r="C22" s="17">
        <f>0</f>
        <v>0</v>
      </c>
      <c r="D22" s="17">
        <f>0</f>
        <v>0</v>
      </c>
      <c r="E22" s="17">
        <f>0</f>
        <v>0</v>
      </c>
      <c r="F22" s="17">
        <f>0</f>
        <v>0</v>
      </c>
      <c r="G22" s="17">
        <f>0</f>
        <v>0</v>
      </c>
      <c r="H22" s="17">
        <f>0</f>
        <v>0</v>
      </c>
      <c r="I22" s="10">
        <f t="shared" si="0"/>
        <v>0</v>
      </c>
      <c r="J22" s="11">
        <f t="shared" si="1"/>
        <v>0</v>
      </c>
      <c r="K22" s="12">
        <f>0</f>
        <v>0</v>
      </c>
    </row>
    <row r="23" spans="1:11" ht="15.75" customHeight="1" x14ac:dyDescent="0.25">
      <c r="A23" s="8" t="str">
        <f>General!A23</f>
        <v>Erwin Gonzalez</v>
      </c>
      <c r="B23" s="17">
        <f>0</f>
        <v>0</v>
      </c>
      <c r="C23" s="17">
        <f>0</f>
        <v>0</v>
      </c>
      <c r="D23" s="17">
        <f>0</f>
        <v>0</v>
      </c>
      <c r="E23" s="17">
        <f>0</f>
        <v>0</v>
      </c>
      <c r="F23" s="17">
        <f>0</f>
        <v>0</v>
      </c>
      <c r="G23" s="17">
        <f>0</f>
        <v>0</v>
      </c>
      <c r="H23" s="17">
        <f>0</f>
        <v>0</v>
      </c>
      <c r="I23" s="10">
        <f t="shared" si="0"/>
        <v>0</v>
      </c>
      <c r="J23" s="11">
        <f t="shared" si="1"/>
        <v>0</v>
      </c>
      <c r="K23" s="12">
        <f>0</f>
        <v>0</v>
      </c>
    </row>
    <row r="24" spans="1:11" ht="15.75" customHeight="1" x14ac:dyDescent="0.25">
      <c r="A24" s="8" t="str">
        <f>General!A24</f>
        <v>Franklin Bermon</v>
      </c>
      <c r="B24" s="17">
        <f>0</f>
        <v>0</v>
      </c>
      <c r="C24" s="17">
        <f>0</f>
        <v>0</v>
      </c>
      <c r="D24" s="17">
        <f>0</f>
        <v>0</v>
      </c>
      <c r="E24" s="17">
        <f>0</f>
        <v>0</v>
      </c>
      <c r="F24" s="17">
        <f>0</f>
        <v>0</v>
      </c>
      <c r="G24" s="17">
        <f>0</f>
        <v>0</v>
      </c>
      <c r="H24" s="17">
        <f>0</f>
        <v>0</v>
      </c>
      <c r="I24" s="10">
        <f t="shared" si="0"/>
        <v>0</v>
      </c>
      <c r="J24" s="11">
        <f t="shared" si="1"/>
        <v>0</v>
      </c>
      <c r="K24" s="12">
        <f>0</f>
        <v>0</v>
      </c>
    </row>
    <row r="25" spans="1:11" ht="15.75" customHeight="1" x14ac:dyDescent="0.25">
      <c r="A25" s="8" t="str">
        <f>General!A25</f>
        <v>Franklin Soto</v>
      </c>
      <c r="B25" s="17">
        <f>0</f>
        <v>0</v>
      </c>
      <c r="C25" s="17">
        <f>0</f>
        <v>0</v>
      </c>
      <c r="D25" s="17">
        <f>0</f>
        <v>0</v>
      </c>
      <c r="E25" s="17">
        <f>0</f>
        <v>0</v>
      </c>
      <c r="F25" s="17">
        <f>0</f>
        <v>0</v>
      </c>
      <c r="G25" s="17">
        <f>0</f>
        <v>0</v>
      </c>
      <c r="H25" s="17">
        <f>0</f>
        <v>0</v>
      </c>
      <c r="I25" s="10">
        <f t="shared" si="0"/>
        <v>0</v>
      </c>
      <c r="J25" s="11">
        <f t="shared" si="1"/>
        <v>0</v>
      </c>
      <c r="K25" s="12">
        <f>0</f>
        <v>0</v>
      </c>
    </row>
    <row r="26" spans="1:11" ht="15.75" customHeight="1" x14ac:dyDescent="0.25">
      <c r="A26" s="8" t="str">
        <f>General!A26</f>
        <v>Irma Bona</v>
      </c>
      <c r="B26" s="17">
        <f>0</f>
        <v>0</v>
      </c>
      <c r="C26" s="17">
        <f>0</f>
        <v>0</v>
      </c>
      <c r="D26" s="17">
        <f>0</f>
        <v>0</v>
      </c>
      <c r="E26" s="17">
        <f>0</f>
        <v>0</v>
      </c>
      <c r="F26" s="17">
        <f>0</f>
        <v>0</v>
      </c>
      <c r="G26" s="17">
        <f>0</f>
        <v>0</v>
      </c>
      <c r="H26" s="17">
        <f>0</f>
        <v>0</v>
      </c>
      <c r="I26" s="10">
        <f t="shared" si="0"/>
        <v>0</v>
      </c>
      <c r="J26" s="11">
        <f t="shared" si="1"/>
        <v>0</v>
      </c>
      <c r="K26" s="12">
        <f>0</f>
        <v>0</v>
      </c>
    </row>
    <row r="27" spans="1:11" ht="15.75" customHeight="1" x14ac:dyDescent="0.25">
      <c r="A27" s="8" t="str">
        <f>General!A27</f>
        <v>Jairo Arteaga Rondon</v>
      </c>
      <c r="B27" s="17">
        <f>0</f>
        <v>0</v>
      </c>
      <c r="C27" s="17">
        <f>0</f>
        <v>0</v>
      </c>
      <c r="D27" s="17">
        <f>0</f>
        <v>0</v>
      </c>
      <c r="E27" s="17">
        <f>0</f>
        <v>0</v>
      </c>
      <c r="F27" s="17">
        <f>0</f>
        <v>0</v>
      </c>
      <c r="G27" s="17">
        <f>0</f>
        <v>0</v>
      </c>
      <c r="H27" s="17">
        <f>0</f>
        <v>0</v>
      </c>
      <c r="I27" s="10">
        <f t="shared" si="0"/>
        <v>0</v>
      </c>
      <c r="J27" s="11">
        <f t="shared" si="1"/>
        <v>0</v>
      </c>
      <c r="K27" s="12">
        <f>0</f>
        <v>0</v>
      </c>
    </row>
    <row r="28" spans="1:11" ht="15.75" customHeight="1" x14ac:dyDescent="0.25">
      <c r="A28" s="8" t="str">
        <f>General!A28</f>
        <v>Jesus Golding</v>
      </c>
      <c r="B28" s="17">
        <f>0</f>
        <v>0</v>
      </c>
      <c r="C28" s="17">
        <f>0</f>
        <v>0</v>
      </c>
      <c r="D28" s="17">
        <f>0</f>
        <v>0</v>
      </c>
      <c r="E28" s="17">
        <f>0</f>
        <v>0</v>
      </c>
      <c r="F28" s="17">
        <f>0</f>
        <v>0</v>
      </c>
      <c r="G28" s="17">
        <f>0</f>
        <v>0</v>
      </c>
      <c r="H28" s="17">
        <f>5+5</f>
        <v>10</v>
      </c>
      <c r="I28" s="10">
        <f t="shared" si="0"/>
        <v>10</v>
      </c>
      <c r="J28" s="11">
        <f t="shared" si="1"/>
        <v>10</v>
      </c>
      <c r="K28" s="12">
        <f>0</f>
        <v>0</v>
      </c>
    </row>
    <row r="29" spans="1:11" ht="15.75" customHeight="1" x14ac:dyDescent="0.25">
      <c r="A29" s="8" t="str">
        <f>General!A29</f>
        <v>Jesus Valero</v>
      </c>
      <c r="B29" s="17">
        <f>0</f>
        <v>0</v>
      </c>
      <c r="C29" s="17">
        <f>0</f>
        <v>0</v>
      </c>
      <c r="D29" s="17">
        <f>0</f>
        <v>0</v>
      </c>
      <c r="E29" s="17">
        <f>0</f>
        <v>0</v>
      </c>
      <c r="F29" s="17">
        <f>0</f>
        <v>0</v>
      </c>
      <c r="G29" s="17">
        <f>0</f>
        <v>0</v>
      </c>
      <c r="H29" s="17">
        <f>0</f>
        <v>0</v>
      </c>
      <c r="I29" s="10">
        <f t="shared" si="0"/>
        <v>0</v>
      </c>
      <c r="J29" s="11">
        <f t="shared" si="1"/>
        <v>0</v>
      </c>
      <c r="K29" s="12">
        <f>0</f>
        <v>0</v>
      </c>
    </row>
    <row r="30" spans="1:11" ht="15.75" customHeight="1" x14ac:dyDescent="0.25">
      <c r="A30" s="8" t="str">
        <f>General!A30</f>
        <v>Jhoan Cueto</v>
      </c>
      <c r="B30" s="17">
        <f>0</f>
        <v>0</v>
      </c>
      <c r="C30" s="17">
        <f>0</f>
        <v>0</v>
      </c>
      <c r="D30" s="17">
        <f>0</f>
        <v>0</v>
      </c>
      <c r="E30" s="17">
        <f>0</f>
        <v>0</v>
      </c>
      <c r="F30" s="17">
        <f>0</f>
        <v>0</v>
      </c>
      <c r="G30" s="17">
        <f>0</f>
        <v>0</v>
      </c>
      <c r="H30" s="17">
        <f>0</f>
        <v>0</v>
      </c>
      <c r="I30" s="10">
        <f t="shared" si="0"/>
        <v>0</v>
      </c>
      <c r="J30" s="11">
        <f t="shared" si="1"/>
        <v>0</v>
      </c>
      <c r="K30" s="12">
        <f>0</f>
        <v>0</v>
      </c>
    </row>
    <row r="31" spans="1:11" ht="15.75" customHeight="1" x14ac:dyDescent="0.25">
      <c r="A31" s="8" t="str">
        <f>General!A31</f>
        <v>Jhon Plaza</v>
      </c>
      <c r="B31" s="17">
        <f>0</f>
        <v>0</v>
      </c>
      <c r="C31" s="17">
        <f>0</f>
        <v>0</v>
      </c>
      <c r="D31" s="17">
        <f>0</f>
        <v>0</v>
      </c>
      <c r="E31" s="17">
        <f>0</f>
        <v>0</v>
      </c>
      <c r="F31" s="17">
        <f>0</f>
        <v>0</v>
      </c>
      <c r="G31" s="17">
        <f>0</f>
        <v>0</v>
      </c>
      <c r="H31" s="17">
        <f>0</f>
        <v>0</v>
      </c>
      <c r="I31" s="10">
        <f t="shared" si="0"/>
        <v>0</v>
      </c>
      <c r="J31" s="11">
        <f t="shared" si="1"/>
        <v>0</v>
      </c>
      <c r="K31" s="12">
        <f>0</f>
        <v>0</v>
      </c>
    </row>
    <row r="32" spans="1:11" ht="15.75" customHeight="1" x14ac:dyDescent="0.25">
      <c r="A32" s="8" t="str">
        <f>General!A32</f>
        <v>Joan Fuentes</v>
      </c>
      <c r="B32" s="17">
        <f>0</f>
        <v>0</v>
      </c>
      <c r="C32" s="17">
        <f>0</f>
        <v>0</v>
      </c>
      <c r="D32" s="17">
        <f>0</f>
        <v>0</v>
      </c>
      <c r="E32" s="17">
        <f>0</f>
        <v>0</v>
      </c>
      <c r="F32" s="17">
        <f>0</f>
        <v>0</v>
      </c>
      <c r="G32" s="17">
        <f>0</f>
        <v>0</v>
      </c>
      <c r="H32" s="17">
        <f>0</f>
        <v>0</v>
      </c>
      <c r="I32" s="10">
        <f t="shared" si="0"/>
        <v>0</v>
      </c>
      <c r="J32" s="11">
        <f t="shared" si="1"/>
        <v>0</v>
      </c>
      <c r="K32" s="12">
        <f>0</f>
        <v>0</v>
      </c>
    </row>
    <row r="33" spans="1:11" ht="15.75" customHeight="1" x14ac:dyDescent="0.25">
      <c r="A33" s="8" t="str">
        <f>General!A33</f>
        <v>Johannys Rojas</v>
      </c>
      <c r="B33" s="17">
        <f>0</f>
        <v>0</v>
      </c>
      <c r="C33" s="17">
        <f>0</f>
        <v>0</v>
      </c>
      <c r="D33" s="17">
        <f>0</f>
        <v>0</v>
      </c>
      <c r="E33" s="17">
        <f>0</f>
        <v>0</v>
      </c>
      <c r="F33" s="17">
        <f>0</f>
        <v>0</v>
      </c>
      <c r="G33" s="17">
        <f>0</f>
        <v>0</v>
      </c>
      <c r="H33" s="17">
        <f>0</f>
        <v>0</v>
      </c>
      <c r="I33" s="10">
        <f t="shared" si="0"/>
        <v>0</v>
      </c>
      <c r="J33" s="11">
        <f t="shared" si="1"/>
        <v>0</v>
      </c>
      <c r="K33" s="12">
        <f>0</f>
        <v>0</v>
      </c>
    </row>
    <row r="34" spans="1:11" ht="15.75" customHeight="1" x14ac:dyDescent="0.25">
      <c r="A34" s="8" t="str">
        <f>General!A34</f>
        <v>John Ponte</v>
      </c>
      <c r="B34" s="17">
        <f>0</f>
        <v>0</v>
      </c>
      <c r="C34" s="17">
        <f>0</f>
        <v>0</v>
      </c>
      <c r="D34" s="17">
        <f>0</f>
        <v>0</v>
      </c>
      <c r="E34" s="17">
        <f>0</f>
        <v>0</v>
      </c>
      <c r="F34" s="17">
        <f>0</f>
        <v>0</v>
      </c>
      <c r="G34" s="17">
        <f>0</f>
        <v>0</v>
      </c>
      <c r="H34" s="17">
        <f>0</f>
        <v>0</v>
      </c>
      <c r="I34" s="10">
        <f t="shared" si="0"/>
        <v>0</v>
      </c>
      <c r="J34" s="11">
        <f t="shared" si="1"/>
        <v>0</v>
      </c>
      <c r="K34" s="12">
        <f>0</f>
        <v>0</v>
      </c>
    </row>
    <row r="35" spans="1:11" ht="15.75" customHeight="1" x14ac:dyDescent="0.25">
      <c r="A35" s="8" t="str">
        <f>General!A35</f>
        <v>Jorge Valles</v>
      </c>
      <c r="B35" s="17">
        <f>0</f>
        <v>0</v>
      </c>
      <c r="C35" s="17">
        <f>0</f>
        <v>0</v>
      </c>
      <c r="D35" s="17">
        <f>0</f>
        <v>0</v>
      </c>
      <c r="E35" s="17">
        <f>0</f>
        <v>0</v>
      </c>
      <c r="F35" s="17">
        <f>0</f>
        <v>0</v>
      </c>
      <c r="G35" s="17">
        <f>0</f>
        <v>0</v>
      </c>
      <c r="H35" s="17">
        <f>0</f>
        <v>0</v>
      </c>
      <c r="I35" s="10">
        <f t="shared" ref="I35:I66" si="2">SUM(B35:H35)</f>
        <v>0</v>
      </c>
      <c r="J35" s="11">
        <f t="shared" ref="J35:J66" si="3">I35-K35</f>
        <v>0</v>
      </c>
      <c r="K35" s="12">
        <f>0</f>
        <v>0</v>
      </c>
    </row>
    <row r="36" spans="1:11" ht="15.75" customHeight="1" x14ac:dyDescent="0.25">
      <c r="A36" s="8" t="str">
        <f>General!A36</f>
        <v>Jose Francisco Lugo</v>
      </c>
      <c r="B36" s="17">
        <f>0</f>
        <v>0</v>
      </c>
      <c r="C36" s="17">
        <f>0</f>
        <v>0</v>
      </c>
      <c r="D36" s="17">
        <f>0</f>
        <v>0</v>
      </c>
      <c r="E36" s="17">
        <f>0</f>
        <v>0</v>
      </c>
      <c r="F36" s="17">
        <f>0</f>
        <v>0</v>
      </c>
      <c r="G36" s="17">
        <f>0</f>
        <v>0</v>
      </c>
      <c r="H36" s="17">
        <f>5</f>
        <v>5</v>
      </c>
      <c r="I36" s="10">
        <f t="shared" si="2"/>
        <v>5</v>
      </c>
      <c r="J36" s="11">
        <f t="shared" si="3"/>
        <v>5</v>
      </c>
      <c r="K36" s="12">
        <f>0</f>
        <v>0</v>
      </c>
    </row>
    <row r="37" spans="1:11" ht="15.75" customHeight="1" x14ac:dyDescent="0.25">
      <c r="A37" s="8" t="str">
        <f>General!A37</f>
        <v>Jose Lopez</v>
      </c>
      <c r="B37" s="17">
        <f>0</f>
        <v>0</v>
      </c>
      <c r="C37" s="17">
        <f>0</f>
        <v>0</v>
      </c>
      <c r="D37" s="17">
        <f>0</f>
        <v>0</v>
      </c>
      <c r="E37" s="17">
        <f>0</f>
        <v>0</v>
      </c>
      <c r="F37" s="17">
        <f>0</f>
        <v>0</v>
      </c>
      <c r="G37" s="17">
        <f>0</f>
        <v>0</v>
      </c>
      <c r="H37" s="17">
        <f>0</f>
        <v>0</v>
      </c>
      <c r="I37" s="10">
        <f t="shared" si="2"/>
        <v>0</v>
      </c>
      <c r="J37" s="11">
        <f t="shared" si="3"/>
        <v>0</v>
      </c>
      <c r="K37" s="12">
        <f>0</f>
        <v>0</v>
      </c>
    </row>
    <row r="38" spans="1:11" ht="15.75" customHeight="1" x14ac:dyDescent="0.25">
      <c r="A38" s="8" t="str">
        <f>General!A38</f>
        <v>Jose Ochoa</v>
      </c>
      <c r="B38" s="17">
        <f>0</f>
        <v>0</v>
      </c>
      <c r="C38" s="17">
        <f>0</f>
        <v>0</v>
      </c>
      <c r="D38" s="17">
        <f>0</f>
        <v>0</v>
      </c>
      <c r="E38" s="17">
        <f>0</f>
        <v>0</v>
      </c>
      <c r="F38" s="17">
        <f>0</f>
        <v>0</v>
      </c>
      <c r="G38" s="17">
        <f>0</f>
        <v>0</v>
      </c>
      <c r="H38" s="17">
        <f>0</f>
        <v>0</v>
      </c>
      <c r="I38" s="10">
        <f t="shared" si="2"/>
        <v>0</v>
      </c>
      <c r="J38" s="11">
        <f t="shared" si="3"/>
        <v>0</v>
      </c>
      <c r="K38" s="12">
        <f>0</f>
        <v>0</v>
      </c>
    </row>
    <row r="39" spans="1:11" ht="15.75" customHeight="1" x14ac:dyDescent="0.25">
      <c r="A39" s="8" t="str">
        <f>General!A39</f>
        <v>Joset Maldonado</v>
      </c>
      <c r="B39" s="17">
        <f>0</f>
        <v>0</v>
      </c>
      <c r="C39" s="17">
        <f>0</f>
        <v>0</v>
      </c>
      <c r="D39" s="17">
        <f>0</f>
        <v>0</v>
      </c>
      <c r="E39" s="17">
        <f>0</f>
        <v>0</v>
      </c>
      <c r="F39" s="17">
        <f>0</f>
        <v>0</v>
      </c>
      <c r="G39" s="17">
        <f>0</f>
        <v>0</v>
      </c>
      <c r="H39" s="17">
        <f>0</f>
        <v>0</v>
      </c>
      <c r="I39" s="10">
        <f t="shared" si="2"/>
        <v>0</v>
      </c>
      <c r="J39" s="11">
        <f t="shared" si="3"/>
        <v>0</v>
      </c>
      <c r="K39" s="12">
        <f>0</f>
        <v>0</v>
      </c>
    </row>
    <row r="40" spans="1:11" ht="15.75" customHeight="1" x14ac:dyDescent="0.25">
      <c r="A40" s="8" t="str">
        <f>General!A40</f>
        <v>Juan Davila</v>
      </c>
      <c r="B40" s="17">
        <f>0</f>
        <v>0</v>
      </c>
      <c r="C40" s="17">
        <f>0</f>
        <v>0</v>
      </c>
      <c r="D40" s="17">
        <f>0</f>
        <v>0</v>
      </c>
      <c r="E40" s="17">
        <f>0</f>
        <v>0</v>
      </c>
      <c r="F40" s="17">
        <f>0</f>
        <v>0</v>
      </c>
      <c r="G40" s="17">
        <f>0</f>
        <v>0</v>
      </c>
      <c r="H40" s="17">
        <f>0</f>
        <v>0</v>
      </c>
      <c r="I40" s="10">
        <f t="shared" si="2"/>
        <v>0</v>
      </c>
      <c r="J40" s="11">
        <f t="shared" si="3"/>
        <v>0</v>
      </c>
      <c r="K40" s="12">
        <f>0</f>
        <v>0</v>
      </c>
    </row>
    <row r="41" spans="1:11" ht="15.75" customHeight="1" x14ac:dyDescent="0.25">
      <c r="A41" s="8" t="str">
        <f>General!A41</f>
        <v>Juan Gimenez</v>
      </c>
      <c r="B41" s="17">
        <f>0</f>
        <v>0</v>
      </c>
      <c r="C41" s="17">
        <f>0</f>
        <v>0</v>
      </c>
      <c r="D41" s="17">
        <f>0</f>
        <v>0</v>
      </c>
      <c r="E41" s="17">
        <f>0</f>
        <v>0</v>
      </c>
      <c r="F41" s="17">
        <f>0</f>
        <v>0</v>
      </c>
      <c r="G41" s="17">
        <f>0</f>
        <v>0</v>
      </c>
      <c r="H41" s="17">
        <f>0</f>
        <v>0</v>
      </c>
      <c r="I41" s="10">
        <f t="shared" si="2"/>
        <v>0</v>
      </c>
      <c r="J41" s="11">
        <f t="shared" si="3"/>
        <v>0</v>
      </c>
      <c r="K41" s="12">
        <f>0</f>
        <v>0</v>
      </c>
    </row>
    <row r="42" spans="1:11" ht="15.75" customHeight="1" x14ac:dyDescent="0.25">
      <c r="A42" s="8" t="str">
        <f>General!A42</f>
        <v>Juan Manuel</v>
      </c>
      <c r="B42" s="17">
        <f>0</f>
        <v>0</v>
      </c>
      <c r="C42" s="17">
        <f>0</f>
        <v>0</v>
      </c>
      <c r="D42" s="17">
        <f>0</f>
        <v>0</v>
      </c>
      <c r="E42" s="17">
        <f>0</f>
        <v>0</v>
      </c>
      <c r="F42" s="17">
        <f>0</f>
        <v>0</v>
      </c>
      <c r="G42" s="17">
        <f>0</f>
        <v>0</v>
      </c>
      <c r="H42" s="17">
        <f>0</f>
        <v>0</v>
      </c>
      <c r="I42" s="10">
        <f t="shared" si="2"/>
        <v>0</v>
      </c>
      <c r="J42" s="11">
        <f t="shared" si="3"/>
        <v>0</v>
      </c>
      <c r="K42" s="12">
        <f>0</f>
        <v>0</v>
      </c>
    </row>
    <row r="43" spans="1:11" ht="15.75" customHeight="1" x14ac:dyDescent="0.25">
      <c r="A43" s="8" t="str">
        <f>General!A43</f>
        <v>Julio Astidias</v>
      </c>
      <c r="B43" s="17">
        <f>0</f>
        <v>0</v>
      </c>
      <c r="C43" s="17">
        <f>0</f>
        <v>0</v>
      </c>
      <c r="D43" s="17">
        <f>0</f>
        <v>0</v>
      </c>
      <c r="E43" s="17">
        <f>0</f>
        <v>0</v>
      </c>
      <c r="F43" s="17">
        <f>0</f>
        <v>0</v>
      </c>
      <c r="G43" s="17">
        <f>0</f>
        <v>0</v>
      </c>
      <c r="H43" s="17">
        <f>0</f>
        <v>0</v>
      </c>
      <c r="I43" s="10">
        <f t="shared" si="2"/>
        <v>0</v>
      </c>
      <c r="J43" s="11">
        <f t="shared" si="3"/>
        <v>0</v>
      </c>
      <c r="K43" s="12">
        <f>0</f>
        <v>0</v>
      </c>
    </row>
    <row r="44" spans="1:11" ht="15.75" customHeight="1" x14ac:dyDescent="0.25">
      <c r="A44" s="8" t="str">
        <f>General!A44</f>
        <v>Kelly Miranda</v>
      </c>
      <c r="B44" s="17">
        <f>0</f>
        <v>0</v>
      </c>
      <c r="C44" s="17">
        <f>0</f>
        <v>0</v>
      </c>
      <c r="D44" s="17">
        <f>0</f>
        <v>0</v>
      </c>
      <c r="E44" s="17">
        <f>0</f>
        <v>0</v>
      </c>
      <c r="F44" s="17">
        <f>0</f>
        <v>0</v>
      </c>
      <c r="G44" s="17">
        <f>0</f>
        <v>0</v>
      </c>
      <c r="H44" s="17">
        <f>0</f>
        <v>0</v>
      </c>
      <c r="I44" s="10">
        <f t="shared" si="2"/>
        <v>0</v>
      </c>
      <c r="J44" s="11">
        <f t="shared" si="3"/>
        <v>0</v>
      </c>
      <c r="K44" s="12">
        <f>0</f>
        <v>0</v>
      </c>
    </row>
    <row r="45" spans="1:11" ht="15.75" customHeight="1" x14ac:dyDescent="0.25">
      <c r="A45" s="8" t="str">
        <f>General!A45</f>
        <v>Klisma Lopez</v>
      </c>
      <c r="B45" s="17">
        <f>0</f>
        <v>0</v>
      </c>
      <c r="C45" s="17">
        <f>0</f>
        <v>0</v>
      </c>
      <c r="D45" s="17">
        <f>0</f>
        <v>0</v>
      </c>
      <c r="E45" s="17">
        <f>0</f>
        <v>0</v>
      </c>
      <c r="F45" s="17">
        <f>0</f>
        <v>0</v>
      </c>
      <c r="G45" s="17">
        <f>0</f>
        <v>0</v>
      </c>
      <c r="H45" s="17">
        <f>0</f>
        <v>0</v>
      </c>
      <c r="I45" s="10">
        <f t="shared" si="2"/>
        <v>0</v>
      </c>
      <c r="J45" s="11">
        <f t="shared" si="3"/>
        <v>0</v>
      </c>
      <c r="K45" s="12">
        <f>0</f>
        <v>0</v>
      </c>
    </row>
    <row r="46" spans="1:11" ht="15.75" customHeight="1" x14ac:dyDescent="0.25">
      <c r="A46" s="8" t="str">
        <f>General!A46</f>
        <v>Liz Forero</v>
      </c>
      <c r="B46" s="17">
        <f>0</f>
        <v>0</v>
      </c>
      <c r="C46" s="17">
        <f>0</f>
        <v>0</v>
      </c>
      <c r="D46" s="17">
        <f>0</f>
        <v>0</v>
      </c>
      <c r="E46" s="17">
        <f>0</f>
        <v>0</v>
      </c>
      <c r="F46" s="17">
        <f>0</f>
        <v>0</v>
      </c>
      <c r="G46" s="17">
        <f>0</f>
        <v>0</v>
      </c>
      <c r="H46" s="17">
        <f>0</f>
        <v>0</v>
      </c>
      <c r="I46" s="10">
        <f t="shared" si="2"/>
        <v>0</v>
      </c>
      <c r="J46" s="11">
        <f t="shared" si="3"/>
        <v>0</v>
      </c>
      <c r="K46" s="12">
        <f>0</f>
        <v>0</v>
      </c>
    </row>
    <row r="47" spans="1:11" ht="15.75" customHeight="1" x14ac:dyDescent="0.25">
      <c r="A47" s="8" t="str">
        <f>General!A47</f>
        <v>Luis David Golding</v>
      </c>
      <c r="B47" s="17">
        <f>0</f>
        <v>0</v>
      </c>
      <c r="C47" s="17">
        <f>0</f>
        <v>0</v>
      </c>
      <c r="D47" s="17">
        <f>0</f>
        <v>0</v>
      </c>
      <c r="E47" s="17">
        <f>0</f>
        <v>0</v>
      </c>
      <c r="F47" s="17">
        <f>0</f>
        <v>0</v>
      </c>
      <c r="G47" s="17">
        <f>0</f>
        <v>0</v>
      </c>
      <c r="H47" s="17">
        <f>5</f>
        <v>5</v>
      </c>
      <c r="I47" s="10">
        <f t="shared" si="2"/>
        <v>5</v>
      </c>
      <c r="J47" s="11">
        <f t="shared" si="3"/>
        <v>5</v>
      </c>
      <c r="K47" s="12">
        <f>0</f>
        <v>0</v>
      </c>
    </row>
    <row r="48" spans="1:11" ht="15.75" customHeight="1" x14ac:dyDescent="0.25">
      <c r="A48" s="8" t="str">
        <f>General!A48</f>
        <v>Luis Gutierrez</v>
      </c>
      <c r="B48" s="17">
        <f>0</f>
        <v>0</v>
      </c>
      <c r="C48" s="17">
        <f>0</f>
        <v>0</v>
      </c>
      <c r="D48" s="17">
        <f>0</f>
        <v>0</v>
      </c>
      <c r="E48" s="17">
        <f>0</f>
        <v>0</v>
      </c>
      <c r="F48" s="17">
        <f>0</f>
        <v>0</v>
      </c>
      <c r="G48" s="17">
        <f>0</f>
        <v>0</v>
      </c>
      <c r="H48" s="17">
        <f>0</f>
        <v>0</v>
      </c>
      <c r="I48" s="10">
        <f t="shared" si="2"/>
        <v>0</v>
      </c>
      <c r="J48" s="11">
        <f t="shared" si="3"/>
        <v>0</v>
      </c>
      <c r="K48" s="12">
        <f>0</f>
        <v>0</v>
      </c>
    </row>
    <row r="49" spans="1:11" ht="15.75" customHeight="1" x14ac:dyDescent="0.25">
      <c r="A49" s="8" t="str">
        <f>General!A49</f>
        <v>Luis Ochoa</v>
      </c>
      <c r="B49" s="17">
        <f>0</f>
        <v>0</v>
      </c>
      <c r="C49" s="17">
        <f>0</f>
        <v>0</v>
      </c>
      <c r="D49" s="17">
        <f>0</f>
        <v>0</v>
      </c>
      <c r="E49" s="17">
        <f>0</f>
        <v>0</v>
      </c>
      <c r="F49" s="17">
        <f>0</f>
        <v>0</v>
      </c>
      <c r="G49" s="17">
        <f>0</f>
        <v>0</v>
      </c>
      <c r="H49" s="17">
        <f>0</f>
        <v>0</v>
      </c>
      <c r="I49" s="10">
        <f t="shared" si="2"/>
        <v>0</v>
      </c>
      <c r="J49" s="11">
        <f t="shared" si="3"/>
        <v>0</v>
      </c>
      <c r="K49" s="12">
        <f>0</f>
        <v>0</v>
      </c>
    </row>
    <row r="50" spans="1:11" ht="15.75" customHeight="1" x14ac:dyDescent="0.25">
      <c r="A50" s="8" t="str">
        <f>General!A50</f>
        <v>Luis Rangel</v>
      </c>
      <c r="B50" s="17">
        <f>0</f>
        <v>0</v>
      </c>
      <c r="C50" s="17">
        <f>0</f>
        <v>0</v>
      </c>
      <c r="D50" s="17">
        <f>0</f>
        <v>0</v>
      </c>
      <c r="E50" s="17">
        <f>0</f>
        <v>0</v>
      </c>
      <c r="F50" s="17">
        <f>0</f>
        <v>0</v>
      </c>
      <c r="G50" s="17">
        <f>0</f>
        <v>0</v>
      </c>
      <c r="H50" s="17">
        <f>0</f>
        <v>0</v>
      </c>
      <c r="I50" s="10">
        <f t="shared" si="2"/>
        <v>0</v>
      </c>
      <c r="J50" s="11">
        <f t="shared" si="3"/>
        <v>0</v>
      </c>
      <c r="K50" s="12">
        <f>0</f>
        <v>0</v>
      </c>
    </row>
    <row r="51" spans="1:11" ht="15.75" customHeight="1" x14ac:dyDescent="0.25">
      <c r="A51" s="8" t="str">
        <f>General!A51</f>
        <v>Manuel Escalona</v>
      </c>
      <c r="B51" s="17">
        <f>0</f>
        <v>0</v>
      </c>
      <c r="C51" s="17">
        <f>0</f>
        <v>0</v>
      </c>
      <c r="D51" s="17">
        <f>0</f>
        <v>0</v>
      </c>
      <c r="E51" s="17">
        <f>0</f>
        <v>0</v>
      </c>
      <c r="F51" s="17">
        <f>0</f>
        <v>0</v>
      </c>
      <c r="G51" s="17">
        <f>0</f>
        <v>0</v>
      </c>
      <c r="H51" s="17">
        <f>0</f>
        <v>0</v>
      </c>
      <c r="I51" s="10">
        <f t="shared" si="2"/>
        <v>0</v>
      </c>
      <c r="J51" s="11">
        <f t="shared" si="3"/>
        <v>0</v>
      </c>
      <c r="K51" s="12">
        <f>0</f>
        <v>0</v>
      </c>
    </row>
    <row r="52" spans="1:11" ht="15.75" customHeight="1" x14ac:dyDescent="0.25">
      <c r="A52" s="8" t="str">
        <f>General!A52</f>
        <v>Manuel Lopez</v>
      </c>
      <c r="B52" s="17">
        <f>0</f>
        <v>0</v>
      </c>
      <c r="C52" s="17">
        <f>0</f>
        <v>0</v>
      </c>
      <c r="D52" s="17">
        <f>0</f>
        <v>0</v>
      </c>
      <c r="E52" s="17">
        <f>0</f>
        <v>0</v>
      </c>
      <c r="F52" s="17">
        <f>0</f>
        <v>0</v>
      </c>
      <c r="G52" s="17">
        <f>0</f>
        <v>0</v>
      </c>
      <c r="H52" s="17">
        <f>0</f>
        <v>0</v>
      </c>
      <c r="I52" s="10">
        <f t="shared" si="2"/>
        <v>0</v>
      </c>
      <c r="J52" s="11">
        <f t="shared" si="3"/>
        <v>0</v>
      </c>
      <c r="K52" s="12">
        <f>0</f>
        <v>0</v>
      </c>
    </row>
    <row r="53" spans="1:11" ht="15.75" customHeight="1" x14ac:dyDescent="0.25">
      <c r="A53" s="8" t="str">
        <f>General!A53</f>
        <v>Manuel Ramirez</v>
      </c>
      <c r="B53" s="17">
        <f>0</f>
        <v>0</v>
      </c>
      <c r="C53" s="17">
        <f>0</f>
        <v>0</v>
      </c>
      <c r="D53" s="17">
        <f>0</f>
        <v>0</v>
      </c>
      <c r="E53" s="17">
        <f>0</f>
        <v>0</v>
      </c>
      <c r="F53" s="17">
        <f>0</f>
        <v>0</v>
      </c>
      <c r="G53" s="17">
        <f>0</f>
        <v>0</v>
      </c>
      <c r="H53" s="17">
        <f>0</f>
        <v>0</v>
      </c>
      <c r="I53" s="10">
        <f t="shared" si="2"/>
        <v>0</v>
      </c>
      <c r="J53" s="11">
        <f t="shared" si="3"/>
        <v>0</v>
      </c>
      <c r="K53" s="12">
        <f>0</f>
        <v>0</v>
      </c>
    </row>
    <row r="54" spans="1:11" ht="15.75" customHeight="1" x14ac:dyDescent="0.25">
      <c r="A54" s="8" t="str">
        <f>General!A54</f>
        <v>Marbelis Soto</v>
      </c>
      <c r="B54" s="17">
        <f>0</f>
        <v>0</v>
      </c>
      <c r="C54" s="17">
        <f>0</f>
        <v>0</v>
      </c>
      <c r="D54" s="17">
        <f>0</f>
        <v>0</v>
      </c>
      <c r="E54" s="17">
        <f>0</f>
        <v>0</v>
      </c>
      <c r="F54" s="17">
        <f>0</f>
        <v>0</v>
      </c>
      <c r="G54" s="17">
        <f>0</f>
        <v>0</v>
      </c>
      <c r="H54" s="17">
        <f>0</f>
        <v>0</v>
      </c>
      <c r="I54" s="10">
        <f t="shared" si="2"/>
        <v>0</v>
      </c>
      <c r="J54" s="11">
        <f t="shared" si="3"/>
        <v>0</v>
      </c>
      <c r="K54" s="12">
        <f>0</f>
        <v>0</v>
      </c>
    </row>
    <row r="55" spans="1:11" ht="15.75" customHeight="1" x14ac:dyDescent="0.25">
      <c r="A55" s="8" t="str">
        <f>General!A55</f>
        <v>Michael Mendez</v>
      </c>
      <c r="B55" s="17">
        <f>0</f>
        <v>0</v>
      </c>
      <c r="C55" s="17">
        <f>0</f>
        <v>0</v>
      </c>
      <c r="D55" s="17">
        <f>0</f>
        <v>0</v>
      </c>
      <c r="E55" s="17">
        <f>0</f>
        <v>0</v>
      </c>
      <c r="F55" s="17">
        <f>0</f>
        <v>0</v>
      </c>
      <c r="G55" s="17">
        <f>0</f>
        <v>0</v>
      </c>
      <c r="H55" s="17">
        <f>0</f>
        <v>0</v>
      </c>
      <c r="I55" s="10">
        <f t="shared" si="2"/>
        <v>0</v>
      </c>
      <c r="J55" s="11">
        <f t="shared" si="3"/>
        <v>0</v>
      </c>
      <c r="K55" s="12">
        <f>0</f>
        <v>0</v>
      </c>
    </row>
    <row r="56" spans="1:11" ht="15.75" customHeight="1" x14ac:dyDescent="0.25">
      <c r="A56" s="8" t="str">
        <f>General!A56</f>
        <v>Nelson Roman</v>
      </c>
      <c r="B56" s="17">
        <f>0</f>
        <v>0</v>
      </c>
      <c r="C56" s="17">
        <f>0</f>
        <v>0</v>
      </c>
      <c r="D56" s="17">
        <f>0</f>
        <v>0</v>
      </c>
      <c r="E56" s="17">
        <f>0</f>
        <v>0</v>
      </c>
      <c r="F56" s="17">
        <f>0</f>
        <v>0</v>
      </c>
      <c r="G56" s="17">
        <f>0</f>
        <v>0</v>
      </c>
      <c r="H56" s="17">
        <f>0</f>
        <v>0</v>
      </c>
      <c r="I56" s="10">
        <f t="shared" si="2"/>
        <v>0</v>
      </c>
      <c r="J56" s="11">
        <f t="shared" si="3"/>
        <v>0</v>
      </c>
      <c r="K56" s="12">
        <f>0</f>
        <v>0</v>
      </c>
    </row>
    <row r="57" spans="1:11" ht="15.75" customHeight="1" x14ac:dyDescent="0.25">
      <c r="A57" s="8" t="str">
        <f>General!A57</f>
        <v>Oscar Hernandez</v>
      </c>
      <c r="B57" s="17">
        <f>0</f>
        <v>0</v>
      </c>
      <c r="C57" s="17">
        <f>0</f>
        <v>0</v>
      </c>
      <c r="D57" s="17">
        <f>0</f>
        <v>0</v>
      </c>
      <c r="E57" s="17">
        <f>0</f>
        <v>0</v>
      </c>
      <c r="F57" s="17">
        <f>0</f>
        <v>0</v>
      </c>
      <c r="G57" s="17">
        <f>0</f>
        <v>0</v>
      </c>
      <c r="H57" s="17">
        <f>0</f>
        <v>0</v>
      </c>
      <c r="I57" s="10">
        <f t="shared" si="2"/>
        <v>0</v>
      </c>
      <c r="J57" s="11">
        <f t="shared" si="3"/>
        <v>0</v>
      </c>
      <c r="K57" s="12">
        <f>0</f>
        <v>0</v>
      </c>
    </row>
    <row r="58" spans="1:11" ht="15.75" customHeight="1" x14ac:dyDescent="0.25">
      <c r="A58" s="8" t="str">
        <f>General!A58</f>
        <v>Oscar Mendez</v>
      </c>
      <c r="B58" s="17">
        <f>0</f>
        <v>0</v>
      </c>
      <c r="C58" s="17">
        <f>0</f>
        <v>0</v>
      </c>
      <c r="D58" s="17">
        <f>0</f>
        <v>0</v>
      </c>
      <c r="E58" s="17">
        <f>0</f>
        <v>0</v>
      </c>
      <c r="F58" s="17">
        <f>0</f>
        <v>0</v>
      </c>
      <c r="G58" s="17">
        <f>0</f>
        <v>0</v>
      </c>
      <c r="H58" s="17">
        <f>0</f>
        <v>0</v>
      </c>
      <c r="I58" s="10">
        <f t="shared" si="2"/>
        <v>0</v>
      </c>
      <c r="J58" s="11">
        <f t="shared" si="3"/>
        <v>0</v>
      </c>
      <c r="K58" s="12">
        <f>0</f>
        <v>0</v>
      </c>
    </row>
    <row r="59" spans="1:11" ht="15.75" customHeight="1" x14ac:dyDescent="0.25">
      <c r="A59" s="8" t="str">
        <f>General!A59</f>
        <v>Pedro Forero</v>
      </c>
      <c r="B59" s="17">
        <f>0</f>
        <v>0</v>
      </c>
      <c r="C59" s="17">
        <f>0</f>
        <v>0</v>
      </c>
      <c r="D59" s="17">
        <f>0</f>
        <v>0</v>
      </c>
      <c r="E59" s="17">
        <f>0</f>
        <v>0</v>
      </c>
      <c r="F59" s="17">
        <f>0</f>
        <v>0</v>
      </c>
      <c r="G59" s="17">
        <f>0</f>
        <v>0</v>
      </c>
      <c r="H59" s="17">
        <f>0</f>
        <v>0</v>
      </c>
      <c r="I59" s="10">
        <f t="shared" si="2"/>
        <v>0</v>
      </c>
      <c r="J59" s="11">
        <f t="shared" si="3"/>
        <v>0</v>
      </c>
      <c r="K59" s="12">
        <f>0</f>
        <v>0</v>
      </c>
    </row>
    <row r="60" spans="1:11" ht="15.75" customHeight="1" x14ac:dyDescent="0.25">
      <c r="A60" s="8" t="str">
        <f>General!A60</f>
        <v>Roberto Vasquez</v>
      </c>
      <c r="B60" s="17">
        <f>0</f>
        <v>0</v>
      </c>
      <c r="C60" s="17">
        <f>0</f>
        <v>0</v>
      </c>
      <c r="D60" s="17">
        <f>0</f>
        <v>0</v>
      </c>
      <c r="E60" s="17">
        <f>0</f>
        <v>0</v>
      </c>
      <c r="F60" s="17">
        <f>0</f>
        <v>0</v>
      </c>
      <c r="G60" s="17">
        <f>0</f>
        <v>0</v>
      </c>
      <c r="H60" s="17">
        <f>0</f>
        <v>0</v>
      </c>
      <c r="I60" s="10">
        <f t="shared" si="2"/>
        <v>0</v>
      </c>
      <c r="J60" s="11">
        <f t="shared" si="3"/>
        <v>0</v>
      </c>
      <c r="K60" s="12">
        <f>0</f>
        <v>0</v>
      </c>
    </row>
    <row r="61" spans="1:11" ht="15.75" customHeight="1" x14ac:dyDescent="0.25">
      <c r="A61" s="8" t="str">
        <f>General!A61</f>
        <v>Ruben Guerrero</v>
      </c>
      <c r="B61" s="17">
        <f>0</f>
        <v>0</v>
      </c>
      <c r="C61" s="17">
        <f>0</f>
        <v>0</v>
      </c>
      <c r="D61" s="17">
        <f>0</f>
        <v>0</v>
      </c>
      <c r="E61" s="17">
        <f>0</f>
        <v>0</v>
      </c>
      <c r="F61" s="17">
        <f>0</f>
        <v>0</v>
      </c>
      <c r="G61" s="17">
        <f>0</f>
        <v>0</v>
      </c>
      <c r="H61" s="17">
        <f>0</f>
        <v>0</v>
      </c>
      <c r="I61" s="10">
        <f t="shared" si="2"/>
        <v>0</v>
      </c>
      <c r="J61" s="11">
        <f t="shared" si="3"/>
        <v>0</v>
      </c>
      <c r="K61" s="12">
        <f>0</f>
        <v>0</v>
      </c>
    </row>
    <row r="62" spans="1:11" ht="15.75" customHeight="1" x14ac:dyDescent="0.25">
      <c r="A62" s="8" t="str">
        <f>General!A62</f>
        <v>Sara Zacarias</v>
      </c>
      <c r="B62" s="17">
        <f>0</f>
        <v>0</v>
      </c>
      <c r="C62" s="17">
        <f>0</f>
        <v>0</v>
      </c>
      <c r="D62" s="17">
        <f>0</f>
        <v>0</v>
      </c>
      <c r="E62" s="17">
        <f>0</f>
        <v>0</v>
      </c>
      <c r="F62" s="17">
        <f>0</f>
        <v>0</v>
      </c>
      <c r="G62" s="17">
        <f>0</f>
        <v>0</v>
      </c>
      <c r="H62" s="17">
        <f>0</f>
        <v>0</v>
      </c>
      <c r="I62" s="10">
        <f t="shared" si="2"/>
        <v>0</v>
      </c>
      <c r="J62" s="11">
        <f t="shared" si="3"/>
        <v>0</v>
      </c>
      <c r="K62" s="12">
        <f>0</f>
        <v>0</v>
      </c>
    </row>
    <row r="63" spans="1:11" ht="15.75" customHeight="1" x14ac:dyDescent="0.25">
      <c r="A63" s="8" t="str">
        <f>General!A63</f>
        <v>Sebastian Flores</v>
      </c>
      <c r="B63" s="17">
        <f>0</f>
        <v>0</v>
      </c>
      <c r="C63" s="17">
        <f>0</f>
        <v>0</v>
      </c>
      <c r="D63" s="17">
        <f>0</f>
        <v>0</v>
      </c>
      <c r="E63" s="17">
        <f>0</f>
        <v>0</v>
      </c>
      <c r="F63" s="17">
        <f>0</f>
        <v>0</v>
      </c>
      <c r="G63" s="17">
        <f>0</f>
        <v>0</v>
      </c>
      <c r="H63" s="17">
        <f>0</f>
        <v>0</v>
      </c>
      <c r="I63" s="10">
        <f t="shared" si="2"/>
        <v>0</v>
      </c>
      <c r="J63" s="11">
        <f t="shared" si="3"/>
        <v>0</v>
      </c>
      <c r="K63" s="12">
        <f>0</f>
        <v>0</v>
      </c>
    </row>
    <row r="64" spans="1:11" ht="15.75" customHeight="1" x14ac:dyDescent="0.25">
      <c r="A64" s="8" t="str">
        <f>General!A64</f>
        <v>Wilmer Gutierrez</v>
      </c>
      <c r="B64" s="17">
        <f>0</f>
        <v>0</v>
      </c>
      <c r="C64" s="17">
        <f>0</f>
        <v>0</v>
      </c>
      <c r="D64" s="17">
        <f>0</f>
        <v>0</v>
      </c>
      <c r="E64" s="17">
        <f>0</f>
        <v>0</v>
      </c>
      <c r="F64" s="17">
        <f>0</f>
        <v>0</v>
      </c>
      <c r="G64" s="17">
        <f>0</f>
        <v>0</v>
      </c>
      <c r="H64" s="17">
        <f>0</f>
        <v>0</v>
      </c>
      <c r="I64" s="10">
        <f t="shared" si="2"/>
        <v>0</v>
      </c>
      <c r="J64" s="11">
        <f t="shared" si="3"/>
        <v>0</v>
      </c>
      <c r="K64" s="12">
        <f>0</f>
        <v>0</v>
      </c>
    </row>
    <row r="65" spans="1:11" ht="15.75" customHeight="1" x14ac:dyDescent="0.25">
      <c r="A65" s="8" t="str">
        <f>General!A65</f>
        <v>Yonalber Mora Ropero</v>
      </c>
      <c r="B65" s="17">
        <f>0</f>
        <v>0</v>
      </c>
      <c r="C65" s="17">
        <f>0</f>
        <v>0</v>
      </c>
      <c r="D65" s="17">
        <f>0</f>
        <v>0</v>
      </c>
      <c r="E65" s="17">
        <f>0</f>
        <v>0</v>
      </c>
      <c r="F65" s="17">
        <f>0</f>
        <v>0</v>
      </c>
      <c r="G65" s="17">
        <f>0</f>
        <v>0</v>
      </c>
      <c r="H65" s="17">
        <f>0</f>
        <v>0</v>
      </c>
      <c r="I65" s="10">
        <f t="shared" si="2"/>
        <v>0</v>
      </c>
      <c r="J65" s="11">
        <f t="shared" si="3"/>
        <v>0</v>
      </c>
      <c r="K65" s="12">
        <f>0</f>
        <v>0</v>
      </c>
    </row>
    <row r="66" spans="1:11" ht="15.75" customHeight="1" x14ac:dyDescent="0.25">
      <c r="A66" s="8" t="str">
        <f>General!A66</f>
        <v>Yordani Garcia</v>
      </c>
      <c r="B66" s="17">
        <f>0</f>
        <v>0</v>
      </c>
      <c r="C66" s="17">
        <f>0</f>
        <v>0</v>
      </c>
      <c r="D66" s="17">
        <f>0</f>
        <v>0</v>
      </c>
      <c r="E66" s="17">
        <f>0</f>
        <v>0</v>
      </c>
      <c r="F66" s="17">
        <f>0</f>
        <v>0</v>
      </c>
      <c r="G66" s="17">
        <f>0</f>
        <v>0</v>
      </c>
      <c r="H66" s="17">
        <f>0</f>
        <v>0</v>
      </c>
      <c r="I66" s="10">
        <f t="shared" si="2"/>
        <v>0</v>
      </c>
      <c r="J66" s="11">
        <f t="shared" si="3"/>
        <v>0</v>
      </c>
      <c r="K66" s="12">
        <f>0</f>
        <v>0</v>
      </c>
    </row>
    <row r="67" spans="1:11" ht="15.75" customHeight="1" x14ac:dyDescent="0.25">
      <c r="A67" s="8" t="str">
        <f>General!A67</f>
        <v>Yunior Arrieta</v>
      </c>
      <c r="B67" s="17">
        <f>0</f>
        <v>0</v>
      </c>
      <c r="C67" s="17">
        <f>0</f>
        <v>0</v>
      </c>
      <c r="D67" s="17">
        <f>0</f>
        <v>0</v>
      </c>
      <c r="E67" s="17">
        <f>0</f>
        <v>0</v>
      </c>
      <c r="F67" s="17">
        <f>0</f>
        <v>0</v>
      </c>
      <c r="G67" s="17">
        <f>0</f>
        <v>0</v>
      </c>
      <c r="H67" s="17">
        <f>0</f>
        <v>0</v>
      </c>
      <c r="I67" s="10">
        <f t="shared" ref="I67:I98" si="4">SUM(B67:H67)</f>
        <v>0</v>
      </c>
      <c r="J67" s="11">
        <f t="shared" ref="J67:J98" si="5">I67-K67</f>
        <v>0</v>
      </c>
      <c r="K67" s="12">
        <f>0</f>
        <v>0</v>
      </c>
    </row>
    <row r="68" spans="1:11" ht="33" customHeight="1" x14ac:dyDescent="0.25">
      <c r="A68" s="4" t="s">
        <v>81</v>
      </c>
      <c r="B68" s="10">
        <f t="shared" ref="B68:I68" si="6">SUM(B3:B67)</f>
        <v>0</v>
      </c>
      <c r="C68" s="10">
        <f t="shared" si="6"/>
        <v>0</v>
      </c>
      <c r="D68" s="10">
        <f t="shared" si="6"/>
        <v>0</v>
      </c>
      <c r="E68" s="10">
        <f t="shared" si="6"/>
        <v>0</v>
      </c>
      <c r="F68" s="10">
        <f t="shared" si="6"/>
        <v>0</v>
      </c>
      <c r="G68" s="10">
        <f t="shared" si="6"/>
        <v>0</v>
      </c>
      <c r="H68" s="10">
        <f t="shared" si="6"/>
        <v>20</v>
      </c>
      <c r="I68" s="14">
        <f t="shared" si="6"/>
        <v>20</v>
      </c>
      <c r="J68" s="11" t="s">
        <v>82</v>
      </c>
      <c r="K68" s="12" t="s">
        <v>82</v>
      </c>
    </row>
    <row r="69" spans="1:11" ht="33" customHeight="1" x14ac:dyDescent="0.25">
      <c r="A69" s="5" t="s">
        <v>83</v>
      </c>
      <c r="B69" s="11">
        <f t="shared" ref="B69:H69" si="7">B68-B70</f>
        <v>0</v>
      </c>
      <c r="C69" s="11">
        <f t="shared" si="7"/>
        <v>0</v>
      </c>
      <c r="D69" s="11">
        <f t="shared" si="7"/>
        <v>0</v>
      </c>
      <c r="E69" s="11">
        <f t="shared" si="7"/>
        <v>0</v>
      </c>
      <c r="F69" s="11">
        <f t="shared" si="7"/>
        <v>0</v>
      </c>
      <c r="G69" s="11">
        <f t="shared" si="7"/>
        <v>0</v>
      </c>
      <c r="H69" s="11">
        <f t="shared" si="7"/>
        <v>20</v>
      </c>
      <c r="I69" s="11" t="s">
        <v>82</v>
      </c>
      <c r="J69" s="15">
        <f>SUM(J3:J67)</f>
        <v>20</v>
      </c>
      <c r="K69" s="12" t="s">
        <v>82</v>
      </c>
    </row>
    <row r="70" spans="1:11" ht="33" customHeight="1" x14ac:dyDescent="0.25">
      <c r="A70" s="6" t="s">
        <v>84</v>
      </c>
      <c r="B70" s="12">
        <f>0</f>
        <v>0</v>
      </c>
      <c r="C70" s="12">
        <f>0</f>
        <v>0</v>
      </c>
      <c r="D70" s="12">
        <f>0</f>
        <v>0</v>
      </c>
      <c r="E70" s="12">
        <f>0</f>
        <v>0</v>
      </c>
      <c r="F70" s="12">
        <f>0</f>
        <v>0</v>
      </c>
      <c r="G70" s="12">
        <f>0</f>
        <v>0</v>
      </c>
      <c r="H70" s="12">
        <f>0</f>
        <v>0</v>
      </c>
      <c r="I70" s="12" t="s">
        <v>82</v>
      </c>
      <c r="J70" s="12" t="s">
        <v>82</v>
      </c>
      <c r="K70" s="16">
        <f>SUM(K3:K67)</f>
        <v>0</v>
      </c>
    </row>
  </sheetData>
  <mergeCells count="1">
    <mergeCell ref="B1:K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70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baseColWidth="10" defaultColWidth="9.140625" defaultRowHeight="15" x14ac:dyDescent="0.25"/>
  <cols>
    <col min="1" max="1" width="23" customWidth="1"/>
    <col min="2" max="13" width="11.85546875" customWidth="1"/>
  </cols>
  <sheetData>
    <row r="1" spans="1:11" ht="56.25" customHeight="1" x14ac:dyDescent="0.25">
      <c r="A1" s="1"/>
      <c r="B1" s="39" t="s">
        <v>169</v>
      </c>
      <c r="C1" s="37"/>
      <c r="D1" s="37"/>
      <c r="E1" s="37"/>
      <c r="F1" s="37"/>
      <c r="G1" s="37"/>
      <c r="H1" s="37"/>
      <c r="I1" s="37"/>
      <c r="J1" s="37"/>
      <c r="K1" s="38"/>
    </row>
    <row r="2" spans="1:11" ht="56.25" customHeight="1" x14ac:dyDescent="0.25">
      <c r="A2" s="3" t="s">
        <v>157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4" t="s">
        <v>12</v>
      </c>
      <c r="J2" s="5" t="s">
        <v>13</v>
      </c>
      <c r="K2" s="6" t="s">
        <v>14</v>
      </c>
    </row>
    <row r="3" spans="1:11" ht="15.75" customHeight="1" x14ac:dyDescent="0.25">
      <c r="A3" s="8" t="str">
        <f>General!A3</f>
        <v>Albert Gonzalez</v>
      </c>
      <c r="B3" s="17">
        <f>0</f>
        <v>0</v>
      </c>
      <c r="C3" s="17">
        <f>0</f>
        <v>0</v>
      </c>
      <c r="D3" s="17">
        <f>0</f>
        <v>0</v>
      </c>
      <c r="E3" s="17">
        <f>0</f>
        <v>0</v>
      </c>
      <c r="F3" s="17">
        <f>0</f>
        <v>0</v>
      </c>
      <c r="G3" s="17">
        <f>0</f>
        <v>0</v>
      </c>
      <c r="H3" s="17">
        <f>0</f>
        <v>0</v>
      </c>
      <c r="I3" s="10">
        <f t="shared" ref="I3:I34" si="0">SUM(B3:H3)</f>
        <v>0</v>
      </c>
      <c r="J3" s="11">
        <f t="shared" ref="J3:J34" si="1">I3-K3</f>
        <v>0</v>
      </c>
      <c r="K3" s="12">
        <f>0</f>
        <v>0</v>
      </c>
    </row>
    <row r="4" spans="1:11" ht="15.75" customHeight="1" x14ac:dyDescent="0.25">
      <c r="A4" s="8" t="str">
        <f>General!A4</f>
        <v>Anderson Briceno</v>
      </c>
      <c r="B4" s="17">
        <f>0</f>
        <v>0</v>
      </c>
      <c r="C4" s="17">
        <f>0</f>
        <v>0</v>
      </c>
      <c r="D4" s="17">
        <f>0</f>
        <v>0</v>
      </c>
      <c r="E4" s="17">
        <f>0</f>
        <v>0</v>
      </c>
      <c r="F4" s="17">
        <f>0</f>
        <v>0</v>
      </c>
      <c r="G4" s="17">
        <f>0</f>
        <v>0</v>
      </c>
      <c r="H4" s="17">
        <f>0</f>
        <v>0</v>
      </c>
      <c r="I4" s="10">
        <f t="shared" si="0"/>
        <v>0</v>
      </c>
      <c r="J4" s="11">
        <f t="shared" si="1"/>
        <v>0</v>
      </c>
      <c r="K4" s="12">
        <f>0</f>
        <v>0</v>
      </c>
    </row>
    <row r="5" spans="1:11" ht="15.75" customHeight="1" x14ac:dyDescent="0.25">
      <c r="A5" s="8" t="str">
        <f>General!A5</f>
        <v>Andres Quiroz</v>
      </c>
      <c r="B5" s="17">
        <f>0</f>
        <v>0</v>
      </c>
      <c r="C5" s="17">
        <f>0</f>
        <v>0</v>
      </c>
      <c r="D5" s="17">
        <f>0</f>
        <v>0</v>
      </c>
      <c r="E5" s="17">
        <f>0</f>
        <v>0</v>
      </c>
      <c r="F5" s="17">
        <f>0</f>
        <v>0</v>
      </c>
      <c r="G5" s="17">
        <f>0</f>
        <v>0</v>
      </c>
      <c r="H5" s="17">
        <f>0</f>
        <v>0</v>
      </c>
      <c r="I5" s="10">
        <f t="shared" si="0"/>
        <v>0</v>
      </c>
      <c r="J5" s="11">
        <f t="shared" si="1"/>
        <v>0</v>
      </c>
      <c r="K5" s="12">
        <f>0</f>
        <v>0</v>
      </c>
    </row>
    <row r="6" spans="1:11" ht="15.75" customHeight="1" x14ac:dyDescent="0.25">
      <c r="A6" s="8" t="str">
        <f>General!A6</f>
        <v>Angel Maldonado</v>
      </c>
      <c r="B6" s="17">
        <f>0</f>
        <v>0</v>
      </c>
      <c r="C6" s="17">
        <f>0</f>
        <v>0</v>
      </c>
      <c r="D6" s="17">
        <f>0</f>
        <v>0</v>
      </c>
      <c r="E6" s="17">
        <f>0</f>
        <v>0</v>
      </c>
      <c r="F6" s="17">
        <f>0</f>
        <v>0</v>
      </c>
      <c r="G6" s="17">
        <f>0</f>
        <v>0</v>
      </c>
      <c r="H6" s="17">
        <f>0</f>
        <v>0</v>
      </c>
      <c r="I6" s="10">
        <f t="shared" si="0"/>
        <v>0</v>
      </c>
      <c r="J6" s="11">
        <f t="shared" si="1"/>
        <v>0</v>
      </c>
      <c r="K6" s="12">
        <f>0</f>
        <v>0</v>
      </c>
    </row>
    <row r="7" spans="1:11" ht="15.75" customHeight="1" x14ac:dyDescent="0.25">
      <c r="A7" s="8" t="str">
        <f>General!A7</f>
        <v>Antonio Lopez</v>
      </c>
      <c r="B7" s="17">
        <f>0</f>
        <v>0</v>
      </c>
      <c r="C7" s="17">
        <f>0</f>
        <v>0</v>
      </c>
      <c r="D7" s="17">
        <f>0</f>
        <v>0</v>
      </c>
      <c r="E7" s="17">
        <f>0</f>
        <v>0</v>
      </c>
      <c r="F7" s="17">
        <f>0</f>
        <v>0</v>
      </c>
      <c r="G7" s="17">
        <f>0</f>
        <v>0</v>
      </c>
      <c r="H7" s="17">
        <f>0</f>
        <v>0</v>
      </c>
      <c r="I7" s="10">
        <f t="shared" si="0"/>
        <v>0</v>
      </c>
      <c r="J7" s="11">
        <f t="shared" si="1"/>
        <v>0</v>
      </c>
      <c r="K7" s="12">
        <f>0</f>
        <v>0</v>
      </c>
    </row>
    <row r="8" spans="1:11" ht="15.75" customHeight="1" x14ac:dyDescent="0.25">
      <c r="A8" s="8" t="str">
        <f>General!A8</f>
        <v>Brailyn Lopez</v>
      </c>
      <c r="B8" s="17">
        <f>0</f>
        <v>0</v>
      </c>
      <c r="C8" s="17">
        <f>0</f>
        <v>0</v>
      </c>
      <c r="D8" s="17">
        <f>0</f>
        <v>0</v>
      </c>
      <c r="E8" s="17">
        <f>0</f>
        <v>0</v>
      </c>
      <c r="F8" s="17">
        <f>0</f>
        <v>0</v>
      </c>
      <c r="G8" s="17">
        <f>0</f>
        <v>0</v>
      </c>
      <c r="H8" s="17">
        <f>0</f>
        <v>0</v>
      </c>
      <c r="I8" s="10">
        <f t="shared" si="0"/>
        <v>0</v>
      </c>
      <c r="J8" s="11">
        <f t="shared" si="1"/>
        <v>0</v>
      </c>
      <c r="K8" s="12">
        <f>0</f>
        <v>0</v>
      </c>
    </row>
    <row r="9" spans="1:11" ht="15.75" customHeight="1" x14ac:dyDescent="0.25">
      <c r="A9" s="8" t="str">
        <f>General!A9</f>
        <v>Carlos Gonzalez</v>
      </c>
      <c r="B9" s="17">
        <f>0</f>
        <v>0</v>
      </c>
      <c r="C9" s="17">
        <f>0</f>
        <v>0</v>
      </c>
      <c r="D9" s="17">
        <f>0</f>
        <v>0</v>
      </c>
      <c r="E9" s="17">
        <f>0</f>
        <v>0</v>
      </c>
      <c r="F9" s="17">
        <f>0</f>
        <v>0</v>
      </c>
      <c r="G9" s="17">
        <f>0</f>
        <v>0</v>
      </c>
      <c r="H9" s="17">
        <f>0</f>
        <v>0</v>
      </c>
      <c r="I9" s="10">
        <f t="shared" si="0"/>
        <v>0</v>
      </c>
      <c r="J9" s="11">
        <f t="shared" si="1"/>
        <v>0</v>
      </c>
      <c r="K9" s="12">
        <f>0</f>
        <v>0</v>
      </c>
    </row>
    <row r="10" spans="1:11" ht="15.75" customHeight="1" x14ac:dyDescent="0.25">
      <c r="A10" s="8" t="str">
        <f>General!A10</f>
        <v>Carlos Mejias</v>
      </c>
      <c r="B10" s="17">
        <f>0</f>
        <v>0</v>
      </c>
      <c r="C10" s="17">
        <f>0</f>
        <v>0</v>
      </c>
      <c r="D10" s="17">
        <f>0</f>
        <v>0</v>
      </c>
      <c r="E10" s="17">
        <f>0</f>
        <v>0</v>
      </c>
      <c r="F10" s="17">
        <f>0</f>
        <v>0</v>
      </c>
      <c r="G10" s="17">
        <f>0</f>
        <v>0</v>
      </c>
      <c r="H10" s="17">
        <f>0</f>
        <v>0</v>
      </c>
      <c r="I10" s="10">
        <f t="shared" si="0"/>
        <v>0</v>
      </c>
      <c r="J10" s="11">
        <f t="shared" si="1"/>
        <v>0</v>
      </c>
      <c r="K10" s="12">
        <f>0</f>
        <v>0</v>
      </c>
    </row>
    <row r="11" spans="1:11" ht="15.75" customHeight="1" x14ac:dyDescent="0.25">
      <c r="A11" s="8" t="str">
        <f>General!A11</f>
        <v>Cesar Alvarez</v>
      </c>
      <c r="B11" s="17">
        <f>0</f>
        <v>0</v>
      </c>
      <c r="C11" s="17">
        <f>0</f>
        <v>0</v>
      </c>
      <c r="D11" s="17">
        <f>0</f>
        <v>0</v>
      </c>
      <c r="E11" s="17">
        <f>0</f>
        <v>0</v>
      </c>
      <c r="F11" s="17">
        <f>0</f>
        <v>0</v>
      </c>
      <c r="G11" s="17">
        <f>0</f>
        <v>0</v>
      </c>
      <c r="H11" s="17">
        <f>0</f>
        <v>0</v>
      </c>
      <c r="I11" s="10">
        <f t="shared" si="0"/>
        <v>0</v>
      </c>
      <c r="J11" s="11">
        <f t="shared" si="1"/>
        <v>0</v>
      </c>
      <c r="K11" s="12">
        <f>0</f>
        <v>0</v>
      </c>
    </row>
    <row r="12" spans="1:11" ht="15.75" customHeight="1" x14ac:dyDescent="0.25">
      <c r="A12" s="8" t="str">
        <f>General!A12</f>
        <v>Cesar Ponte</v>
      </c>
      <c r="B12" s="17">
        <f>0</f>
        <v>0</v>
      </c>
      <c r="C12" s="17">
        <f>0</f>
        <v>0</v>
      </c>
      <c r="D12" s="17">
        <f>0</f>
        <v>0</v>
      </c>
      <c r="E12" s="17">
        <f>0</f>
        <v>0</v>
      </c>
      <c r="F12" s="17">
        <f>0</f>
        <v>0</v>
      </c>
      <c r="G12" s="17">
        <f>0</f>
        <v>0</v>
      </c>
      <c r="H12" s="17">
        <f>0</f>
        <v>0</v>
      </c>
      <c r="I12" s="10">
        <f t="shared" si="0"/>
        <v>0</v>
      </c>
      <c r="J12" s="11">
        <f t="shared" si="1"/>
        <v>0</v>
      </c>
      <c r="K12" s="12">
        <f>0</f>
        <v>0</v>
      </c>
    </row>
    <row r="13" spans="1:11" ht="15.75" customHeight="1" x14ac:dyDescent="0.25">
      <c r="A13" s="8" t="str">
        <f>General!A13</f>
        <v>Daniel Ramirez</v>
      </c>
      <c r="B13" s="17">
        <f>0</f>
        <v>0</v>
      </c>
      <c r="C13" s="17">
        <f>0</f>
        <v>0</v>
      </c>
      <c r="D13" s="17">
        <f>0</f>
        <v>0</v>
      </c>
      <c r="E13" s="17">
        <f>0</f>
        <v>0</v>
      </c>
      <c r="F13" s="17">
        <f>0</f>
        <v>0</v>
      </c>
      <c r="G13" s="17">
        <f>0</f>
        <v>0</v>
      </c>
      <c r="H13" s="17">
        <f>0</f>
        <v>0</v>
      </c>
      <c r="I13" s="10">
        <f t="shared" si="0"/>
        <v>0</v>
      </c>
      <c r="J13" s="11">
        <f t="shared" si="1"/>
        <v>0</v>
      </c>
      <c r="K13" s="12">
        <f>0</f>
        <v>0</v>
      </c>
    </row>
    <row r="14" spans="1:11" ht="15.75" customHeight="1" x14ac:dyDescent="0.25">
      <c r="A14" s="8" t="str">
        <f>General!A14</f>
        <v>David Osorio</v>
      </c>
      <c r="B14" s="17">
        <f>0</f>
        <v>0</v>
      </c>
      <c r="C14" s="17">
        <f>0</f>
        <v>0</v>
      </c>
      <c r="D14" s="17">
        <f>0</f>
        <v>0</v>
      </c>
      <c r="E14" s="17">
        <f>0</f>
        <v>0</v>
      </c>
      <c r="F14" s="17">
        <f>0</f>
        <v>0</v>
      </c>
      <c r="G14" s="17">
        <f>0</f>
        <v>0</v>
      </c>
      <c r="H14" s="17">
        <f>0</f>
        <v>0</v>
      </c>
      <c r="I14" s="10">
        <f t="shared" si="0"/>
        <v>0</v>
      </c>
      <c r="J14" s="11">
        <f t="shared" si="1"/>
        <v>0</v>
      </c>
      <c r="K14" s="12">
        <f>0</f>
        <v>0</v>
      </c>
    </row>
    <row r="15" spans="1:11" ht="15.75" customHeight="1" x14ac:dyDescent="0.25">
      <c r="A15" s="8" t="str">
        <f>General!A15</f>
        <v>Deiberson Garcia</v>
      </c>
      <c r="B15" s="17">
        <f>0</f>
        <v>0</v>
      </c>
      <c r="C15" s="17">
        <f>0</f>
        <v>0</v>
      </c>
      <c r="D15" s="17">
        <f>0</f>
        <v>0</v>
      </c>
      <c r="E15" s="17">
        <f>0</f>
        <v>0</v>
      </c>
      <c r="F15" s="17">
        <f>0</f>
        <v>0</v>
      </c>
      <c r="G15" s="17">
        <f>0</f>
        <v>0</v>
      </c>
      <c r="H15" s="17">
        <f>0</f>
        <v>0</v>
      </c>
      <c r="I15" s="10">
        <f t="shared" si="0"/>
        <v>0</v>
      </c>
      <c r="J15" s="11">
        <f t="shared" si="1"/>
        <v>0</v>
      </c>
      <c r="K15" s="12">
        <f>0</f>
        <v>0</v>
      </c>
    </row>
    <row r="16" spans="1:11" ht="15.75" customHeight="1" x14ac:dyDescent="0.25">
      <c r="A16" s="8" t="str">
        <f>General!A16</f>
        <v>Edwardo Garcia</v>
      </c>
      <c r="B16" s="17">
        <f>0</f>
        <v>0</v>
      </c>
      <c r="C16" s="17">
        <f>0</f>
        <v>0</v>
      </c>
      <c r="D16" s="17">
        <f>0</f>
        <v>0</v>
      </c>
      <c r="E16" s="17">
        <f>0</f>
        <v>0</v>
      </c>
      <c r="F16" s="17">
        <f>0</f>
        <v>0</v>
      </c>
      <c r="G16" s="17">
        <f>0</f>
        <v>0</v>
      </c>
      <c r="H16" s="17">
        <f>0</f>
        <v>0</v>
      </c>
      <c r="I16" s="10">
        <f t="shared" si="0"/>
        <v>0</v>
      </c>
      <c r="J16" s="11">
        <f t="shared" si="1"/>
        <v>0</v>
      </c>
      <c r="K16" s="12">
        <f>0</f>
        <v>0</v>
      </c>
    </row>
    <row r="17" spans="1:11" ht="15.75" customHeight="1" x14ac:dyDescent="0.25">
      <c r="A17" s="8" t="str">
        <f>General!A17</f>
        <v>Egidio Quiroz</v>
      </c>
      <c r="B17" s="17">
        <f>0</f>
        <v>0</v>
      </c>
      <c r="C17" s="17">
        <f>0</f>
        <v>0</v>
      </c>
      <c r="D17" s="17">
        <f>0</f>
        <v>0</v>
      </c>
      <c r="E17" s="17">
        <f>0</f>
        <v>0</v>
      </c>
      <c r="F17" s="17">
        <f>0</f>
        <v>0</v>
      </c>
      <c r="G17" s="17">
        <f>0</f>
        <v>0</v>
      </c>
      <c r="H17" s="17">
        <f>0</f>
        <v>0</v>
      </c>
      <c r="I17" s="10">
        <f t="shared" si="0"/>
        <v>0</v>
      </c>
      <c r="J17" s="11">
        <f t="shared" si="1"/>
        <v>0</v>
      </c>
      <c r="K17" s="12">
        <f>0</f>
        <v>0</v>
      </c>
    </row>
    <row r="18" spans="1:11" ht="15.75" customHeight="1" x14ac:dyDescent="0.25">
      <c r="A18" s="8" t="str">
        <f>General!A18</f>
        <v>Emil Salas</v>
      </c>
      <c r="B18" s="17">
        <f>0</f>
        <v>0</v>
      </c>
      <c r="C18" s="17">
        <f>0</f>
        <v>0</v>
      </c>
      <c r="D18" s="17">
        <f>0</f>
        <v>0</v>
      </c>
      <c r="E18" s="17">
        <f>0</f>
        <v>0</v>
      </c>
      <c r="F18" s="17">
        <f>0</f>
        <v>0</v>
      </c>
      <c r="G18" s="17">
        <f>0</f>
        <v>0</v>
      </c>
      <c r="H18" s="17">
        <f>0</f>
        <v>0</v>
      </c>
      <c r="I18" s="10">
        <f t="shared" si="0"/>
        <v>0</v>
      </c>
      <c r="J18" s="11">
        <f t="shared" si="1"/>
        <v>0</v>
      </c>
      <c r="K18" s="12">
        <f>0</f>
        <v>0</v>
      </c>
    </row>
    <row r="19" spans="1:11" ht="15.75" customHeight="1" x14ac:dyDescent="0.25">
      <c r="A19" s="8" t="str">
        <f>General!A19</f>
        <v>Enrique Diaz</v>
      </c>
      <c r="B19" s="17">
        <f>0</f>
        <v>0</v>
      </c>
      <c r="C19" s="17">
        <f>0</f>
        <v>0</v>
      </c>
      <c r="D19" s="17">
        <f>0</f>
        <v>0</v>
      </c>
      <c r="E19" s="17">
        <f>0</f>
        <v>0</v>
      </c>
      <c r="F19" s="17">
        <f>0</f>
        <v>0</v>
      </c>
      <c r="G19" s="17">
        <f>0</f>
        <v>0</v>
      </c>
      <c r="H19" s="17">
        <f>0</f>
        <v>0</v>
      </c>
      <c r="I19" s="10">
        <f t="shared" si="0"/>
        <v>0</v>
      </c>
      <c r="J19" s="11">
        <f t="shared" si="1"/>
        <v>0</v>
      </c>
      <c r="K19" s="12">
        <f>0</f>
        <v>0</v>
      </c>
    </row>
    <row r="20" spans="1:11" ht="15.75" customHeight="1" x14ac:dyDescent="0.25">
      <c r="A20" s="8" t="str">
        <f>General!A20</f>
        <v>Erik Acosta</v>
      </c>
      <c r="B20" s="17">
        <f>0</f>
        <v>0</v>
      </c>
      <c r="C20" s="17">
        <f>0</f>
        <v>0</v>
      </c>
      <c r="D20" s="17">
        <f>0</f>
        <v>0</v>
      </c>
      <c r="E20" s="17">
        <f>0</f>
        <v>0</v>
      </c>
      <c r="F20" s="17">
        <f>0</f>
        <v>0</v>
      </c>
      <c r="G20" s="17">
        <f>0</f>
        <v>0</v>
      </c>
      <c r="H20" s="17">
        <f>0</f>
        <v>0</v>
      </c>
      <c r="I20" s="10">
        <f t="shared" si="0"/>
        <v>0</v>
      </c>
      <c r="J20" s="11">
        <f t="shared" si="1"/>
        <v>0</v>
      </c>
      <c r="K20" s="12">
        <f>0</f>
        <v>0</v>
      </c>
    </row>
    <row r="21" spans="1:11" ht="15.75" customHeight="1" x14ac:dyDescent="0.25">
      <c r="A21" s="8" t="str">
        <f>General!A21</f>
        <v>Erisson Salazar Rodriguez</v>
      </c>
      <c r="B21" s="17">
        <f>0</f>
        <v>0</v>
      </c>
      <c r="C21" s="17">
        <f>0</f>
        <v>0</v>
      </c>
      <c r="D21" s="17">
        <f>0</f>
        <v>0</v>
      </c>
      <c r="E21" s="17">
        <f>0</f>
        <v>0</v>
      </c>
      <c r="F21" s="17">
        <f>0</f>
        <v>0</v>
      </c>
      <c r="G21" s="17">
        <f>0</f>
        <v>0</v>
      </c>
      <c r="H21" s="17">
        <f>0</f>
        <v>0</v>
      </c>
      <c r="I21" s="10">
        <f t="shared" si="0"/>
        <v>0</v>
      </c>
      <c r="J21" s="11">
        <f t="shared" si="1"/>
        <v>0</v>
      </c>
      <c r="K21" s="12">
        <f>0</f>
        <v>0</v>
      </c>
    </row>
    <row r="22" spans="1:11" ht="15.75" customHeight="1" x14ac:dyDescent="0.25">
      <c r="A22" s="8" t="str">
        <f>General!A22</f>
        <v>Erwin Galicia</v>
      </c>
      <c r="B22" s="17">
        <f>0</f>
        <v>0</v>
      </c>
      <c r="C22" s="17">
        <f>0</f>
        <v>0</v>
      </c>
      <c r="D22" s="17">
        <f>0</f>
        <v>0</v>
      </c>
      <c r="E22" s="17">
        <f>0</f>
        <v>0</v>
      </c>
      <c r="F22" s="17">
        <f>0</f>
        <v>0</v>
      </c>
      <c r="G22" s="17">
        <f>0</f>
        <v>0</v>
      </c>
      <c r="H22" s="17">
        <f>0</f>
        <v>0</v>
      </c>
      <c r="I22" s="10">
        <f t="shared" si="0"/>
        <v>0</v>
      </c>
      <c r="J22" s="11">
        <f t="shared" si="1"/>
        <v>0</v>
      </c>
      <c r="K22" s="12">
        <f>0</f>
        <v>0</v>
      </c>
    </row>
    <row r="23" spans="1:11" ht="15.75" customHeight="1" x14ac:dyDescent="0.25">
      <c r="A23" s="8" t="str">
        <f>General!A23</f>
        <v>Erwin Gonzalez</v>
      </c>
      <c r="B23" s="17">
        <f>0</f>
        <v>0</v>
      </c>
      <c r="C23" s="17">
        <f>0</f>
        <v>0</v>
      </c>
      <c r="D23" s="17">
        <f>0</f>
        <v>0</v>
      </c>
      <c r="E23" s="17">
        <f>0</f>
        <v>0</v>
      </c>
      <c r="F23" s="17">
        <f>0</f>
        <v>0</v>
      </c>
      <c r="G23" s="17">
        <f>0</f>
        <v>0</v>
      </c>
      <c r="H23" s="17">
        <f>0</f>
        <v>0</v>
      </c>
      <c r="I23" s="10">
        <f t="shared" si="0"/>
        <v>0</v>
      </c>
      <c r="J23" s="11">
        <f t="shared" si="1"/>
        <v>0</v>
      </c>
      <c r="K23" s="12">
        <f>0</f>
        <v>0</v>
      </c>
    </row>
    <row r="24" spans="1:11" ht="15.75" customHeight="1" x14ac:dyDescent="0.25">
      <c r="A24" s="8" t="str">
        <f>General!A24</f>
        <v>Franklin Bermon</v>
      </c>
      <c r="B24" s="17">
        <f>0</f>
        <v>0</v>
      </c>
      <c r="C24" s="17">
        <f>0</f>
        <v>0</v>
      </c>
      <c r="D24" s="17">
        <f>0</f>
        <v>0</v>
      </c>
      <c r="E24" s="17">
        <f>0</f>
        <v>0</v>
      </c>
      <c r="F24" s="17">
        <f>0</f>
        <v>0</v>
      </c>
      <c r="G24" s="17">
        <f>0</f>
        <v>0</v>
      </c>
      <c r="H24" s="17">
        <f>0</f>
        <v>0</v>
      </c>
      <c r="I24" s="10">
        <f t="shared" si="0"/>
        <v>0</v>
      </c>
      <c r="J24" s="11">
        <f t="shared" si="1"/>
        <v>0</v>
      </c>
      <c r="K24" s="12">
        <f>0</f>
        <v>0</v>
      </c>
    </row>
    <row r="25" spans="1:11" ht="15.75" customHeight="1" x14ac:dyDescent="0.25">
      <c r="A25" s="8" t="str">
        <f>General!A25</f>
        <v>Franklin Soto</v>
      </c>
      <c r="B25" s="17">
        <f>0</f>
        <v>0</v>
      </c>
      <c r="C25" s="17">
        <f>0</f>
        <v>0</v>
      </c>
      <c r="D25" s="17">
        <f>0</f>
        <v>0</v>
      </c>
      <c r="E25" s="17">
        <f>0</f>
        <v>0</v>
      </c>
      <c r="F25" s="17">
        <f>0</f>
        <v>0</v>
      </c>
      <c r="G25" s="17">
        <f>0</f>
        <v>0</v>
      </c>
      <c r="H25" s="17">
        <f>0</f>
        <v>0</v>
      </c>
      <c r="I25" s="10">
        <f t="shared" si="0"/>
        <v>0</v>
      </c>
      <c r="J25" s="11">
        <f t="shared" si="1"/>
        <v>0</v>
      </c>
      <c r="K25" s="12">
        <f>0</f>
        <v>0</v>
      </c>
    </row>
    <row r="26" spans="1:11" ht="15.75" customHeight="1" x14ac:dyDescent="0.25">
      <c r="A26" s="8" t="str">
        <f>General!A26</f>
        <v>Irma Bona</v>
      </c>
      <c r="B26" s="17">
        <f>0</f>
        <v>0</v>
      </c>
      <c r="C26" s="17">
        <f>0</f>
        <v>0</v>
      </c>
      <c r="D26" s="17">
        <f>0</f>
        <v>0</v>
      </c>
      <c r="E26" s="17">
        <f>0</f>
        <v>0</v>
      </c>
      <c r="F26" s="17">
        <f>0</f>
        <v>0</v>
      </c>
      <c r="G26" s="17">
        <f>0</f>
        <v>0</v>
      </c>
      <c r="H26" s="17">
        <f>0</f>
        <v>0</v>
      </c>
      <c r="I26" s="10">
        <f t="shared" si="0"/>
        <v>0</v>
      </c>
      <c r="J26" s="11">
        <f t="shared" si="1"/>
        <v>0</v>
      </c>
      <c r="K26" s="12">
        <f>0</f>
        <v>0</v>
      </c>
    </row>
    <row r="27" spans="1:11" ht="15.75" customHeight="1" x14ac:dyDescent="0.25">
      <c r="A27" s="8" t="str">
        <f>General!A27</f>
        <v>Jairo Arteaga Rondon</v>
      </c>
      <c r="B27" s="17">
        <f>0</f>
        <v>0</v>
      </c>
      <c r="C27" s="17">
        <f>0</f>
        <v>0</v>
      </c>
      <c r="D27" s="17">
        <f>0</f>
        <v>0</v>
      </c>
      <c r="E27" s="17">
        <f>0</f>
        <v>0</v>
      </c>
      <c r="F27" s="17">
        <f>0</f>
        <v>0</v>
      </c>
      <c r="G27" s="17">
        <f>0</f>
        <v>0</v>
      </c>
      <c r="H27" s="17">
        <f>0</f>
        <v>0</v>
      </c>
      <c r="I27" s="10">
        <f t="shared" si="0"/>
        <v>0</v>
      </c>
      <c r="J27" s="11">
        <f t="shared" si="1"/>
        <v>0</v>
      </c>
      <c r="K27" s="12">
        <f>0</f>
        <v>0</v>
      </c>
    </row>
    <row r="28" spans="1:11" ht="15.75" customHeight="1" x14ac:dyDescent="0.25">
      <c r="A28" s="8" t="str">
        <f>General!A28</f>
        <v>Jesus Golding</v>
      </c>
      <c r="B28" s="17">
        <f>0</f>
        <v>0</v>
      </c>
      <c r="C28" s="17">
        <f>0</f>
        <v>0</v>
      </c>
      <c r="D28" s="17">
        <f>0</f>
        <v>0</v>
      </c>
      <c r="E28" s="17">
        <f>0</f>
        <v>0</v>
      </c>
      <c r="F28" s="17">
        <f>0</f>
        <v>0</v>
      </c>
      <c r="G28" s="17">
        <f>0</f>
        <v>0</v>
      </c>
      <c r="H28" s="17">
        <f>0</f>
        <v>0</v>
      </c>
      <c r="I28" s="10">
        <f t="shared" si="0"/>
        <v>0</v>
      </c>
      <c r="J28" s="11">
        <f t="shared" si="1"/>
        <v>0</v>
      </c>
      <c r="K28" s="12">
        <f>0</f>
        <v>0</v>
      </c>
    </row>
    <row r="29" spans="1:11" ht="15.75" customHeight="1" x14ac:dyDescent="0.25">
      <c r="A29" s="8" t="str">
        <f>General!A29</f>
        <v>Jesus Valero</v>
      </c>
      <c r="B29" s="17">
        <f>0</f>
        <v>0</v>
      </c>
      <c r="C29" s="17">
        <f>0</f>
        <v>0</v>
      </c>
      <c r="D29" s="17">
        <f>0</f>
        <v>0</v>
      </c>
      <c r="E29" s="17">
        <f>0</f>
        <v>0</v>
      </c>
      <c r="F29" s="17">
        <f>0</f>
        <v>0</v>
      </c>
      <c r="G29" s="17">
        <f>0</f>
        <v>0</v>
      </c>
      <c r="H29" s="17">
        <f>0</f>
        <v>0</v>
      </c>
      <c r="I29" s="10">
        <f t="shared" si="0"/>
        <v>0</v>
      </c>
      <c r="J29" s="11">
        <f t="shared" si="1"/>
        <v>0</v>
      </c>
      <c r="K29" s="12">
        <f>0</f>
        <v>0</v>
      </c>
    </row>
    <row r="30" spans="1:11" ht="15.75" customHeight="1" x14ac:dyDescent="0.25">
      <c r="A30" s="8" t="str">
        <f>General!A30</f>
        <v>Jhoan Cueto</v>
      </c>
      <c r="B30" s="17">
        <f>0</f>
        <v>0</v>
      </c>
      <c r="C30" s="17">
        <f>0</f>
        <v>0</v>
      </c>
      <c r="D30" s="17">
        <f>0</f>
        <v>0</v>
      </c>
      <c r="E30" s="17">
        <f>0</f>
        <v>0</v>
      </c>
      <c r="F30" s="17">
        <f>0</f>
        <v>0</v>
      </c>
      <c r="G30" s="17">
        <f>0</f>
        <v>0</v>
      </c>
      <c r="H30" s="17">
        <f>0</f>
        <v>0</v>
      </c>
      <c r="I30" s="10">
        <f t="shared" si="0"/>
        <v>0</v>
      </c>
      <c r="J30" s="11">
        <f t="shared" si="1"/>
        <v>0</v>
      </c>
      <c r="K30" s="12">
        <f>0</f>
        <v>0</v>
      </c>
    </row>
    <row r="31" spans="1:11" ht="15.75" customHeight="1" x14ac:dyDescent="0.25">
      <c r="A31" s="8" t="str">
        <f>General!A31</f>
        <v>Jhon Plaza</v>
      </c>
      <c r="B31" s="17">
        <f>0</f>
        <v>0</v>
      </c>
      <c r="C31" s="17">
        <f>0</f>
        <v>0</v>
      </c>
      <c r="D31" s="17">
        <f>0</f>
        <v>0</v>
      </c>
      <c r="E31" s="17">
        <f>0</f>
        <v>0</v>
      </c>
      <c r="F31" s="17">
        <f>0</f>
        <v>0</v>
      </c>
      <c r="G31" s="17">
        <f>0</f>
        <v>0</v>
      </c>
      <c r="H31" s="17">
        <f>0</f>
        <v>0</v>
      </c>
      <c r="I31" s="10">
        <f t="shared" si="0"/>
        <v>0</v>
      </c>
      <c r="J31" s="11">
        <f t="shared" si="1"/>
        <v>0</v>
      </c>
      <c r="K31" s="12">
        <f>0</f>
        <v>0</v>
      </c>
    </row>
    <row r="32" spans="1:11" ht="15.75" customHeight="1" x14ac:dyDescent="0.25">
      <c r="A32" s="8" t="str">
        <f>General!A32</f>
        <v>Joan Fuentes</v>
      </c>
      <c r="B32" s="17">
        <f>0</f>
        <v>0</v>
      </c>
      <c r="C32" s="17">
        <f>0</f>
        <v>0</v>
      </c>
      <c r="D32" s="17">
        <f>0</f>
        <v>0</v>
      </c>
      <c r="E32" s="17">
        <f>0</f>
        <v>0</v>
      </c>
      <c r="F32" s="17">
        <f>0</f>
        <v>0</v>
      </c>
      <c r="G32" s="17">
        <f>0</f>
        <v>0</v>
      </c>
      <c r="H32" s="17">
        <f>0</f>
        <v>0</v>
      </c>
      <c r="I32" s="10">
        <f t="shared" si="0"/>
        <v>0</v>
      </c>
      <c r="J32" s="11">
        <f t="shared" si="1"/>
        <v>0</v>
      </c>
      <c r="K32" s="12">
        <f>0</f>
        <v>0</v>
      </c>
    </row>
    <row r="33" spans="1:11" ht="15.75" customHeight="1" x14ac:dyDescent="0.25">
      <c r="A33" s="8" t="str">
        <f>General!A33</f>
        <v>Johannys Rojas</v>
      </c>
      <c r="B33" s="17">
        <f>0</f>
        <v>0</v>
      </c>
      <c r="C33" s="17">
        <f>0</f>
        <v>0</v>
      </c>
      <c r="D33" s="17">
        <f>0</f>
        <v>0</v>
      </c>
      <c r="E33" s="17">
        <f>0</f>
        <v>0</v>
      </c>
      <c r="F33" s="17">
        <f>0</f>
        <v>0</v>
      </c>
      <c r="G33" s="17">
        <f>0</f>
        <v>0</v>
      </c>
      <c r="H33" s="17">
        <f>0</f>
        <v>0</v>
      </c>
      <c r="I33" s="10">
        <f t="shared" si="0"/>
        <v>0</v>
      </c>
      <c r="J33" s="11">
        <f t="shared" si="1"/>
        <v>0</v>
      </c>
      <c r="K33" s="12">
        <f>0</f>
        <v>0</v>
      </c>
    </row>
    <row r="34" spans="1:11" ht="15.75" customHeight="1" x14ac:dyDescent="0.25">
      <c r="A34" s="8" t="str">
        <f>General!A34</f>
        <v>John Ponte</v>
      </c>
      <c r="B34" s="17">
        <f>0</f>
        <v>0</v>
      </c>
      <c r="C34" s="17">
        <f>0</f>
        <v>0</v>
      </c>
      <c r="D34" s="17">
        <f>0</f>
        <v>0</v>
      </c>
      <c r="E34" s="17">
        <f>0</f>
        <v>0</v>
      </c>
      <c r="F34" s="17">
        <f>0</f>
        <v>0</v>
      </c>
      <c r="G34" s="17">
        <f>0</f>
        <v>0</v>
      </c>
      <c r="H34" s="17">
        <f>0</f>
        <v>0</v>
      </c>
      <c r="I34" s="10">
        <f t="shared" si="0"/>
        <v>0</v>
      </c>
      <c r="J34" s="11">
        <f t="shared" si="1"/>
        <v>0</v>
      </c>
      <c r="K34" s="12">
        <f>0</f>
        <v>0</v>
      </c>
    </row>
    <row r="35" spans="1:11" ht="15.75" customHeight="1" x14ac:dyDescent="0.25">
      <c r="A35" s="8" t="str">
        <f>General!A35</f>
        <v>Jorge Valles</v>
      </c>
      <c r="B35" s="17">
        <f>0</f>
        <v>0</v>
      </c>
      <c r="C35" s="17">
        <f>0</f>
        <v>0</v>
      </c>
      <c r="D35" s="17">
        <f>0</f>
        <v>0</v>
      </c>
      <c r="E35" s="17">
        <f>0</f>
        <v>0</v>
      </c>
      <c r="F35" s="17">
        <f>0</f>
        <v>0</v>
      </c>
      <c r="G35" s="17">
        <f>0</f>
        <v>0</v>
      </c>
      <c r="H35" s="17">
        <f>0</f>
        <v>0</v>
      </c>
      <c r="I35" s="10">
        <f t="shared" ref="I35:I66" si="2">SUM(B35:H35)</f>
        <v>0</v>
      </c>
      <c r="J35" s="11">
        <f t="shared" ref="J35:J66" si="3">I35-K35</f>
        <v>0</v>
      </c>
      <c r="K35" s="12">
        <f>0</f>
        <v>0</v>
      </c>
    </row>
    <row r="36" spans="1:11" ht="15.75" customHeight="1" x14ac:dyDescent="0.25">
      <c r="A36" s="8" t="str">
        <f>General!A36</f>
        <v>Jose Francisco Lugo</v>
      </c>
      <c r="B36" s="17">
        <f>0</f>
        <v>0</v>
      </c>
      <c r="C36" s="17">
        <f>0</f>
        <v>0</v>
      </c>
      <c r="D36" s="17">
        <f>0</f>
        <v>0</v>
      </c>
      <c r="E36" s="17">
        <f>0</f>
        <v>0</v>
      </c>
      <c r="F36" s="17">
        <f>0</f>
        <v>0</v>
      </c>
      <c r="G36" s="17">
        <f>0</f>
        <v>0</v>
      </c>
      <c r="H36" s="17">
        <f>0</f>
        <v>0</v>
      </c>
      <c r="I36" s="10">
        <f t="shared" si="2"/>
        <v>0</v>
      </c>
      <c r="J36" s="11">
        <f t="shared" si="3"/>
        <v>0</v>
      </c>
      <c r="K36" s="12">
        <f>0</f>
        <v>0</v>
      </c>
    </row>
    <row r="37" spans="1:11" ht="15.75" customHeight="1" x14ac:dyDescent="0.25">
      <c r="A37" s="8" t="str">
        <f>General!A37</f>
        <v>Jose Lopez</v>
      </c>
      <c r="B37" s="17">
        <f>0</f>
        <v>0</v>
      </c>
      <c r="C37" s="17">
        <f>0</f>
        <v>0</v>
      </c>
      <c r="D37" s="17">
        <f>0</f>
        <v>0</v>
      </c>
      <c r="E37" s="17">
        <f>0</f>
        <v>0</v>
      </c>
      <c r="F37" s="17">
        <f>0</f>
        <v>0</v>
      </c>
      <c r="G37" s="17">
        <f>0</f>
        <v>0</v>
      </c>
      <c r="H37" s="17">
        <f>0</f>
        <v>0</v>
      </c>
      <c r="I37" s="10">
        <f t="shared" si="2"/>
        <v>0</v>
      </c>
      <c r="J37" s="11">
        <f t="shared" si="3"/>
        <v>0</v>
      </c>
      <c r="K37" s="12">
        <f>0</f>
        <v>0</v>
      </c>
    </row>
    <row r="38" spans="1:11" ht="15.75" customHeight="1" x14ac:dyDescent="0.25">
      <c r="A38" s="8" t="str">
        <f>General!A38</f>
        <v>Jose Ochoa</v>
      </c>
      <c r="B38" s="17">
        <f>0</f>
        <v>0</v>
      </c>
      <c r="C38" s="17">
        <f>0</f>
        <v>0</v>
      </c>
      <c r="D38" s="17">
        <f>0</f>
        <v>0</v>
      </c>
      <c r="E38" s="17">
        <f>0</f>
        <v>0</v>
      </c>
      <c r="F38" s="17">
        <f>0</f>
        <v>0</v>
      </c>
      <c r="G38" s="17">
        <f>0</f>
        <v>0</v>
      </c>
      <c r="H38" s="17">
        <f>0</f>
        <v>0</v>
      </c>
      <c r="I38" s="10">
        <f t="shared" si="2"/>
        <v>0</v>
      </c>
      <c r="J38" s="11">
        <f t="shared" si="3"/>
        <v>0</v>
      </c>
      <c r="K38" s="12">
        <f>0</f>
        <v>0</v>
      </c>
    </row>
    <row r="39" spans="1:11" ht="15.75" customHeight="1" x14ac:dyDescent="0.25">
      <c r="A39" s="8" t="str">
        <f>General!A39</f>
        <v>Joset Maldonado</v>
      </c>
      <c r="B39" s="17">
        <f>0</f>
        <v>0</v>
      </c>
      <c r="C39" s="17">
        <f>0</f>
        <v>0</v>
      </c>
      <c r="D39" s="17">
        <f>0</f>
        <v>0</v>
      </c>
      <c r="E39" s="17">
        <f>0</f>
        <v>0</v>
      </c>
      <c r="F39" s="17">
        <f>0</f>
        <v>0</v>
      </c>
      <c r="G39" s="17">
        <f>0</f>
        <v>0</v>
      </c>
      <c r="H39" s="17">
        <f>0</f>
        <v>0</v>
      </c>
      <c r="I39" s="10">
        <f t="shared" si="2"/>
        <v>0</v>
      </c>
      <c r="J39" s="11">
        <f t="shared" si="3"/>
        <v>0</v>
      </c>
      <c r="K39" s="12">
        <f>0</f>
        <v>0</v>
      </c>
    </row>
    <row r="40" spans="1:11" ht="15.75" customHeight="1" x14ac:dyDescent="0.25">
      <c r="A40" s="8" t="str">
        <f>General!A40</f>
        <v>Juan Davila</v>
      </c>
      <c r="B40" s="17">
        <f>0</f>
        <v>0</v>
      </c>
      <c r="C40" s="17">
        <f>0</f>
        <v>0</v>
      </c>
      <c r="D40" s="17">
        <f>0</f>
        <v>0</v>
      </c>
      <c r="E40" s="17">
        <f>0</f>
        <v>0</v>
      </c>
      <c r="F40" s="17">
        <f>0</f>
        <v>0</v>
      </c>
      <c r="G40" s="17">
        <f>0</f>
        <v>0</v>
      </c>
      <c r="H40" s="17">
        <f>0</f>
        <v>0</v>
      </c>
      <c r="I40" s="10">
        <f t="shared" si="2"/>
        <v>0</v>
      </c>
      <c r="J40" s="11">
        <f t="shared" si="3"/>
        <v>0</v>
      </c>
      <c r="K40" s="12">
        <f>0</f>
        <v>0</v>
      </c>
    </row>
    <row r="41" spans="1:11" ht="15.75" customHeight="1" x14ac:dyDescent="0.25">
      <c r="A41" s="8" t="str">
        <f>General!A41</f>
        <v>Juan Gimenez</v>
      </c>
      <c r="B41" s="17">
        <f>0</f>
        <v>0</v>
      </c>
      <c r="C41" s="17">
        <f>0</f>
        <v>0</v>
      </c>
      <c r="D41" s="17">
        <f>0</f>
        <v>0</v>
      </c>
      <c r="E41" s="17">
        <f>0</f>
        <v>0</v>
      </c>
      <c r="F41" s="17">
        <f>0</f>
        <v>0</v>
      </c>
      <c r="G41" s="17">
        <f>0</f>
        <v>0</v>
      </c>
      <c r="H41" s="17">
        <f>0</f>
        <v>0</v>
      </c>
      <c r="I41" s="10">
        <f t="shared" si="2"/>
        <v>0</v>
      </c>
      <c r="J41" s="11">
        <f t="shared" si="3"/>
        <v>0</v>
      </c>
      <c r="K41" s="12">
        <f>0</f>
        <v>0</v>
      </c>
    </row>
    <row r="42" spans="1:11" ht="15.75" customHeight="1" x14ac:dyDescent="0.25">
      <c r="A42" s="8" t="str">
        <f>General!A42</f>
        <v>Juan Manuel</v>
      </c>
      <c r="B42" s="17">
        <f>0</f>
        <v>0</v>
      </c>
      <c r="C42" s="17">
        <f>0</f>
        <v>0</v>
      </c>
      <c r="D42" s="17">
        <f>0</f>
        <v>0</v>
      </c>
      <c r="E42" s="17">
        <f>0</f>
        <v>0</v>
      </c>
      <c r="F42" s="17">
        <f>0</f>
        <v>0</v>
      </c>
      <c r="G42" s="17">
        <f>0</f>
        <v>0</v>
      </c>
      <c r="H42" s="17">
        <f>0</f>
        <v>0</v>
      </c>
      <c r="I42" s="10">
        <f t="shared" si="2"/>
        <v>0</v>
      </c>
      <c r="J42" s="11">
        <f t="shared" si="3"/>
        <v>0</v>
      </c>
      <c r="K42" s="12">
        <f>0</f>
        <v>0</v>
      </c>
    </row>
    <row r="43" spans="1:11" ht="15.75" customHeight="1" x14ac:dyDescent="0.25">
      <c r="A43" s="8" t="str">
        <f>General!A43</f>
        <v>Julio Astidias</v>
      </c>
      <c r="B43" s="17">
        <f>0</f>
        <v>0</v>
      </c>
      <c r="C43" s="17">
        <f>0</f>
        <v>0</v>
      </c>
      <c r="D43" s="17">
        <f>0</f>
        <v>0</v>
      </c>
      <c r="E43" s="17">
        <f>0</f>
        <v>0</v>
      </c>
      <c r="F43" s="17">
        <f>0</f>
        <v>0</v>
      </c>
      <c r="G43" s="17">
        <f>0</f>
        <v>0</v>
      </c>
      <c r="H43" s="17">
        <f>0</f>
        <v>0</v>
      </c>
      <c r="I43" s="10">
        <f t="shared" si="2"/>
        <v>0</v>
      </c>
      <c r="J43" s="11">
        <f t="shared" si="3"/>
        <v>0</v>
      </c>
      <c r="K43" s="12">
        <f>0</f>
        <v>0</v>
      </c>
    </row>
    <row r="44" spans="1:11" ht="15.75" customHeight="1" x14ac:dyDescent="0.25">
      <c r="A44" s="8" t="str">
        <f>General!A44</f>
        <v>Kelly Miranda</v>
      </c>
      <c r="B44" s="17">
        <f>0</f>
        <v>0</v>
      </c>
      <c r="C44" s="17">
        <f>0</f>
        <v>0</v>
      </c>
      <c r="D44" s="17">
        <f>0</f>
        <v>0</v>
      </c>
      <c r="E44" s="17">
        <f>0</f>
        <v>0</v>
      </c>
      <c r="F44" s="17">
        <f>0</f>
        <v>0</v>
      </c>
      <c r="G44" s="17">
        <f>0</f>
        <v>0</v>
      </c>
      <c r="H44" s="17">
        <f>0</f>
        <v>0</v>
      </c>
      <c r="I44" s="10">
        <f t="shared" si="2"/>
        <v>0</v>
      </c>
      <c r="J44" s="11">
        <f t="shared" si="3"/>
        <v>0</v>
      </c>
      <c r="K44" s="12">
        <f>0</f>
        <v>0</v>
      </c>
    </row>
    <row r="45" spans="1:11" ht="15.75" customHeight="1" x14ac:dyDescent="0.25">
      <c r="A45" s="8" t="str">
        <f>General!A45</f>
        <v>Klisma Lopez</v>
      </c>
      <c r="B45" s="17">
        <f>0</f>
        <v>0</v>
      </c>
      <c r="C45" s="17">
        <f>0</f>
        <v>0</v>
      </c>
      <c r="D45" s="17">
        <f>0</f>
        <v>0</v>
      </c>
      <c r="E45" s="17">
        <f>0</f>
        <v>0</v>
      </c>
      <c r="F45" s="17">
        <f>0</f>
        <v>0</v>
      </c>
      <c r="G45" s="17">
        <f>0</f>
        <v>0</v>
      </c>
      <c r="H45" s="17">
        <f>0</f>
        <v>0</v>
      </c>
      <c r="I45" s="10">
        <f t="shared" si="2"/>
        <v>0</v>
      </c>
      <c r="J45" s="11">
        <f t="shared" si="3"/>
        <v>0</v>
      </c>
      <c r="K45" s="12">
        <f>0</f>
        <v>0</v>
      </c>
    </row>
    <row r="46" spans="1:11" ht="15.75" customHeight="1" x14ac:dyDescent="0.25">
      <c r="A46" s="8" t="str">
        <f>General!A46</f>
        <v>Liz Forero</v>
      </c>
      <c r="B46" s="17">
        <f>0</f>
        <v>0</v>
      </c>
      <c r="C46" s="17">
        <f>0</f>
        <v>0</v>
      </c>
      <c r="D46" s="17">
        <f>0</f>
        <v>0</v>
      </c>
      <c r="E46" s="17">
        <f>0</f>
        <v>0</v>
      </c>
      <c r="F46" s="17">
        <f>0</f>
        <v>0</v>
      </c>
      <c r="G46" s="17">
        <f>0</f>
        <v>0</v>
      </c>
      <c r="H46" s="17">
        <f>0</f>
        <v>0</v>
      </c>
      <c r="I46" s="10">
        <f t="shared" si="2"/>
        <v>0</v>
      </c>
      <c r="J46" s="11">
        <f t="shared" si="3"/>
        <v>0</v>
      </c>
      <c r="K46" s="12">
        <f>0</f>
        <v>0</v>
      </c>
    </row>
    <row r="47" spans="1:11" ht="15.75" customHeight="1" x14ac:dyDescent="0.25">
      <c r="A47" s="8" t="str">
        <f>General!A47</f>
        <v>Luis David Golding</v>
      </c>
      <c r="B47" s="17">
        <f>0</f>
        <v>0</v>
      </c>
      <c r="C47" s="17">
        <f>0</f>
        <v>0</v>
      </c>
      <c r="D47" s="17">
        <f>0</f>
        <v>0</v>
      </c>
      <c r="E47" s="17">
        <f>0</f>
        <v>0</v>
      </c>
      <c r="F47" s="17">
        <f>0</f>
        <v>0</v>
      </c>
      <c r="G47" s="17">
        <f>0</f>
        <v>0</v>
      </c>
      <c r="H47" s="17">
        <f>0</f>
        <v>0</v>
      </c>
      <c r="I47" s="10">
        <f t="shared" si="2"/>
        <v>0</v>
      </c>
      <c r="J47" s="11">
        <f t="shared" si="3"/>
        <v>0</v>
      </c>
      <c r="K47" s="12">
        <f>0</f>
        <v>0</v>
      </c>
    </row>
    <row r="48" spans="1:11" ht="15.75" customHeight="1" x14ac:dyDescent="0.25">
      <c r="A48" s="8" t="str">
        <f>General!A48</f>
        <v>Luis Gutierrez</v>
      </c>
      <c r="B48" s="17">
        <f>0</f>
        <v>0</v>
      </c>
      <c r="C48" s="17">
        <f>0</f>
        <v>0</v>
      </c>
      <c r="D48" s="17">
        <f>0</f>
        <v>0</v>
      </c>
      <c r="E48" s="17">
        <f>0</f>
        <v>0</v>
      </c>
      <c r="F48" s="17">
        <f>0</f>
        <v>0</v>
      </c>
      <c r="G48" s="17">
        <f>0</f>
        <v>0</v>
      </c>
      <c r="H48" s="17">
        <f>0</f>
        <v>0</v>
      </c>
      <c r="I48" s="10">
        <f t="shared" si="2"/>
        <v>0</v>
      </c>
      <c r="J48" s="11">
        <f t="shared" si="3"/>
        <v>0</v>
      </c>
      <c r="K48" s="12">
        <f>0</f>
        <v>0</v>
      </c>
    </row>
    <row r="49" spans="1:11" ht="15.75" customHeight="1" x14ac:dyDescent="0.25">
      <c r="A49" s="8" t="str">
        <f>General!A49</f>
        <v>Luis Ochoa</v>
      </c>
      <c r="B49" s="17">
        <f>0</f>
        <v>0</v>
      </c>
      <c r="C49" s="17">
        <f>0</f>
        <v>0</v>
      </c>
      <c r="D49" s="17">
        <f>0</f>
        <v>0</v>
      </c>
      <c r="E49" s="17">
        <f>0</f>
        <v>0</v>
      </c>
      <c r="F49" s="17">
        <f>0</f>
        <v>0</v>
      </c>
      <c r="G49" s="17">
        <f>0</f>
        <v>0</v>
      </c>
      <c r="H49" s="17">
        <f>0</f>
        <v>0</v>
      </c>
      <c r="I49" s="10">
        <f t="shared" si="2"/>
        <v>0</v>
      </c>
      <c r="J49" s="11">
        <f t="shared" si="3"/>
        <v>0</v>
      </c>
      <c r="K49" s="12">
        <f>0</f>
        <v>0</v>
      </c>
    </row>
    <row r="50" spans="1:11" ht="15.75" customHeight="1" x14ac:dyDescent="0.25">
      <c r="A50" s="8" t="str">
        <f>General!A50</f>
        <v>Luis Rangel</v>
      </c>
      <c r="B50" s="17">
        <f>0</f>
        <v>0</v>
      </c>
      <c r="C50" s="17">
        <f>0</f>
        <v>0</v>
      </c>
      <c r="D50" s="17">
        <f>0</f>
        <v>0</v>
      </c>
      <c r="E50" s="17">
        <f>0</f>
        <v>0</v>
      </c>
      <c r="F50" s="17">
        <f>0</f>
        <v>0</v>
      </c>
      <c r="G50" s="17">
        <f>0</f>
        <v>0</v>
      </c>
      <c r="H50" s="17">
        <f>0</f>
        <v>0</v>
      </c>
      <c r="I50" s="10">
        <f t="shared" si="2"/>
        <v>0</v>
      </c>
      <c r="J50" s="11">
        <f t="shared" si="3"/>
        <v>0</v>
      </c>
      <c r="K50" s="12">
        <f>0</f>
        <v>0</v>
      </c>
    </row>
    <row r="51" spans="1:11" ht="15.75" customHeight="1" x14ac:dyDescent="0.25">
      <c r="A51" s="8" t="str">
        <f>General!A51</f>
        <v>Manuel Escalona</v>
      </c>
      <c r="B51" s="17">
        <f>0</f>
        <v>0</v>
      </c>
      <c r="C51" s="17">
        <f>0</f>
        <v>0</v>
      </c>
      <c r="D51" s="17">
        <f>0</f>
        <v>0</v>
      </c>
      <c r="E51" s="17">
        <f>0</f>
        <v>0</v>
      </c>
      <c r="F51" s="17">
        <f>0</f>
        <v>0</v>
      </c>
      <c r="G51" s="17">
        <f>0</f>
        <v>0</v>
      </c>
      <c r="H51" s="17">
        <f>0</f>
        <v>0</v>
      </c>
      <c r="I51" s="10">
        <f t="shared" si="2"/>
        <v>0</v>
      </c>
      <c r="J51" s="11">
        <f t="shared" si="3"/>
        <v>0</v>
      </c>
      <c r="K51" s="12">
        <f>0</f>
        <v>0</v>
      </c>
    </row>
    <row r="52" spans="1:11" ht="15.75" customHeight="1" x14ac:dyDescent="0.25">
      <c r="A52" s="8" t="str">
        <f>General!A52</f>
        <v>Manuel Lopez</v>
      </c>
      <c r="B52" s="17">
        <f>0</f>
        <v>0</v>
      </c>
      <c r="C52" s="17">
        <f>0</f>
        <v>0</v>
      </c>
      <c r="D52" s="17">
        <f>0</f>
        <v>0</v>
      </c>
      <c r="E52" s="17">
        <f>0</f>
        <v>0</v>
      </c>
      <c r="F52" s="17">
        <f>0</f>
        <v>0</v>
      </c>
      <c r="G52" s="17">
        <f>0</f>
        <v>0</v>
      </c>
      <c r="H52" s="17">
        <f>0</f>
        <v>0</v>
      </c>
      <c r="I52" s="10">
        <f t="shared" si="2"/>
        <v>0</v>
      </c>
      <c r="J52" s="11">
        <f t="shared" si="3"/>
        <v>0</v>
      </c>
      <c r="K52" s="12">
        <f>0</f>
        <v>0</v>
      </c>
    </row>
    <row r="53" spans="1:11" ht="15.75" customHeight="1" x14ac:dyDescent="0.25">
      <c r="A53" s="8" t="str">
        <f>General!A53</f>
        <v>Manuel Ramirez</v>
      </c>
      <c r="B53" s="17">
        <f>0</f>
        <v>0</v>
      </c>
      <c r="C53" s="17">
        <f>0</f>
        <v>0</v>
      </c>
      <c r="D53" s="17">
        <f>0</f>
        <v>0</v>
      </c>
      <c r="E53" s="17">
        <f>0</f>
        <v>0</v>
      </c>
      <c r="F53" s="17">
        <f>0</f>
        <v>0</v>
      </c>
      <c r="G53" s="17">
        <f>0</f>
        <v>0</v>
      </c>
      <c r="H53" s="17">
        <f>0</f>
        <v>0</v>
      </c>
      <c r="I53" s="10">
        <f t="shared" si="2"/>
        <v>0</v>
      </c>
      <c r="J53" s="11">
        <f t="shared" si="3"/>
        <v>0</v>
      </c>
      <c r="K53" s="12">
        <f>0</f>
        <v>0</v>
      </c>
    </row>
    <row r="54" spans="1:11" ht="15.75" customHeight="1" x14ac:dyDescent="0.25">
      <c r="A54" s="8" t="str">
        <f>General!A54</f>
        <v>Marbelis Soto</v>
      </c>
      <c r="B54" s="17">
        <f>0</f>
        <v>0</v>
      </c>
      <c r="C54" s="17">
        <f>0</f>
        <v>0</v>
      </c>
      <c r="D54" s="17">
        <f>0</f>
        <v>0</v>
      </c>
      <c r="E54" s="17">
        <f>0</f>
        <v>0</v>
      </c>
      <c r="F54" s="17">
        <f>0</f>
        <v>0</v>
      </c>
      <c r="G54" s="17">
        <f>0</f>
        <v>0</v>
      </c>
      <c r="H54" s="17">
        <f>0</f>
        <v>0</v>
      </c>
      <c r="I54" s="10">
        <f t="shared" si="2"/>
        <v>0</v>
      </c>
      <c r="J54" s="11">
        <f t="shared" si="3"/>
        <v>0</v>
      </c>
      <c r="K54" s="12">
        <f>0</f>
        <v>0</v>
      </c>
    </row>
    <row r="55" spans="1:11" ht="15.75" customHeight="1" x14ac:dyDescent="0.25">
      <c r="A55" s="8" t="str">
        <f>General!A55</f>
        <v>Michael Mendez</v>
      </c>
      <c r="B55" s="17">
        <f>0</f>
        <v>0</v>
      </c>
      <c r="C55" s="17">
        <f>0</f>
        <v>0</v>
      </c>
      <c r="D55" s="17">
        <f>0</f>
        <v>0</v>
      </c>
      <c r="E55" s="17">
        <f>0</f>
        <v>0</v>
      </c>
      <c r="F55" s="17">
        <f>0</f>
        <v>0</v>
      </c>
      <c r="G55" s="17">
        <f>0</f>
        <v>0</v>
      </c>
      <c r="H55" s="17">
        <f>0</f>
        <v>0</v>
      </c>
      <c r="I55" s="10">
        <f t="shared" si="2"/>
        <v>0</v>
      </c>
      <c r="J55" s="11">
        <f t="shared" si="3"/>
        <v>0</v>
      </c>
      <c r="K55" s="12">
        <f>0</f>
        <v>0</v>
      </c>
    </row>
    <row r="56" spans="1:11" ht="15.75" customHeight="1" x14ac:dyDescent="0.25">
      <c r="A56" s="8" t="str">
        <f>General!A56</f>
        <v>Nelson Roman</v>
      </c>
      <c r="B56" s="17">
        <f>0</f>
        <v>0</v>
      </c>
      <c r="C56" s="17">
        <f>0</f>
        <v>0</v>
      </c>
      <c r="D56" s="17">
        <f>0</f>
        <v>0</v>
      </c>
      <c r="E56" s="17">
        <f>0</f>
        <v>0</v>
      </c>
      <c r="F56" s="17">
        <f>0</f>
        <v>0</v>
      </c>
      <c r="G56" s="17">
        <f>0</f>
        <v>0</v>
      </c>
      <c r="H56" s="17">
        <f>0</f>
        <v>0</v>
      </c>
      <c r="I56" s="10">
        <f t="shared" si="2"/>
        <v>0</v>
      </c>
      <c r="J56" s="11">
        <f t="shared" si="3"/>
        <v>0</v>
      </c>
      <c r="K56" s="12">
        <f>0</f>
        <v>0</v>
      </c>
    </row>
    <row r="57" spans="1:11" ht="15.75" customHeight="1" x14ac:dyDescent="0.25">
      <c r="A57" s="8" t="str">
        <f>General!A57</f>
        <v>Oscar Hernandez</v>
      </c>
      <c r="B57" s="17">
        <f>0</f>
        <v>0</v>
      </c>
      <c r="C57" s="17">
        <f>0</f>
        <v>0</v>
      </c>
      <c r="D57" s="17">
        <f>0</f>
        <v>0</v>
      </c>
      <c r="E57" s="17">
        <f>0</f>
        <v>0</v>
      </c>
      <c r="F57" s="17">
        <f>0</f>
        <v>0</v>
      </c>
      <c r="G57" s="17">
        <f>0</f>
        <v>0</v>
      </c>
      <c r="H57" s="17">
        <f>0</f>
        <v>0</v>
      </c>
      <c r="I57" s="10">
        <f t="shared" si="2"/>
        <v>0</v>
      </c>
      <c r="J57" s="11">
        <f t="shared" si="3"/>
        <v>0</v>
      </c>
      <c r="K57" s="12">
        <f>0</f>
        <v>0</v>
      </c>
    </row>
    <row r="58" spans="1:11" ht="15.75" customHeight="1" x14ac:dyDescent="0.25">
      <c r="A58" s="8" t="str">
        <f>General!A58</f>
        <v>Oscar Mendez</v>
      </c>
      <c r="B58" s="17">
        <f>0</f>
        <v>0</v>
      </c>
      <c r="C58" s="17">
        <f>0</f>
        <v>0</v>
      </c>
      <c r="D58" s="17">
        <f>0</f>
        <v>0</v>
      </c>
      <c r="E58" s="17">
        <f>0</f>
        <v>0</v>
      </c>
      <c r="F58" s="17">
        <f>0</f>
        <v>0</v>
      </c>
      <c r="G58" s="17">
        <f>0</f>
        <v>0</v>
      </c>
      <c r="H58" s="17">
        <f>0</f>
        <v>0</v>
      </c>
      <c r="I58" s="10">
        <f t="shared" si="2"/>
        <v>0</v>
      </c>
      <c r="J58" s="11">
        <f t="shared" si="3"/>
        <v>0</v>
      </c>
      <c r="K58" s="12">
        <f>0</f>
        <v>0</v>
      </c>
    </row>
    <row r="59" spans="1:11" ht="15.75" customHeight="1" x14ac:dyDescent="0.25">
      <c r="A59" s="8" t="str">
        <f>General!A59</f>
        <v>Pedro Forero</v>
      </c>
      <c r="B59" s="17">
        <f>0</f>
        <v>0</v>
      </c>
      <c r="C59" s="17">
        <f>0</f>
        <v>0</v>
      </c>
      <c r="D59" s="17">
        <f>0</f>
        <v>0</v>
      </c>
      <c r="E59" s="17">
        <f>0</f>
        <v>0</v>
      </c>
      <c r="F59" s="17">
        <f>0</f>
        <v>0</v>
      </c>
      <c r="G59" s="17">
        <f>0</f>
        <v>0</v>
      </c>
      <c r="H59" s="17">
        <f>0</f>
        <v>0</v>
      </c>
      <c r="I59" s="10">
        <f t="shared" si="2"/>
        <v>0</v>
      </c>
      <c r="J59" s="11">
        <f t="shared" si="3"/>
        <v>0</v>
      </c>
      <c r="K59" s="12">
        <f>0</f>
        <v>0</v>
      </c>
    </row>
    <row r="60" spans="1:11" ht="15.75" customHeight="1" x14ac:dyDescent="0.25">
      <c r="A60" s="8" t="str">
        <f>General!A60</f>
        <v>Roberto Vasquez</v>
      </c>
      <c r="B60" s="17">
        <f>0</f>
        <v>0</v>
      </c>
      <c r="C60" s="17">
        <f>0</f>
        <v>0</v>
      </c>
      <c r="D60" s="17">
        <f>0</f>
        <v>0</v>
      </c>
      <c r="E60" s="17">
        <f>0</f>
        <v>0</v>
      </c>
      <c r="F60" s="17">
        <f>0</f>
        <v>0</v>
      </c>
      <c r="G60" s="17">
        <f>0</f>
        <v>0</v>
      </c>
      <c r="H60" s="17">
        <f>0</f>
        <v>0</v>
      </c>
      <c r="I60" s="10">
        <f t="shared" si="2"/>
        <v>0</v>
      </c>
      <c r="J60" s="11">
        <f t="shared" si="3"/>
        <v>0</v>
      </c>
      <c r="K60" s="12">
        <f>0</f>
        <v>0</v>
      </c>
    </row>
    <row r="61" spans="1:11" ht="15.75" customHeight="1" x14ac:dyDescent="0.25">
      <c r="A61" s="8" t="str">
        <f>General!A61</f>
        <v>Ruben Guerrero</v>
      </c>
      <c r="B61" s="17">
        <f>0</f>
        <v>0</v>
      </c>
      <c r="C61" s="17">
        <f>0</f>
        <v>0</v>
      </c>
      <c r="D61" s="17">
        <f>0</f>
        <v>0</v>
      </c>
      <c r="E61" s="17">
        <f>0</f>
        <v>0</v>
      </c>
      <c r="F61" s="17">
        <f>0</f>
        <v>0</v>
      </c>
      <c r="G61" s="17">
        <f>0</f>
        <v>0</v>
      </c>
      <c r="H61" s="17">
        <f>0</f>
        <v>0</v>
      </c>
      <c r="I61" s="10">
        <f t="shared" si="2"/>
        <v>0</v>
      </c>
      <c r="J61" s="11">
        <f t="shared" si="3"/>
        <v>0</v>
      </c>
      <c r="K61" s="12">
        <f>0</f>
        <v>0</v>
      </c>
    </row>
    <row r="62" spans="1:11" ht="15.75" customHeight="1" x14ac:dyDescent="0.25">
      <c r="A62" s="8" t="str">
        <f>General!A62</f>
        <v>Sara Zacarias</v>
      </c>
      <c r="B62" s="17">
        <f>0</f>
        <v>0</v>
      </c>
      <c r="C62" s="17">
        <f>0</f>
        <v>0</v>
      </c>
      <c r="D62" s="17">
        <f>0</f>
        <v>0</v>
      </c>
      <c r="E62" s="17">
        <f>0</f>
        <v>0</v>
      </c>
      <c r="F62" s="17">
        <f>0</f>
        <v>0</v>
      </c>
      <c r="G62" s="17">
        <f>0</f>
        <v>0</v>
      </c>
      <c r="H62" s="17">
        <f>0</f>
        <v>0</v>
      </c>
      <c r="I62" s="10">
        <f t="shared" si="2"/>
        <v>0</v>
      </c>
      <c r="J62" s="11">
        <f t="shared" si="3"/>
        <v>0</v>
      </c>
      <c r="K62" s="12">
        <f>0</f>
        <v>0</v>
      </c>
    </row>
    <row r="63" spans="1:11" ht="15.75" customHeight="1" x14ac:dyDescent="0.25">
      <c r="A63" s="8" t="str">
        <f>General!A63</f>
        <v>Sebastian Flores</v>
      </c>
      <c r="B63" s="17">
        <f>4.5</f>
        <v>4.5</v>
      </c>
      <c r="C63" s="17">
        <f>0</f>
        <v>0</v>
      </c>
      <c r="D63" s="17">
        <f>0</f>
        <v>0</v>
      </c>
      <c r="E63" s="17">
        <f>0</f>
        <v>0</v>
      </c>
      <c r="F63" s="17">
        <f>0</f>
        <v>0</v>
      </c>
      <c r="G63" s="17">
        <f>0</f>
        <v>0</v>
      </c>
      <c r="H63" s="17">
        <f>0</f>
        <v>0</v>
      </c>
      <c r="I63" s="10">
        <f t="shared" si="2"/>
        <v>4.5</v>
      </c>
      <c r="J63" s="11">
        <f t="shared" si="3"/>
        <v>4.5</v>
      </c>
      <c r="K63" s="12">
        <f>0</f>
        <v>0</v>
      </c>
    </row>
    <row r="64" spans="1:11" ht="15.75" customHeight="1" x14ac:dyDescent="0.25">
      <c r="A64" s="8" t="str">
        <f>General!A64</f>
        <v>Wilmer Gutierrez</v>
      </c>
      <c r="B64" s="17">
        <f>0</f>
        <v>0</v>
      </c>
      <c r="C64" s="17">
        <f>0</f>
        <v>0</v>
      </c>
      <c r="D64" s="17">
        <f>0</f>
        <v>0</v>
      </c>
      <c r="E64" s="17">
        <f>0</f>
        <v>0</v>
      </c>
      <c r="F64" s="17">
        <f>0</f>
        <v>0</v>
      </c>
      <c r="G64" s="17">
        <f>0</f>
        <v>0</v>
      </c>
      <c r="H64" s="17">
        <f>0</f>
        <v>0</v>
      </c>
      <c r="I64" s="10">
        <f t="shared" si="2"/>
        <v>0</v>
      </c>
      <c r="J64" s="11">
        <f t="shared" si="3"/>
        <v>0</v>
      </c>
      <c r="K64" s="12">
        <f>0</f>
        <v>0</v>
      </c>
    </row>
    <row r="65" spans="1:11" ht="15.75" customHeight="1" x14ac:dyDescent="0.25">
      <c r="A65" s="8" t="str">
        <f>General!A65</f>
        <v>Yonalber Mora Ropero</v>
      </c>
      <c r="B65" s="17">
        <f>0</f>
        <v>0</v>
      </c>
      <c r="C65" s="17">
        <f>0</f>
        <v>0</v>
      </c>
      <c r="D65" s="17">
        <f>0</f>
        <v>0</v>
      </c>
      <c r="E65" s="17">
        <f>0</f>
        <v>0</v>
      </c>
      <c r="F65" s="17">
        <f>0</f>
        <v>0</v>
      </c>
      <c r="G65" s="17">
        <f>0</f>
        <v>0</v>
      </c>
      <c r="H65" s="17">
        <f>0</f>
        <v>0</v>
      </c>
      <c r="I65" s="10">
        <f t="shared" si="2"/>
        <v>0</v>
      </c>
      <c r="J65" s="11">
        <f t="shared" si="3"/>
        <v>0</v>
      </c>
      <c r="K65" s="12">
        <f>0</f>
        <v>0</v>
      </c>
    </row>
    <row r="66" spans="1:11" ht="15.75" customHeight="1" x14ac:dyDescent="0.25">
      <c r="A66" s="8" t="str">
        <f>General!A66</f>
        <v>Yordani Garcia</v>
      </c>
      <c r="B66" s="17">
        <f>0</f>
        <v>0</v>
      </c>
      <c r="C66" s="17">
        <f>0</f>
        <v>0</v>
      </c>
      <c r="D66" s="17">
        <f>0</f>
        <v>0</v>
      </c>
      <c r="E66" s="17">
        <f>0</f>
        <v>0</v>
      </c>
      <c r="F66" s="17">
        <f>0</f>
        <v>0</v>
      </c>
      <c r="G66" s="17">
        <f>0</f>
        <v>0</v>
      </c>
      <c r="H66" s="17">
        <f>0</f>
        <v>0</v>
      </c>
      <c r="I66" s="10">
        <f t="shared" si="2"/>
        <v>0</v>
      </c>
      <c r="J66" s="11">
        <f t="shared" si="3"/>
        <v>0</v>
      </c>
      <c r="K66" s="12">
        <f>0</f>
        <v>0</v>
      </c>
    </row>
    <row r="67" spans="1:11" ht="15.75" customHeight="1" x14ac:dyDescent="0.25">
      <c r="A67" s="8" t="str">
        <f>General!A67</f>
        <v>Yunior Arrieta</v>
      </c>
      <c r="B67" s="17">
        <f>0</f>
        <v>0</v>
      </c>
      <c r="C67" s="17">
        <f>0</f>
        <v>0</v>
      </c>
      <c r="D67" s="17">
        <f>0</f>
        <v>0</v>
      </c>
      <c r="E67" s="17">
        <f>0</f>
        <v>0</v>
      </c>
      <c r="F67" s="17">
        <f>0</f>
        <v>0</v>
      </c>
      <c r="G67" s="17">
        <f>0</f>
        <v>0</v>
      </c>
      <c r="H67" s="17">
        <f>0</f>
        <v>0</v>
      </c>
      <c r="I67" s="10">
        <f t="shared" ref="I67:I98" si="4">SUM(B67:H67)</f>
        <v>0</v>
      </c>
      <c r="J67" s="11">
        <f t="shared" ref="J67:J98" si="5">I67-K67</f>
        <v>0</v>
      </c>
      <c r="K67" s="12">
        <f>0</f>
        <v>0</v>
      </c>
    </row>
    <row r="68" spans="1:11" ht="33" customHeight="1" x14ac:dyDescent="0.25">
      <c r="A68" s="4" t="s">
        <v>81</v>
      </c>
      <c r="B68" s="10">
        <f t="shared" ref="B68:I68" si="6">SUM(B3:B67)</f>
        <v>4.5</v>
      </c>
      <c r="C68" s="10">
        <f t="shared" si="6"/>
        <v>0</v>
      </c>
      <c r="D68" s="10">
        <f t="shared" si="6"/>
        <v>0</v>
      </c>
      <c r="E68" s="10">
        <f t="shared" si="6"/>
        <v>0</v>
      </c>
      <c r="F68" s="10">
        <f t="shared" si="6"/>
        <v>0</v>
      </c>
      <c r="G68" s="10">
        <f t="shared" si="6"/>
        <v>0</v>
      </c>
      <c r="H68" s="10">
        <f t="shared" si="6"/>
        <v>0</v>
      </c>
      <c r="I68" s="14">
        <f t="shared" si="6"/>
        <v>4.5</v>
      </c>
      <c r="J68" s="11" t="s">
        <v>82</v>
      </c>
      <c r="K68" s="12" t="s">
        <v>82</v>
      </c>
    </row>
    <row r="69" spans="1:11" ht="33" customHeight="1" x14ac:dyDescent="0.25">
      <c r="A69" s="5" t="s">
        <v>83</v>
      </c>
      <c r="B69" s="11">
        <f t="shared" ref="B69:H69" si="7">B68-B70</f>
        <v>4.5</v>
      </c>
      <c r="C69" s="11">
        <f t="shared" si="7"/>
        <v>0</v>
      </c>
      <c r="D69" s="11">
        <f t="shared" si="7"/>
        <v>0</v>
      </c>
      <c r="E69" s="11">
        <f t="shared" si="7"/>
        <v>0</v>
      </c>
      <c r="F69" s="11">
        <f t="shared" si="7"/>
        <v>0</v>
      </c>
      <c r="G69" s="11">
        <f t="shared" si="7"/>
        <v>0</v>
      </c>
      <c r="H69" s="11">
        <f t="shared" si="7"/>
        <v>0</v>
      </c>
      <c r="I69" s="11" t="s">
        <v>82</v>
      </c>
      <c r="J69" s="15">
        <f>SUM(J3:J67)</f>
        <v>4.5</v>
      </c>
      <c r="K69" s="12" t="s">
        <v>82</v>
      </c>
    </row>
    <row r="70" spans="1:11" ht="33" customHeight="1" x14ac:dyDescent="0.25">
      <c r="A70" s="6" t="s">
        <v>84</v>
      </c>
      <c r="B70" s="12">
        <f>0</f>
        <v>0</v>
      </c>
      <c r="C70" s="12">
        <f>0</f>
        <v>0</v>
      </c>
      <c r="D70" s="12">
        <f>0</f>
        <v>0</v>
      </c>
      <c r="E70" s="12">
        <f>0</f>
        <v>0</v>
      </c>
      <c r="F70" s="12">
        <f>0</f>
        <v>0</v>
      </c>
      <c r="G70" s="12">
        <f>0</f>
        <v>0</v>
      </c>
      <c r="H70" s="12">
        <f>0</f>
        <v>0</v>
      </c>
      <c r="I70" s="12" t="s">
        <v>82</v>
      </c>
      <c r="J70" s="12" t="s">
        <v>82</v>
      </c>
      <c r="K70" s="16">
        <f>SUM(K3:K67)</f>
        <v>0</v>
      </c>
    </row>
  </sheetData>
  <mergeCells count="1">
    <mergeCell ref="B1:K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70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baseColWidth="10" defaultColWidth="9.140625" defaultRowHeight="15" x14ac:dyDescent="0.25"/>
  <cols>
    <col min="1" max="1" width="23" customWidth="1"/>
    <col min="2" max="13" width="11.85546875" customWidth="1"/>
  </cols>
  <sheetData>
    <row r="1" spans="1:11" ht="56.25" customHeight="1" x14ac:dyDescent="0.25">
      <c r="A1" s="1"/>
      <c r="B1" s="39" t="s">
        <v>170</v>
      </c>
      <c r="C1" s="37"/>
      <c r="D1" s="37"/>
      <c r="E1" s="37"/>
      <c r="F1" s="37"/>
      <c r="G1" s="37"/>
      <c r="H1" s="37"/>
      <c r="I1" s="37"/>
      <c r="J1" s="37"/>
      <c r="K1" s="38"/>
    </row>
    <row r="2" spans="1:11" ht="56.25" customHeight="1" x14ac:dyDescent="0.25">
      <c r="A2" s="3" t="s">
        <v>157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4" t="s">
        <v>12</v>
      </c>
      <c r="J2" s="5" t="s">
        <v>13</v>
      </c>
      <c r="K2" s="6" t="s">
        <v>14</v>
      </c>
    </row>
    <row r="3" spans="1:11" ht="15.75" customHeight="1" x14ac:dyDescent="0.25">
      <c r="A3" s="8" t="str">
        <f>General!A3</f>
        <v>Albert Gonzalez</v>
      </c>
      <c r="B3" s="17">
        <f>0</f>
        <v>0</v>
      </c>
      <c r="C3" s="17">
        <f>0</f>
        <v>0</v>
      </c>
      <c r="D3" s="17">
        <f>0</f>
        <v>0</v>
      </c>
      <c r="E3" s="17">
        <f>0</f>
        <v>0</v>
      </c>
      <c r="F3" s="17">
        <f>0</f>
        <v>0</v>
      </c>
      <c r="G3" s="17">
        <f>0</f>
        <v>0</v>
      </c>
      <c r="H3" s="17">
        <f>0</f>
        <v>0</v>
      </c>
      <c r="I3" s="10">
        <f t="shared" ref="I3:I34" si="0">SUM(B3:H3)</f>
        <v>0</v>
      </c>
      <c r="J3" s="11">
        <f t="shared" ref="J3:J34" si="1">I3-K3</f>
        <v>0</v>
      </c>
      <c r="K3" s="12">
        <f>0</f>
        <v>0</v>
      </c>
    </row>
    <row r="4" spans="1:11" ht="15.75" customHeight="1" x14ac:dyDescent="0.25">
      <c r="A4" s="8" t="str">
        <f>General!A4</f>
        <v>Anderson Briceno</v>
      </c>
      <c r="B4" s="17">
        <f>0</f>
        <v>0</v>
      </c>
      <c r="C4" s="17">
        <f>0</f>
        <v>0</v>
      </c>
      <c r="D4" s="17">
        <f>0</f>
        <v>0</v>
      </c>
      <c r="E4" s="17">
        <f>0</f>
        <v>0</v>
      </c>
      <c r="F4" s="17">
        <f>0</f>
        <v>0</v>
      </c>
      <c r="G4" s="17">
        <f>0</f>
        <v>0</v>
      </c>
      <c r="H4" s="17">
        <f>0</f>
        <v>0</v>
      </c>
      <c r="I4" s="10">
        <f t="shared" si="0"/>
        <v>0</v>
      </c>
      <c r="J4" s="11">
        <f t="shared" si="1"/>
        <v>0</v>
      </c>
      <c r="K4" s="12">
        <f>0</f>
        <v>0</v>
      </c>
    </row>
    <row r="5" spans="1:11" ht="15.75" customHeight="1" x14ac:dyDescent="0.25">
      <c r="A5" s="8" t="str">
        <f>General!A5</f>
        <v>Andres Quiroz</v>
      </c>
      <c r="B5" s="17">
        <f>0</f>
        <v>0</v>
      </c>
      <c r="C5" s="17">
        <f>0</f>
        <v>0</v>
      </c>
      <c r="D5" s="17">
        <f>0</f>
        <v>0</v>
      </c>
      <c r="E5" s="17">
        <f>0</f>
        <v>0</v>
      </c>
      <c r="F5" s="17">
        <f>0</f>
        <v>0</v>
      </c>
      <c r="G5" s="17">
        <f>0</f>
        <v>0</v>
      </c>
      <c r="H5" s="17">
        <f>0</f>
        <v>0</v>
      </c>
      <c r="I5" s="10">
        <f t="shared" si="0"/>
        <v>0</v>
      </c>
      <c r="J5" s="11">
        <f t="shared" si="1"/>
        <v>0</v>
      </c>
      <c r="K5" s="12">
        <f>0</f>
        <v>0</v>
      </c>
    </row>
    <row r="6" spans="1:11" ht="15.75" customHeight="1" x14ac:dyDescent="0.25">
      <c r="A6" s="8" t="str">
        <f>General!A6</f>
        <v>Angel Maldonado</v>
      </c>
      <c r="B6" s="17">
        <f>0</f>
        <v>0</v>
      </c>
      <c r="C6" s="17">
        <f>0</f>
        <v>0</v>
      </c>
      <c r="D6" s="17">
        <f>0</f>
        <v>0</v>
      </c>
      <c r="E6" s="17">
        <f>0</f>
        <v>0</v>
      </c>
      <c r="F6" s="17">
        <f>0</f>
        <v>0</v>
      </c>
      <c r="G6" s="17">
        <f>0</f>
        <v>0</v>
      </c>
      <c r="H6" s="17">
        <f>0</f>
        <v>0</v>
      </c>
      <c r="I6" s="10">
        <f t="shared" si="0"/>
        <v>0</v>
      </c>
      <c r="J6" s="11">
        <f t="shared" si="1"/>
        <v>0</v>
      </c>
      <c r="K6" s="12">
        <f>0</f>
        <v>0</v>
      </c>
    </row>
    <row r="7" spans="1:11" ht="15.75" customHeight="1" x14ac:dyDescent="0.25">
      <c r="A7" s="8" t="str">
        <f>General!A7</f>
        <v>Antonio Lopez</v>
      </c>
      <c r="B7" s="17">
        <f>0</f>
        <v>0</v>
      </c>
      <c r="C7" s="17">
        <f>0</f>
        <v>0</v>
      </c>
      <c r="D7" s="17">
        <f>0</f>
        <v>0</v>
      </c>
      <c r="E7" s="17">
        <f>0</f>
        <v>0</v>
      </c>
      <c r="F7" s="17">
        <f>0</f>
        <v>0</v>
      </c>
      <c r="G7" s="17">
        <f>0</f>
        <v>0</v>
      </c>
      <c r="H7" s="17">
        <f>0</f>
        <v>0</v>
      </c>
      <c r="I7" s="10">
        <f t="shared" si="0"/>
        <v>0</v>
      </c>
      <c r="J7" s="11">
        <f t="shared" si="1"/>
        <v>0</v>
      </c>
      <c r="K7" s="12">
        <f>0</f>
        <v>0</v>
      </c>
    </row>
    <row r="8" spans="1:11" ht="15.75" customHeight="1" x14ac:dyDescent="0.25">
      <c r="A8" s="8" t="str">
        <f>General!A8</f>
        <v>Brailyn Lopez</v>
      </c>
      <c r="B8" s="17">
        <f>0</f>
        <v>0</v>
      </c>
      <c r="C8" s="17">
        <f>0</f>
        <v>0</v>
      </c>
      <c r="D8" s="17">
        <f>0</f>
        <v>0</v>
      </c>
      <c r="E8" s="17">
        <f>0</f>
        <v>0</v>
      </c>
      <c r="F8" s="17">
        <f>0</f>
        <v>0</v>
      </c>
      <c r="G8" s="17">
        <f>0</f>
        <v>0</v>
      </c>
      <c r="H8" s="17">
        <f>0</f>
        <v>0</v>
      </c>
      <c r="I8" s="10">
        <f t="shared" si="0"/>
        <v>0</v>
      </c>
      <c r="J8" s="11">
        <f t="shared" si="1"/>
        <v>0</v>
      </c>
      <c r="K8" s="12">
        <f>0</f>
        <v>0</v>
      </c>
    </row>
    <row r="9" spans="1:11" ht="15.75" customHeight="1" x14ac:dyDescent="0.25">
      <c r="A9" s="8" t="str">
        <f>General!A9</f>
        <v>Carlos Gonzalez</v>
      </c>
      <c r="B9" s="17">
        <f>0</f>
        <v>0</v>
      </c>
      <c r="C9" s="17">
        <f>0</f>
        <v>0</v>
      </c>
      <c r="D9" s="17">
        <f>0</f>
        <v>0</v>
      </c>
      <c r="E9" s="17">
        <f>0</f>
        <v>0</v>
      </c>
      <c r="F9" s="17">
        <f>0</f>
        <v>0</v>
      </c>
      <c r="G9" s="17">
        <f>0</f>
        <v>0</v>
      </c>
      <c r="H9" s="17">
        <f>0</f>
        <v>0</v>
      </c>
      <c r="I9" s="10">
        <f t="shared" si="0"/>
        <v>0</v>
      </c>
      <c r="J9" s="11">
        <f t="shared" si="1"/>
        <v>0</v>
      </c>
      <c r="K9" s="12">
        <f>0</f>
        <v>0</v>
      </c>
    </row>
    <row r="10" spans="1:11" ht="15.75" customHeight="1" x14ac:dyDescent="0.25">
      <c r="A10" s="8" t="str">
        <f>General!A10</f>
        <v>Carlos Mejias</v>
      </c>
      <c r="B10" s="17">
        <f>0</f>
        <v>0</v>
      </c>
      <c r="C10" s="17">
        <f>0</f>
        <v>0</v>
      </c>
      <c r="D10" s="17">
        <f>0</f>
        <v>0</v>
      </c>
      <c r="E10" s="17">
        <f>0</f>
        <v>0</v>
      </c>
      <c r="F10" s="17">
        <f>0</f>
        <v>0</v>
      </c>
      <c r="G10" s="17">
        <f>0</f>
        <v>0</v>
      </c>
      <c r="H10" s="17">
        <f>0</f>
        <v>0</v>
      </c>
      <c r="I10" s="10">
        <f t="shared" si="0"/>
        <v>0</v>
      </c>
      <c r="J10" s="11">
        <f t="shared" si="1"/>
        <v>0</v>
      </c>
      <c r="K10" s="12">
        <f>0</f>
        <v>0</v>
      </c>
    </row>
    <row r="11" spans="1:11" ht="15.75" customHeight="1" x14ac:dyDescent="0.25">
      <c r="A11" s="8" t="str">
        <f>General!A11</f>
        <v>Cesar Alvarez</v>
      </c>
      <c r="B11" s="17">
        <f>0</f>
        <v>0</v>
      </c>
      <c r="C11" s="17">
        <f>0</f>
        <v>0</v>
      </c>
      <c r="D11" s="17">
        <f>0</f>
        <v>0</v>
      </c>
      <c r="E11" s="17">
        <f>0</f>
        <v>0</v>
      </c>
      <c r="F11" s="17">
        <f>0</f>
        <v>0</v>
      </c>
      <c r="G11" s="17">
        <f>0</f>
        <v>0</v>
      </c>
      <c r="H11" s="17">
        <f>0</f>
        <v>0</v>
      </c>
      <c r="I11" s="10">
        <f t="shared" si="0"/>
        <v>0</v>
      </c>
      <c r="J11" s="11">
        <f t="shared" si="1"/>
        <v>0</v>
      </c>
      <c r="K11" s="12">
        <f>0</f>
        <v>0</v>
      </c>
    </row>
    <row r="12" spans="1:11" ht="15.75" customHeight="1" x14ac:dyDescent="0.25">
      <c r="A12" s="8" t="str">
        <f>General!A12</f>
        <v>Cesar Ponte</v>
      </c>
      <c r="B12" s="17">
        <f>0</f>
        <v>0</v>
      </c>
      <c r="C12" s="17">
        <f>0</f>
        <v>0</v>
      </c>
      <c r="D12" s="17">
        <f>0</f>
        <v>0</v>
      </c>
      <c r="E12" s="17">
        <f>0</f>
        <v>0</v>
      </c>
      <c r="F12" s="17">
        <f>0</f>
        <v>0</v>
      </c>
      <c r="G12" s="17">
        <f>0</f>
        <v>0</v>
      </c>
      <c r="H12" s="17">
        <f>0</f>
        <v>0</v>
      </c>
      <c r="I12" s="10">
        <f t="shared" si="0"/>
        <v>0</v>
      </c>
      <c r="J12" s="11">
        <f t="shared" si="1"/>
        <v>0</v>
      </c>
      <c r="K12" s="12">
        <f>0</f>
        <v>0</v>
      </c>
    </row>
    <row r="13" spans="1:11" ht="15.75" customHeight="1" x14ac:dyDescent="0.25">
      <c r="A13" s="8" t="str">
        <f>General!A13</f>
        <v>Daniel Ramirez</v>
      </c>
      <c r="B13" s="17">
        <f>0</f>
        <v>0</v>
      </c>
      <c r="C13" s="17">
        <f>0</f>
        <v>0</v>
      </c>
      <c r="D13" s="17">
        <f>0</f>
        <v>0</v>
      </c>
      <c r="E13" s="17">
        <f>0</f>
        <v>0</v>
      </c>
      <c r="F13" s="17">
        <f>0</f>
        <v>0</v>
      </c>
      <c r="G13" s="17">
        <f>0</f>
        <v>0</v>
      </c>
      <c r="H13" s="17">
        <f>0</f>
        <v>0</v>
      </c>
      <c r="I13" s="10">
        <f t="shared" si="0"/>
        <v>0</v>
      </c>
      <c r="J13" s="11">
        <f t="shared" si="1"/>
        <v>0</v>
      </c>
      <c r="K13" s="12">
        <f>0</f>
        <v>0</v>
      </c>
    </row>
    <row r="14" spans="1:11" ht="15.75" customHeight="1" x14ac:dyDescent="0.25">
      <c r="A14" s="8" t="str">
        <f>General!A14</f>
        <v>David Osorio</v>
      </c>
      <c r="B14" s="17">
        <f>0</f>
        <v>0</v>
      </c>
      <c r="C14" s="17">
        <f>0</f>
        <v>0</v>
      </c>
      <c r="D14" s="17">
        <f>0</f>
        <v>0</v>
      </c>
      <c r="E14" s="17">
        <f>0</f>
        <v>0</v>
      </c>
      <c r="F14" s="17">
        <f>0</f>
        <v>0</v>
      </c>
      <c r="G14" s="17">
        <f>3.25</f>
        <v>3.25</v>
      </c>
      <c r="H14" s="17">
        <f>0</f>
        <v>0</v>
      </c>
      <c r="I14" s="10">
        <f t="shared" si="0"/>
        <v>3.25</v>
      </c>
      <c r="J14" s="11">
        <f t="shared" si="1"/>
        <v>3.25</v>
      </c>
      <c r="K14" s="12">
        <f>0</f>
        <v>0</v>
      </c>
    </row>
    <row r="15" spans="1:11" ht="15.75" customHeight="1" x14ac:dyDescent="0.25">
      <c r="A15" s="8" t="str">
        <f>General!A15</f>
        <v>Deiberson Garcia</v>
      </c>
      <c r="B15" s="17">
        <f>0</f>
        <v>0</v>
      </c>
      <c r="C15" s="17">
        <f>0</f>
        <v>0</v>
      </c>
      <c r="D15" s="17">
        <f>0</f>
        <v>0</v>
      </c>
      <c r="E15" s="17">
        <f>0</f>
        <v>0</v>
      </c>
      <c r="F15" s="17">
        <f>0</f>
        <v>0</v>
      </c>
      <c r="G15" s="17">
        <f>0</f>
        <v>0</v>
      </c>
      <c r="H15" s="17">
        <f>0</f>
        <v>0</v>
      </c>
      <c r="I15" s="10">
        <f t="shared" si="0"/>
        <v>0</v>
      </c>
      <c r="J15" s="11">
        <f t="shared" si="1"/>
        <v>0</v>
      </c>
      <c r="K15" s="12">
        <f>0</f>
        <v>0</v>
      </c>
    </row>
    <row r="16" spans="1:11" ht="15.75" customHeight="1" x14ac:dyDescent="0.25">
      <c r="A16" s="8" t="str">
        <f>General!A16</f>
        <v>Edwardo Garcia</v>
      </c>
      <c r="B16" s="17">
        <f>0</f>
        <v>0</v>
      </c>
      <c r="C16" s="17">
        <f>0</f>
        <v>0</v>
      </c>
      <c r="D16" s="17">
        <f>0</f>
        <v>0</v>
      </c>
      <c r="E16" s="17">
        <f>0</f>
        <v>0</v>
      </c>
      <c r="F16" s="17">
        <f>0</f>
        <v>0</v>
      </c>
      <c r="G16" s="17">
        <f>0</f>
        <v>0</v>
      </c>
      <c r="H16" s="17">
        <f>0</f>
        <v>0</v>
      </c>
      <c r="I16" s="10">
        <f t="shared" si="0"/>
        <v>0</v>
      </c>
      <c r="J16" s="11">
        <f t="shared" si="1"/>
        <v>0</v>
      </c>
      <c r="K16" s="12">
        <f>0</f>
        <v>0</v>
      </c>
    </row>
    <row r="17" spans="1:11" ht="15.75" customHeight="1" x14ac:dyDescent="0.25">
      <c r="A17" s="8" t="str">
        <f>General!A17</f>
        <v>Egidio Quiroz</v>
      </c>
      <c r="B17" s="17">
        <f>0</f>
        <v>0</v>
      </c>
      <c r="C17" s="17">
        <f>0</f>
        <v>0</v>
      </c>
      <c r="D17" s="17">
        <f>0</f>
        <v>0</v>
      </c>
      <c r="E17" s="17">
        <f>0</f>
        <v>0</v>
      </c>
      <c r="F17" s="17">
        <f>0</f>
        <v>0</v>
      </c>
      <c r="G17" s="17">
        <f>0</f>
        <v>0</v>
      </c>
      <c r="H17" s="17">
        <f>0</f>
        <v>0</v>
      </c>
      <c r="I17" s="10">
        <f t="shared" si="0"/>
        <v>0</v>
      </c>
      <c r="J17" s="11">
        <f t="shared" si="1"/>
        <v>0</v>
      </c>
      <c r="K17" s="12">
        <f>0</f>
        <v>0</v>
      </c>
    </row>
    <row r="18" spans="1:11" ht="15.75" customHeight="1" x14ac:dyDescent="0.25">
      <c r="A18" s="8" t="str">
        <f>General!A18</f>
        <v>Emil Salas</v>
      </c>
      <c r="B18" s="17">
        <f>0</f>
        <v>0</v>
      </c>
      <c r="C18" s="17">
        <f>0</f>
        <v>0</v>
      </c>
      <c r="D18" s="17">
        <f>0</f>
        <v>0</v>
      </c>
      <c r="E18" s="17">
        <f>0</f>
        <v>0</v>
      </c>
      <c r="F18" s="17">
        <f>0</f>
        <v>0</v>
      </c>
      <c r="G18" s="17">
        <f>0</f>
        <v>0</v>
      </c>
      <c r="H18" s="17">
        <f>0</f>
        <v>0</v>
      </c>
      <c r="I18" s="10">
        <f t="shared" si="0"/>
        <v>0</v>
      </c>
      <c r="J18" s="11">
        <f t="shared" si="1"/>
        <v>0</v>
      </c>
      <c r="K18" s="12">
        <f>0</f>
        <v>0</v>
      </c>
    </row>
    <row r="19" spans="1:11" ht="15.75" customHeight="1" x14ac:dyDescent="0.25">
      <c r="A19" s="8" t="str">
        <f>General!A19</f>
        <v>Enrique Diaz</v>
      </c>
      <c r="B19" s="17">
        <f>0</f>
        <v>0</v>
      </c>
      <c r="C19" s="17">
        <f>0</f>
        <v>0</v>
      </c>
      <c r="D19" s="17">
        <f>0</f>
        <v>0</v>
      </c>
      <c r="E19" s="17">
        <f>0</f>
        <v>0</v>
      </c>
      <c r="F19" s="17">
        <f>0</f>
        <v>0</v>
      </c>
      <c r="G19" s="17">
        <f>0</f>
        <v>0</v>
      </c>
      <c r="H19" s="17">
        <f>0</f>
        <v>0</v>
      </c>
      <c r="I19" s="10">
        <f t="shared" si="0"/>
        <v>0</v>
      </c>
      <c r="J19" s="11">
        <f t="shared" si="1"/>
        <v>0</v>
      </c>
      <c r="K19" s="12">
        <f>0</f>
        <v>0</v>
      </c>
    </row>
    <row r="20" spans="1:11" ht="15.75" customHeight="1" x14ac:dyDescent="0.25">
      <c r="A20" s="8" t="str">
        <f>General!A20</f>
        <v>Erik Acosta</v>
      </c>
      <c r="B20" s="17">
        <f>0</f>
        <v>0</v>
      </c>
      <c r="C20" s="17">
        <f>0</f>
        <v>0</v>
      </c>
      <c r="D20" s="17">
        <f>0</f>
        <v>0</v>
      </c>
      <c r="E20" s="17">
        <f>0</f>
        <v>0</v>
      </c>
      <c r="F20" s="17">
        <f>0</f>
        <v>0</v>
      </c>
      <c r="G20" s="17">
        <f>0</f>
        <v>0</v>
      </c>
      <c r="H20" s="17">
        <f>0</f>
        <v>0</v>
      </c>
      <c r="I20" s="10">
        <f t="shared" si="0"/>
        <v>0</v>
      </c>
      <c r="J20" s="11">
        <f t="shared" si="1"/>
        <v>0</v>
      </c>
      <c r="K20" s="12">
        <f>0</f>
        <v>0</v>
      </c>
    </row>
    <row r="21" spans="1:11" ht="15.75" customHeight="1" x14ac:dyDescent="0.25">
      <c r="A21" s="8" t="str">
        <f>General!A21</f>
        <v>Erisson Salazar Rodriguez</v>
      </c>
      <c r="B21" s="17">
        <f>0</f>
        <v>0</v>
      </c>
      <c r="C21" s="17">
        <f>0</f>
        <v>0</v>
      </c>
      <c r="D21" s="17">
        <f>0</f>
        <v>0</v>
      </c>
      <c r="E21" s="17">
        <f>0</f>
        <v>0</v>
      </c>
      <c r="F21" s="17">
        <f>0</f>
        <v>0</v>
      </c>
      <c r="G21" s="17">
        <f>0</f>
        <v>0</v>
      </c>
      <c r="H21" s="17">
        <f>0</f>
        <v>0</v>
      </c>
      <c r="I21" s="10">
        <f t="shared" si="0"/>
        <v>0</v>
      </c>
      <c r="J21" s="11">
        <f t="shared" si="1"/>
        <v>0</v>
      </c>
      <c r="K21" s="12">
        <f>0</f>
        <v>0</v>
      </c>
    </row>
    <row r="22" spans="1:11" ht="15.75" customHeight="1" x14ac:dyDescent="0.25">
      <c r="A22" s="8" t="str">
        <f>General!A22</f>
        <v>Erwin Galicia</v>
      </c>
      <c r="B22" s="17">
        <f>0</f>
        <v>0</v>
      </c>
      <c r="C22" s="17">
        <f>0</f>
        <v>0</v>
      </c>
      <c r="D22" s="17">
        <f>0</f>
        <v>0</v>
      </c>
      <c r="E22" s="17">
        <f>0</f>
        <v>0</v>
      </c>
      <c r="F22" s="17">
        <f>0</f>
        <v>0</v>
      </c>
      <c r="G22" s="17">
        <f>0</f>
        <v>0</v>
      </c>
      <c r="H22" s="17">
        <f>0</f>
        <v>0</v>
      </c>
      <c r="I22" s="10">
        <f t="shared" si="0"/>
        <v>0</v>
      </c>
      <c r="J22" s="11">
        <f t="shared" si="1"/>
        <v>0</v>
      </c>
      <c r="K22" s="12">
        <f>0</f>
        <v>0</v>
      </c>
    </row>
    <row r="23" spans="1:11" ht="15.75" customHeight="1" x14ac:dyDescent="0.25">
      <c r="A23" s="8" t="str">
        <f>General!A23</f>
        <v>Erwin Gonzalez</v>
      </c>
      <c r="B23" s="17">
        <f>0</f>
        <v>0</v>
      </c>
      <c r="C23" s="17">
        <f>0</f>
        <v>0</v>
      </c>
      <c r="D23" s="17">
        <f>0</f>
        <v>0</v>
      </c>
      <c r="E23" s="17">
        <f>0</f>
        <v>0</v>
      </c>
      <c r="F23" s="17">
        <f>0</f>
        <v>0</v>
      </c>
      <c r="G23" s="17">
        <f>0</f>
        <v>0</v>
      </c>
      <c r="H23" s="17">
        <f>0</f>
        <v>0</v>
      </c>
      <c r="I23" s="10">
        <f t="shared" si="0"/>
        <v>0</v>
      </c>
      <c r="J23" s="11">
        <f t="shared" si="1"/>
        <v>0</v>
      </c>
      <c r="K23" s="12">
        <f>0</f>
        <v>0</v>
      </c>
    </row>
    <row r="24" spans="1:11" ht="15.75" customHeight="1" x14ac:dyDescent="0.25">
      <c r="A24" s="8" t="str">
        <f>General!A24</f>
        <v>Franklin Bermon</v>
      </c>
      <c r="B24" s="17">
        <f>0</f>
        <v>0</v>
      </c>
      <c r="C24" s="17">
        <f>0</f>
        <v>0</v>
      </c>
      <c r="D24" s="17">
        <f>0</f>
        <v>0</v>
      </c>
      <c r="E24" s="17">
        <f>0</f>
        <v>0</v>
      </c>
      <c r="F24" s="17">
        <f>0</f>
        <v>0</v>
      </c>
      <c r="G24" s="17">
        <f>0</f>
        <v>0</v>
      </c>
      <c r="H24" s="17">
        <f>0</f>
        <v>0</v>
      </c>
      <c r="I24" s="10">
        <f t="shared" si="0"/>
        <v>0</v>
      </c>
      <c r="J24" s="11">
        <f t="shared" si="1"/>
        <v>0</v>
      </c>
      <c r="K24" s="12">
        <f>0</f>
        <v>0</v>
      </c>
    </row>
    <row r="25" spans="1:11" ht="15.75" customHeight="1" x14ac:dyDescent="0.25">
      <c r="A25" s="8" t="str">
        <f>General!A25</f>
        <v>Franklin Soto</v>
      </c>
      <c r="B25" s="17">
        <f>0</f>
        <v>0</v>
      </c>
      <c r="C25" s="17">
        <f>0</f>
        <v>0</v>
      </c>
      <c r="D25" s="17">
        <f>0</f>
        <v>0</v>
      </c>
      <c r="E25" s="17">
        <f>0</f>
        <v>0</v>
      </c>
      <c r="F25" s="17">
        <f>0</f>
        <v>0</v>
      </c>
      <c r="G25" s="17">
        <f>0</f>
        <v>0</v>
      </c>
      <c r="H25" s="17">
        <f>0</f>
        <v>0</v>
      </c>
      <c r="I25" s="10">
        <f t="shared" si="0"/>
        <v>0</v>
      </c>
      <c r="J25" s="11">
        <f t="shared" si="1"/>
        <v>0</v>
      </c>
      <c r="K25" s="12">
        <f>0</f>
        <v>0</v>
      </c>
    </row>
    <row r="26" spans="1:11" ht="15.75" customHeight="1" x14ac:dyDescent="0.25">
      <c r="A26" s="8" t="str">
        <f>General!A26</f>
        <v>Irma Bona</v>
      </c>
      <c r="B26" s="17">
        <f>0</f>
        <v>0</v>
      </c>
      <c r="C26" s="17">
        <f>0</f>
        <v>0</v>
      </c>
      <c r="D26" s="17">
        <f>0</f>
        <v>0</v>
      </c>
      <c r="E26" s="17">
        <f>0</f>
        <v>0</v>
      </c>
      <c r="F26" s="17">
        <f>0</f>
        <v>0</v>
      </c>
      <c r="G26" s="17">
        <f>0</f>
        <v>0</v>
      </c>
      <c r="H26" s="17">
        <f>0</f>
        <v>0</v>
      </c>
      <c r="I26" s="10">
        <f t="shared" si="0"/>
        <v>0</v>
      </c>
      <c r="J26" s="11">
        <f t="shared" si="1"/>
        <v>0</v>
      </c>
      <c r="K26" s="12">
        <f>0</f>
        <v>0</v>
      </c>
    </row>
    <row r="27" spans="1:11" ht="15.75" customHeight="1" x14ac:dyDescent="0.25">
      <c r="A27" s="8" t="str">
        <f>General!A27</f>
        <v>Jairo Arteaga Rondon</v>
      </c>
      <c r="B27" s="17">
        <f>0</f>
        <v>0</v>
      </c>
      <c r="C27" s="17">
        <f>0</f>
        <v>0</v>
      </c>
      <c r="D27" s="17">
        <f>0</f>
        <v>0</v>
      </c>
      <c r="E27" s="17">
        <f>0</f>
        <v>0</v>
      </c>
      <c r="F27" s="17">
        <f>0</f>
        <v>0</v>
      </c>
      <c r="G27" s="17">
        <f>0</f>
        <v>0</v>
      </c>
      <c r="H27" s="17">
        <f>0</f>
        <v>0</v>
      </c>
      <c r="I27" s="10">
        <f t="shared" si="0"/>
        <v>0</v>
      </c>
      <c r="J27" s="11">
        <f t="shared" si="1"/>
        <v>0</v>
      </c>
      <c r="K27" s="12">
        <f>0</f>
        <v>0</v>
      </c>
    </row>
    <row r="28" spans="1:11" ht="15.75" customHeight="1" x14ac:dyDescent="0.25">
      <c r="A28" s="8" t="str">
        <f>General!A28</f>
        <v>Jesus Golding</v>
      </c>
      <c r="B28" s="17">
        <f>0</f>
        <v>0</v>
      </c>
      <c r="C28" s="17">
        <f>0</f>
        <v>0</v>
      </c>
      <c r="D28" s="17">
        <f>0</f>
        <v>0</v>
      </c>
      <c r="E28" s="17">
        <f>0</f>
        <v>0</v>
      </c>
      <c r="F28" s="17">
        <f>0</f>
        <v>0</v>
      </c>
      <c r="G28" s="17">
        <f>0</f>
        <v>0</v>
      </c>
      <c r="H28" s="17">
        <f>0</f>
        <v>0</v>
      </c>
      <c r="I28" s="10">
        <f t="shared" si="0"/>
        <v>0</v>
      </c>
      <c r="J28" s="11">
        <f t="shared" si="1"/>
        <v>0</v>
      </c>
      <c r="K28" s="12">
        <f>0</f>
        <v>0</v>
      </c>
    </row>
    <row r="29" spans="1:11" ht="15.75" customHeight="1" x14ac:dyDescent="0.25">
      <c r="A29" s="8" t="str">
        <f>General!A29</f>
        <v>Jesus Valero</v>
      </c>
      <c r="B29" s="17">
        <f>0</f>
        <v>0</v>
      </c>
      <c r="C29" s="17">
        <f>0</f>
        <v>0</v>
      </c>
      <c r="D29" s="17">
        <f>0</f>
        <v>0</v>
      </c>
      <c r="E29" s="17">
        <f>0</f>
        <v>0</v>
      </c>
      <c r="F29" s="17">
        <f>0</f>
        <v>0</v>
      </c>
      <c r="G29" s="17">
        <f>0</f>
        <v>0</v>
      </c>
      <c r="H29" s="17">
        <f>0</f>
        <v>0</v>
      </c>
      <c r="I29" s="10">
        <f t="shared" si="0"/>
        <v>0</v>
      </c>
      <c r="J29" s="11">
        <f t="shared" si="1"/>
        <v>0</v>
      </c>
      <c r="K29" s="12">
        <f>0</f>
        <v>0</v>
      </c>
    </row>
    <row r="30" spans="1:11" ht="15.75" customHeight="1" x14ac:dyDescent="0.25">
      <c r="A30" s="8" t="str">
        <f>General!A30</f>
        <v>Jhoan Cueto</v>
      </c>
      <c r="B30" s="17">
        <f>0</f>
        <v>0</v>
      </c>
      <c r="C30" s="17">
        <f>0</f>
        <v>0</v>
      </c>
      <c r="D30" s="17">
        <f>0</f>
        <v>0</v>
      </c>
      <c r="E30" s="17">
        <f>0</f>
        <v>0</v>
      </c>
      <c r="F30" s="17">
        <f>0</f>
        <v>0</v>
      </c>
      <c r="G30" s="17">
        <f>0</f>
        <v>0</v>
      </c>
      <c r="H30" s="17">
        <f>0</f>
        <v>0</v>
      </c>
      <c r="I30" s="10">
        <f t="shared" si="0"/>
        <v>0</v>
      </c>
      <c r="J30" s="11">
        <f t="shared" si="1"/>
        <v>0</v>
      </c>
      <c r="K30" s="12">
        <f>0</f>
        <v>0</v>
      </c>
    </row>
    <row r="31" spans="1:11" ht="15.75" customHeight="1" x14ac:dyDescent="0.25">
      <c r="A31" s="8" t="str">
        <f>General!A31</f>
        <v>Jhon Plaza</v>
      </c>
      <c r="B31" s="17">
        <f>0</f>
        <v>0</v>
      </c>
      <c r="C31" s="17">
        <f>0</f>
        <v>0</v>
      </c>
      <c r="D31" s="17">
        <f>0</f>
        <v>0</v>
      </c>
      <c r="E31" s="17">
        <f>0</f>
        <v>0</v>
      </c>
      <c r="F31" s="17">
        <f>0</f>
        <v>0</v>
      </c>
      <c r="G31" s="17">
        <f>0</f>
        <v>0</v>
      </c>
      <c r="H31" s="17">
        <f>0</f>
        <v>0</v>
      </c>
      <c r="I31" s="10">
        <f t="shared" si="0"/>
        <v>0</v>
      </c>
      <c r="J31" s="11">
        <f t="shared" si="1"/>
        <v>0</v>
      </c>
      <c r="K31" s="12">
        <f>0</f>
        <v>0</v>
      </c>
    </row>
    <row r="32" spans="1:11" ht="15.75" customHeight="1" x14ac:dyDescent="0.25">
      <c r="A32" s="8" t="str">
        <f>General!A32</f>
        <v>Joan Fuentes</v>
      </c>
      <c r="B32" s="17">
        <f>0</f>
        <v>0</v>
      </c>
      <c r="C32" s="17">
        <f>0</f>
        <v>0</v>
      </c>
      <c r="D32" s="17">
        <f>0</f>
        <v>0</v>
      </c>
      <c r="E32" s="17">
        <f>0</f>
        <v>0</v>
      </c>
      <c r="F32" s="17">
        <f>0</f>
        <v>0</v>
      </c>
      <c r="G32" s="17">
        <f>0</f>
        <v>0</v>
      </c>
      <c r="H32" s="17">
        <f>0</f>
        <v>0</v>
      </c>
      <c r="I32" s="10">
        <f t="shared" si="0"/>
        <v>0</v>
      </c>
      <c r="J32" s="11">
        <f t="shared" si="1"/>
        <v>0</v>
      </c>
      <c r="K32" s="12">
        <f>0</f>
        <v>0</v>
      </c>
    </row>
    <row r="33" spans="1:11" ht="15.75" customHeight="1" x14ac:dyDescent="0.25">
      <c r="A33" s="8" t="str">
        <f>General!A33</f>
        <v>Johannys Rojas</v>
      </c>
      <c r="B33" s="17">
        <f>0</f>
        <v>0</v>
      </c>
      <c r="C33" s="17">
        <f>0</f>
        <v>0</v>
      </c>
      <c r="D33" s="17">
        <f>0</f>
        <v>0</v>
      </c>
      <c r="E33" s="17">
        <f>0</f>
        <v>0</v>
      </c>
      <c r="F33" s="17">
        <f>0</f>
        <v>0</v>
      </c>
      <c r="G33" s="17">
        <f>0</f>
        <v>0</v>
      </c>
      <c r="H33" s="17">
        <f>0</f>
        <v>0</v>
      </c>
      <c r="I33" s="10">
        <f t="shared" si="0"/>
        <v>0</v>
      </c>
      <c r="J33" s="11">
        <f t="shared" si="1"/>
        <v>0</v>
      </c>
      <c r="K33" s="12">
        <f>0</f>
        <v>0</v>
      </c>
    </row>
    <row r="34" spans="1:11" ht="15.75" customHeight="1" x14ac:dyDescent="0.25">
      <c r="A34" s="8" t="str">
        <f>General!A34</f>
        <v>John Ponte</v>
      </c>
      <c r="B34" s="17">
        <f>0</f>
        <v>0</v>
      </c>
      <c r="C34" s="17">
        <f>0</f>
        <v>0</v>
      </c>
      <c r="D34" s="17">
        <f>0</f>
        <v>0</v>
      </c>
      <c r="E34" s="17">
        <f>0</f>
        <v>0</v>
      </c>
      <c r="F34" s="17">
        <f>0</f>
        <v>0</v>
      </c>
      <c r="G34" s="17">
        <f>0</f>
        <v>0</v>
      </c>
      <c r="H34" s="17">
        <f>0</f>
        <v>0</v>
      </c>
      <c r="I34" s="10">
        <f t="shared" si="0"/>
        <v>0</v>
      </c>
      <c r="J34" s="11">
        <f t="shared" si="1"/>
        <v>0</v>
      </c>
      <c r="K34" s="12">
        <f>0</f>
        <v>0</v>
      </c>
    </row>
    <row r="35" spans="1:11" ht="15.75" customHeight="1" x14ac:dyDescent="0.25">
      <c r="A35" s="8" t="str">
        <f>General!A35</f>
        <v>Jorge Valles</v>
      </c>
      <c r="B35" s="17">
        <f>0</f>
        <v>0</v>
      </c>
      <c r="C35" s="17">
        <f>0</f>
        <v>0</v>
      </c>
      <c r="D35" s="17">
        <f>0</f>
        <v>0</v>
      </c>
      <c r="E35" s="17">
        <f>0</f>
        <v>0</v>
      </c>
      <c r="F35" s="17">
        <f>0</f>
        <v>0</v>
      </c>
      <c r="G35" s="17">
        <f>0</f>
        <v>0</v>
      </c>
      <c r="H35" s="17">
        <f>0</f>
        <v>0</v>
      </c>
      <c r="I35" s="10">
        <f t="shared" ref="I35:I66" si="2">SUM(B35:H35)</f>
        <v>0</v>
      </c>
      <c r="J35" s="11">
        <f t="shared" ref="J35:J66" si="3">I35-K35</f>
        <v>0</v>
      </c>
      <c r="K35" s="12">
        <f>0</f>
        <v>0</v>
      </c>
    </row>
    <row r="36" spans="1:11" ht="15.75" customHeight="1" x14ac:dyDescent="0.25">
      <c r="A36" s="8" t="str">
        <f>General!A36</f>
        <v>Jose Francisco Lugo</v>
      </c>
      <c r="B36" s="17">
        <f>0</f>
        <v>0</v>
      </c>
      <c r="C36" s="17">
        <f>0</f>
        <v>0</v>
      </c>
      <c r="D36" s="17">
        <f>0</f>
        <v>0</v>
      </c>
      <c r="E36" s="17">
        <f>0</f>
        <v>0</v>
      </c>
      <c r="F36" s="17">
        <f>0</f>
        <v>0</v>
      </c>
      <c r="G36" s="17">
        <f>0</f>
        <v>0</v>
      </c>
      <c r="H36" s="17">
        <f>0</f>
        <v>0</v>
      </c>
      <c r="I36" s="10">
        <f t="shared" si="2"/>
        <v>0</v>
      </c>
      <c r="J36" s="11">
        <f t="shared" si="3"/>
        <v>0</v>
      </c>
      <c r="K36" s="12">
        <f>0</f>
        <v>0</v>
      </c>
    </row>
    <row r="37" spans="1:11" ht="15.75" customHeight="1" x14ac:dyDescent="0.25">
      <c r="A37" s="8" t="str">
        <f>General!A37</f>
        <v>Jose Lopez</v>
      </c>
      <c r="B37" s="17">
        <f>0</f>
        <v>0</v>
      </c>
      <c r="C37" s="17">
        <f>0</f>
        <v>0</v>
      </c>
      <c r="D37" s="17">
        <f>0</f>
        <v>0</v>
      </c>
      <c r="E37" s="17">
        <f>0</f>
        <v>0</v>
      </c>
      <c r="F37" s="17">
        <f>0</f>
        <v>0</v>
      </c>
      <c r="G37" s="17">
        <f>0</f>
        <v>0</v>
      </c>
      <c r="H37" s="17">
        <f>0</f>
        <v>0</v>
      </c>
      <c r="I37" s="10">
        <f t="shared" si="2"/>
        <v>0</v>
      </c>
      <c r="J37" s="11">
        <f t="shared" si="3"/>
        <v>0</v>
      </c>
      <c r="K37" s="12">
        <f>0</f>
        <v>0</v>
      </c>
    </row>
    <row r="38" spans="1:11" ht="15.75" customHeight="1" x14ac:dyDescent="0.25">
      <c r="A38" s="8" t="str">
        <f>General!A38</f>
        <v>Jose Ochoa</v>
      </c>
      <c r="B38" s="17">
        <f>0</f>
        <v>0</v>
      </c>
      <c r="C38" s="17">
        <f>0</f>
        <v>0</v>
      </c>
      <c r="D38" s="17">
        <f>0</f>
        <v>0</v>
      </c>
      <c r="E38" s="17">
        <f>0</f>
        <v>0</v>
      </c>
      <c r="F38" s="17">
        <f>0</f>
        <v>0</v>
      </c>
      <c r="G38" s="17">
        <f>0</f>
        <v>0</v>
      </c>
      <c r="H38" s="17">
        <f>0</f>
        <v>0</v>
      </c>
      <c r="I38" s="10">
        <f t="shared" si="2"/>
        <v>0</v>
      </c>
      <c r="J38" s="11">
        <f t="shared" si="3"/>
        <v>0</v>
      </c>
      <c r="K38" s="12">
        <f>0</f>
        <v>0</v>
      </c>
    </row>
    <row r="39" spans="1:11" ht="15.75" customHeight="1" x14ac:dyDescent="0.25">
      <c r="A39" s="8" t="str">
        <f>General!A39</f>
        <v>Joset Maldonado</v>
      </c>
      <c r="B39" s="17">
        <f>0</f>
        <v>0</v>
      </c>
      <c r="C39" s="17">
        <f>0</f>
        <v>0</v>
      </c>
      <c r="D39" s="17">
        <f>0</f>
        <v>0</v>
      </c>
      <c r="E39" s="17">
        <f>0</f>
        <v>0</v>
      </c>
      <c r="F39" s="17">
        <f>0</f>
        <v>0</v>
      </c>
      <c r="G39" s="17">
        <f>0</f>
        <v>0</v>
      </c>
      <c r="H39" s="17">
        <f>0</f>
        <v>0</v>
      </c>
      <c r="I39" s="10">
        <f t="shared" si="2"/>
        <v>0</v>
      </c>
      <c r="J39" s="11">
        <f t="shared" si="3"/>
        <v>0</v>
      </c>
      <c r="K39" s="12">
        <f>0</f>
        <v>0</v>
      </c>
    </row>
    <row r="40" spans="1:11" ht="15.75" customHeight="1" x14ac:dyDescent="0.25">
      <c r="A40" s="8" t="str">
        <f>General!A40</f>
        <v>Juan Davila</v>
      </c>
      <c r="B40" s="17">
        <f>0</f>
        <v>0</v>
      </c>
      <c r="C40" s="17">
        <f>0</f>
        <v>0</v>
      </c>
      <c r="D40" s="17">
        <f>0</f>
        <v>0</v>
      </c>
      <c r="E40" s="17">
        <f>0</f>
        <v>0</v>
      </c>
      <c r="F40" s="17">
        <f>0</f>
        <v>0</v>
      </c>
      <c r="G40" s="17">
        <f>0</f>
        <v>0</v>
      </c>
      <c r="H40" s="17">
        <f>0</f>
        <v>0</v>
      </c>
      <c r="I40" s="10">
        <f t="shared" si="2"/>
        <v>0</v>
      </c>
      <c r="J40" s="11">
        <f t="shared" si="3"/>
        <v>0</v>
      </c>
      <c r="K40" s="12">
        <f>0</f>
        <v>0</v>
      </c>
    </row>
    <row r="41" spans="1:11" ht="15.75" customHeight="1" x14ac:dyDescent="0.25">
      <c r="A41" s="8" t="str">
        <f>General!A41</f>
        <v>Juan Gimenez</v>
      </c>
      <c r="B41" s="17">
        <f>0</f>
        <v>0</v>
      </c>
      <c r="C41" s="17">
        <f>0</f>
        <v>0</v>
      </c>
      <c r="D41" s="17">
        <f>0</f>
        <v>0</v>
      </c>
      <c r="E41" s="17">
        <f>0</f>
        <v>0</v>
      </c>
      <c r="F41" s="17">
        <f>0</f>
        <v>0</v>
      </c>
      <c r="G41" s="17">
        <f>0</f>
        <v>0</v>
      </c>
      <c r="H41" s="17">
        <f>0</f>
        <v>0</v>
      </c>
      <c r="I41" s="10">
        <f t="shared" si="2"/>
        <v>0</v>
      </c>
      <c r="J41" s="11">
        <f t="shared" si="3"/>
        <v>0</v>
      </c>
      <c r="K41" s="12">
        <f>0</f>
        <v>0</v>
      </c>
    </row>
    <row r="42" spans="1:11" ht="15.75" customHeight="1" x14ac:dyDescent="0.25">
      <c r="A42" s="8" t="str">
        <f>General!A42</f>
        <v>Juan Manuel</v>
      </c>
      <c r="B42" s="17">
        <f>0</f>
        <v>0</v>
      </c>
      <c r="C42" s="17">
        <f>0</f>
        <v>0</v>
      </c>
      <c r="D42" s="17">
        <f>0</f>
        <v>0</v>
      </c>
      <c r="E42" s="17">
        <f>0</f>
        <v>0</v>
      </c>
      <c r="F42" s="17">
        <f>0</f>
        <v>0</v>
      </c>
      <c r="G42" s="17">
        <f>0</f>
        <v>0</v>
      </c>
      <c r="H42" s="17">
        <f>0</f>
        <v>0</v>
      </c>
      <c r="I42" s="10">
        <f t="shared" si="2"/>
        <v>0</v>
      </c>
      <c r="J42" s="11">
        <f t="shared" si="3"/>
        <v>0</v>
      </c>
      <c r="K42" s="12">
        <f>0</f>
        <v>0</v>
      </c>
    </row>
    <row r="43" spans="1:11" ht="15.75" customHeight="1" x14ac:dyDescent="0.25">
      <c r="A43" s="8" t="str">
        <f>General!A43</f>
        <v>Julio Astidias</v>
      </c>
      <c r="B43" s="17">
        <f>0</f>
        <v>0</v>
      </c>
      <c r="C43" s="17">
        <f>0</f>
        <v>0</v>
      </c>
      <c r="D43" s="17">
        <f>0</f>
        <v>0</v>
      </c>
      <c r="E43" s="17">
        <f>0</f>
        <v>0</v>
      </c>
      <c r="F43" s="17">
        <f>0</f>
        <v>0</v>
      </c>
      <c r="G43" s="17">
        <f>0</f>
        <v>0</v>
      </c>
      <c r="H43" s="17">
        <f>0</f>
        <v>0</v>
      </c>
      <c r="I43" s="10">
        <f t="shared" si="2"/>
        <v>0</v>
      </c>
      <c r="J43" s="11">
        <f t="shared" si="3"/>
        <v>0</v>
      </c>
      <c r="K43" s="12">
        <f>0</f>
        <v>0</v>
      </c>
    </row>
    <row r="44" spans="1:11" ht="15.75" customHeight="1" x14ac:dyDescent="0.25">
      <c r="A44" s="8" t="str">
        <f>General!A44</f>
        <v>Kelly Miranda</v>
      </c>
      <c r="B44" s="17">
        <f>0</f>
        <v>0</v>
      </c>
      <c r="C44" s="17">
        <f>0</f>
        <v>0</v>
      </c>
      <c r="D44" s="17">
        <f>0</f>
        <v>0</v>
      </c>
      <c r="E44" s="17">
        <f>0</f>
        <v>0</v>
      </c>
      <c r="F44" s="17">
        <f>0</f>
        <v>0</v>
      </c>
      <c r="G44" s="17">
        <f>0</f>
        <v>0</v>
      </c>
      <c r="H44" s="17">
        <f>0</f>
        <v>0</v>
      </c>
      <c r="I44" s="10">
        <f t="shared" si="2"/>
        <v>0</v>
      </c>
      <c r="J44" s="11">
        <f t="shared" si="3"/>
        <v>0</v>
      </c>
      <c r="K44" s="12">
        <f>0</f>
        <v>0</v>
      </c>
    </row>
    <row r="45" spans="1:11" ht="15.75" customHeight="1" x14ac:dyDescent="0.25">
      <c r="A45" s="8" t="str">
        <f>General!A45</f>
        <v>Klisma Lopez</v>
      </c>
      <c r="B45" s="17">
        <f>0</f>
        <v>0</v>
      </c>
      <c r="C45" s="17">
        <f>0</f>
        <v>0</v>
      </c>
      <c r="D45" s="17">
        <f>0</f>
        <v>0</v>
      </c>
      <c r="E45" s="17">
        <f>0</f>
        <v>0</v>
      </c>
      <c r="F45" s="17">
        <f>0</f>
        <v>0</v>
      </c>
      <c r="G45" s="17">
        <f>0</f>
        <v>0</v>
      </c>
      <c r="H45" s="17">
        <f>0</f>
        <v>0</v>
      </c>
      <c r="I45" s="10">
        <f t="shared" si="2"/>
        <v>0</v>
      </c>
      <c r="J45" s="11">
        <f t="shared" si="3"/>
        <v>0</v>
      </c>
      <c r="K45" s="12">
        <f>0</f>
        <v>0</v>
      </c>
    </row>
    <row r="46" spans="1:11" ht="15.75" customHeight="1" x14ac:dyDescent="0.25">
      <c r="A46" s="8" t="str">
        <f>General!A46</f>
        <v>Liz Forero</v>
      </c>
      <c r="B46" s="17">
        <f>0</f>
        <v>0</v>
      </c>
      <c r="C46" s="17">
        <f>0</f>
        <v>0</v>
      </c>
      <c r="D46" s="17">
        <f>0</f>
        <v>0</v>
      </c>
      <c r="E46" s="17">
        <f>0</f>
        <v>0</v>
      </c>
      <c r="F46" s="17">
        <f>0</f>
        <v>0</v>
      </c>
      <c r="G46" s="17">
        <f>0</f>
        <v>0</v>
      </c>
      <c r="H46" s="17">
        <f>0</f>
        <v>0</v>
      </c>
      <c r="I46" s="10">
        <f t="shared" si="2"/>
        <v>0</v>
      </c>
      <c r="J46" s="11">
        <f t="shared" si="3"/>
        <v>0</v>
      </c>
      <c r="K46" s="12">
        <f>0</f>
        <v>0</v>
      </c>
    </row>
    <row r="47" spans="1:11" ht="15.75" customHeight="1" x14ac:dyDescent="0.25">
      <c r="A47" s="8" t="str">
        <f>General!A47</f>
        <v>Luis David Golding</v>
      </c>
      <c r="B47" s="17">
        <f>0</f>
        <v>0</v>
      </c>
      <c r="C47" s="17">
        <f>0</f>
        <v>0</v>
      </c>
      <c r="D47" s="17">
        <f>0</f>
        <v>0</v>
      </c>
      <c r="E47" s="17">
        <f>0</f>
        <v>0</v>
      </c>
      <c r="F47" s="17">
        <f>0</f>
        <v>0</v>
      </c>
      <c r="G47" s="17">
        <f>0</f>
        <v>0</v>
      </c>
      <c r="H47" s="17">
        <f>0</f>
        <v>0</v>
      </c>
      <c r="I47" s="10">
        <f t="shared" si="2"/>
        <v>0</v>
      </c>
      <c r="J47" s="11">
        <f t="shared" si="3"/>
        <v>0</v>
      </c>
      <c r="K47" s="12">
        <f>0</f>
        <v>0</v>
      </c>
    </row>
    <row r="48" spans="1:11" ht="15.75" customHeight="1" x14ac:dyDescent="0.25">
      <c r="A48" s="8" t="str">
        <f>General!A48</f>
        <v>Luis Gutierrez</v>
      </c>
      <c r="B48" s="17">
        <f>0</f>
        <v>0</v>
      </c>
      <c r="C48" s="17">
        <f>0</f>
        <v>0</v>
      </c>
      <c r="D48" s="17">
        <f>0</f>
        <v>0</v>
      </c>
      <c r="E48" s="17">
        <f>0</f>
        <v>0</v>
      </c>
      <c r="F48" s="17">
        <f>0</f>
        <v>0</v>
      </c>
      <c r="G48" s="17">
        <f>0</f>
        <v>0</v>
      </c>
      <c r="H48" s="17">
        <f>0</f>
        <v>0</v>
      </c>
      <c r="I48" s="10">
        <f t="shared" si="2"/>
        <v>0</v>
      </c>
      <c r="J48" s="11">
        <f t="shared" si="3"/>
        <v>0</v>
      </c>
      <c r="K48" s="12">
        <f>0</f>
        <v>0</v>
      </c>
    </row>
    <row r="49" spans="1:11" ht="15.75" customHeight="1" x14ac:dyDescent="0.25">
      <c r="A49" s="8" t="str">
        <f>General!A49</f>
        <v>Luis Ochoa</v>
      </c>
      <c r="B49" s="17">
        <f>0</f>
        <v>0</v>
      </c>
      <c r="C49" s="17">
        <f>0</f>
        <v>0</v>
      </c>
      <c r="D49" s="17">
        <f>0</f>
        <v>0</v>
      </c>
      <c r="E49" s="17">
        <f>0</f>
        <v>0</v>
      </c>
      <c r="F49" s="17">
        <f>0</f>
        <v>0</v>
      </c>
      <c r="G49" s="17">
        <f>0</f>
        <v>0</v>
      </c>
      <c r="H49" s="17">
        <f>0</f>
        <v>0</v>
      </c>
      <c r="I49" s="10">
        <f t="shared" si="2"/>
        <v>0</v>
      </c>
      <c r="J49" s="11">
        <f t="shared" si="3"/>
        <v>0</v>
      </c>
      <c r="K49" s="12">
        <f>0</f>
        <v>0</v>
      </c>
    </row>
    <row r="50" spans="1:11" ht="15.75" customHeight="1" x14ac:dyDescent="0.25">
      <c r="A50" s="8" t="str">
        <f>General!A50</f>
        <v>Luis Rangel</v>
      </c>
      <c r="B50" s="17">
        <f>0</f>
        <v>0</v>
      </c>
      <c r="C50" s="17">
        <f>0</f>
        <v>0</v>
      </c>
      <c r="D50" s="17">
        <f>0</f>
        <v>0</v>
      </c>
      <c r="E50" s="17">
        <f>0</f>
        <v>0</v>
      </c>
      <c r="F50" s="17">
        <f>0</f>
        <v>0</v>
      </c>
      <c r="G50" s="17">
        <f>0</f>
        <v>0</v>
      </c>
      <c r="H50" s="17">
        <f>0</f>
        <v>0</v>
      </c>
      <c r="I50" s="10">
        <f t="shared" si="2"/>
        <v>0</v>
      </c>
      <c r="J50" s="11">
        <f t="shared" si="3"/>
        <v>0</v>
      </c>
      <c r="K50" s="12">
        <f>0</f>
        <v>0</v>
      </c>
    </row>
    <row r="51" spans="1:11" ht="15.75" customHeight="1" x14ac:dyDescent="0.25">
      <c r="A51" s="8" t="str">
        <f>General!A51</f>
        <v>Manuel Escalona</v>
      </c>
      <c r="B51" s="17">
        <f>0</f>
        <v>0</v>
      </c>
      <c r="C51" s="17">
        <f>0</f>
        <v>0</v>
      </c>
      <c r="D51" s="17">
        <f>0</f>
        <v>0</v>
      </c>
      <c r="E51" s="17">
        <f>0</f>
        <v>0</v>
      </c>
      <c r="F51" s="17">
        <f>0</f>
        <v>0</v>
      </c>
      <c r="G51" s="17">
        <f>0</f>
        <v>0</v>
      </c>
      <c r="H51" s="17">
        <f>0</f>
        <v>0</v>
      </c>
      <c r="I51" s="10">
        <f t="shared" si="2"/>
        <v>0</v>
      </c>
      <c r="J51" s="11">
        <f t="shared" si="3"/>
        <v>0</v>
      </c>
      <c r="K51" s="12">
        <f>0</f>
        <v>0</v>
      </c>
    </row>
    <row r="52" spans="1:11" ht="15.75" customHeight="1" x14ac:dyDescent="0.25">
      <c r="A52" s="8" t="str">
        <f>General!A52</f>
        <v>Manuel Lopez</v>
      </c>
      <c r="B52" s="17">
        <f>0</f>
        <v>0</v>
      </c>
      <c r="C52" s="17">
        <f>0</f>
        <v>0</v>
      </c>
      <c r="D52" s="17">
        <f>0</f>
        <v>0</v>
      </c>
      <c r="E52" s="17">
        <f>0</f>
        <v>0</v>
      </c>
      <c r="F52" s="17">
        <f>0</f>
        <v>0</v>
      </c>
      <c r="G52" s="17">
        <f>0</f>
        <v>0</v>
      </c>
      <c r="H52" s="17">
        <f>0</f>
        <v>0</v>
      </c>
      <c r="I52" s="10">
        <f t="shared" si="2"/>
        <v>0</v>
      </c>
      <c r="J52" s="11">
        <f t="shared" si="3"/>
        <v>0</v>
      </c>
      <c r="K52" s="12">
        <f>0</f>
        <v>0</v>
      </c>
    </row>
    <row r="53" spans="1:11" ht="15.75" customHeight="1" x14ac:dyDescent="0.25">
      <c r="A53" s="8" t="str">
        <f>General!A53</f>
        <v>Manuel Ramirez</v>
      </c>
      <c r="B53" s="17">
        <f>0</f>
        <v>0</v>
      </c>
      <c r="C53" s="17">
        <f>0</f>
        <v>0</v>
      </c>
      <c r="D53" s="17">
        <f>0</f>
        <v>0</v>
      </c>
      <c r="E53" s="17">
        <f>0</f>
        <v>0</v>
      </c>
      <c r="F53" s="17">
        <f>0</f>
        <v>0</v>
      </c>
      <c r="G53" s="17">
        <f>0</f>
        <v>0</v>
      </c>
      <c r="H53" s="17">
        <f>0</f>
        <v>0</v>
      </c>
      <c r="I53" s="10">
        <f t="shared" si="2"/>
        <v>0</v>
      </c>
      <c r="J53" s="11">
        <f t="shared" si="3"/>
        <v>0</v>
      </c>
      <c r="K53" s="12">
        <f>0</f>
        <v>0</v>
      </c>
    </row>
    <row r="54" spans="1:11" ht="15.75" customHeight="1" x14ac:dyDescent="0.25">
      <c r="A54" s="8" t="str">
        <f>General!A54</f>
        <v>Marbelis Soto</v>
      </c>
      <c r="B54" s="17">
        <f>0</f>
        <v>0</v>
      </c>
      <c r="C54" s="17">
        <f>0</f>
        <v>0</v>
      </c>
      <c r="D54" s="17">
        <f>0</f>
        <v>0</v>
      </c>
      <c r="E54" s="17">
        <f>0</f>
        <v>0</v>
      </c>
      <c r="F54" s="17">
        <f>0</f>
        <v>0</v>
      </c>
      <c r="G54" s="17">
        <f>0</f>
        <v>0</v>
      </c>
      <c r="H54" s="17">
        <f>0</f>
        <v>0</v>
      </c>
      <c r="I54" s="10">
        <f t="shared" si="2"/>
        <v>0</v>
      </c>
      <c r="J54" s="11">
        <f t="shared" si="3"/>
        <v>0</v>
      </c>
      <c r="K54" s="12">
        <f>0</f>
        <v>0</v>
      </c>
    </row>
    <row r="55" spans="1:11" ht="15.75" customHeight="1" x14ac:dyDescent="0.25">
      <c r="A55" s="8" t="str">
        <f>General!A55</f>
        <v>Michael Mendez</v>
      </c>
      <c r="B55" s="17">
        <f>0</f>
        <v>0</v>
      </c>
      <c r="C55" s="17">
        <f>0</f>
        <v>0</v>
      </c>
      <c r="D55" s="17">
        <f>0</f>
        <v>0</v>
      </c>
      <c r="E55" s="17">
        <f>0</f>
        <v>0</v>
      </c>
      <c r="F55" s="17">
        <f>0</f>
        <v>0</v>
      </c>
      <c r="G55" s="17">
        <f>0</f>
        <v>0</v>
      </c>
      <c r="H55" s="17">
        <f>0</f>
        <v>0</v>
      </c>
      <c r="I55" s="10">
        <f t="shared" si="2"/>
        <v>0</v>
      </c>
      <c r="J55" s="11">
        <f t="shared" si="3"/>
        <v>0</v>
      </c>
      <c r="K55" s="12">
        <f>0</f>
        <v>0</v>
      </c>
    </row>
    <row r="56" spans="1:11" ht="15.75" customHeight="1" x14ac:dyDescent="0.25">
      <c r="A56" s="8" t="str">
        <f>General!A56</f>
        <v>Nelson Roman</v>
      </c>
      <c r="B56" s="17">
        <f>0</f>
        <v>0</v>
      </c>
      <c r="C56" s="17">
        <f>0</f>
        <v>0</v>
      </c>
      <c r="D56" s="17">
        <f>0</f>
        <v>0</v>
      </c>
      <c r="E56" s="17">
        <f>0</f>
        <v>0</v>
      </c>
      <c r="F56" s="17">
        <f>0</f>
        <v>0</v>
      </c>
      <c r="G56" s="17">
        <f>0</f>
        <v>0</v>
      </c>
      <c r="H56" s="17">
        <f>0</f>
        <v>0</v>
      </c>
      <c r="I56" s="10">
        <f t="shared" si="2"/>
        <v>0</v>
      </c>
      <c r="J56" s="11">
        <f t="shared" si="3"/>
        <v>0</v>
      </c>
      <c r="K56" s="12">
        <f>0</f>
        <v>0</v>
      </c>
    </row>
    <row r="57" spans="1:11" ht="15.75" customHeight="1" x14ac:dyDescent="0.25">
      <c r="A57" s="8" t="str">
        <f>General!A57</f>
        <v>Oscar Hernandez</v>
      </c>
      <c r="B57" s="17">
        <f>0</f>
        <v>0</v>
      </c>
      <c r="C57" s="17">
        <f>0</f>
        <v>0</v>
      </c>
      <c r="D57" s="17">
        <f>0</f>
        <v>0</v>
      </c>
      <c r="E57" s="17">
        <f>0</f>
        <v>0</v>
      </c>
      <c r="F57" s="17">
        <f>0</f>
        <v>0</v>
      </c>
      <c r="G57" s="17">
        <f>0</f>
        <v>0</v>
      </c>
      <c r="H57" s="17">
        <f>0</f>
        <v>0</v>
      </c>
      <c r="I57" s="10">
        <f t="shared" si="2"/>
        <v>0</v>
      </c>
      <c r="J57" s="11">
        <f t="shared" si="3"/>
        <v>0</v>
      </c>
      <c r="K57" s="12">
        <f>0</f>
        <v>0</v>
      </c>
    </row>
    <row r="58" spans="1:11" ht="15.75" customHeight="1" x14ac:dyDescent="0.25">
      <c r="A58" s="8" t="str">
        <f>General!A58</f>
        <v>Oscar Mendez</v>
      </c>
      <c r="B58" s="17">
        <f>0</f>
        <v>0</v>
      </c>
      <c r="C58" s="17">
        <f>0</f>
        <v>0</v>
      </c>
      <c r="D58" s="17">
        <f>0</f>
        <v>0</v>
      </c>
      <c r="E58" s="17">
        <f>0</f>
        <v>0</v>
      </c>
      <c r="F58" s="17">
        <f>0</f>
        <v>0</v>
      </c>
      <c r="G58" s="17">
        <f>0</f>
        <v>0</v>
      </c>
      <c r="H58" s="17">
        <f>0</f>
        <v>0</v>
      </c>
      <c r="I58" s="10">
        <f t="shared" si="2"/>
        <v>0</v>
      </c>
      <c r="J58" s="11">
        <f t="shared" si="3"/>
        <v>0</v>
      </c>
      <c r="K58" s="12">
        <f>0</f>
        <v>0</v>
      </c>
    </row>
    <row r="59" spans="1:11" ht="15.75" customHeight="1" x14ac:dyDescent="0.25">
      <c r="A59" s="8" t="str">
        <f>General!A59</f>
        <v>Pedro Forero</v>
      </c>
      <c r="B59" s="17">
        <f>0</f>
        <v>0</v>
      </c>
      <c r="C59" s="17">
        <f>0</f>
        <v>0</v>
      </c>
      <c r="D59" s="17">
        <f>0</f>
        <v>0</v>
      </c>
      <c r="E59" s="17">
        <f>0</f>
        <v>0</v>
      </c>
      <c r="F59" s="17">
        <f>0</f>
        <v>0</v>
      </c>
      <c r="G59" s="17">
        <f>0</f>
        <v>0</v>
      </c>
      <c r="H59" s="17">
        <f>0</f>
        <v>0</v>
      </c>
      <c r="I59" s="10">
        <f t="shared" si="2"/>
        <v>0</v>
      </c>
      <c r="J59" s="11">
        <f t="shared" si="3"/>
        <v>0</v>
      </c>
      <c r="K59" s="12">
        <f>0</f>
        <v>0</v>
      </c>
    </row>
    <row r="60" spans="1:11" ht="15.75" customHeight="1" x14ac:dyDescent="0.25">
      <c r="A60" s="8" t="str">
        <f>General!A60</f>
        <v>Roberto Vasquez</v>
      </c>
      <c r="B60" s="17">
        <f>0</f>
        <v>0</v>
      </c>
      <c r="C60" s="17">
        <f>0</f>
        <v>0</v>
      </c>
      <c r="D60" s="17">
        <f>0</f>
        <v>0</v>
      </c>
      <c r="E60" s="17">
        <f>0</f>
        <v>0</v>
      </c>
      <c r="F60" s="17">
        <f>0</f>
        <v>0</v>
      </c>
      <c r="G60" s="17">
        <f>0</f>
        <v>0</v>
      </c>
      <c r="H60" s="17">
        <f>0</f>
        <v>0</v>
      </c>
      <c r="I60" s="10">
        <f t="shared" si="2"/>
        <v>0</v>
      </c>
      <c r="J60" s="11">
        <f t="shared" si="3"/>
        <v>0</v>
      </c>
      <c r="K60" s="12">
        <f>0</f>
        <v>0</v>
      </c>
    </row>
    <row r="61" spans="1:11" ht="15.75" customHeight="1" x14ac:dyDescent="0.25">
      <c r="A61" s="8" t="str">
        <f>General!A61</f>
        <v>Ruben Guerrero</v>
      </c>
      <c r="B61" s="17">
        <f>0</f>
        <v>0</v>
      </c>
      <c r="C61" s="17">
        <f>0</f>
        <v>0</v>
      </c>
      <c r="D61" s="17">
        <f>0</f>
        <v>0</v>
      </c>
      <c r="E61" s="17">
        <f>0</f>
        <v>0</v>
      </c>
      <c r="F61" s="17">
        <f>0</f>
        <v>0</v>
      </c>
      <c r="G61" s="17">
        <f>0</f>
        <v>0</v>
      </c>
      <c r="H61" s="17">
        <f>0</f>
        <v>0</v>
      </c>
      <c r="I61" s="10">
        <f t="shared" si="2"/>
        <v>0</v>
      </c>
      <c r="J61" s="11">
        <f t="shared" si="3"/>
        <v>0</v>
      </c>
      <c r="K61" s="12">
        <f>0</f>
        <v>0</v>
      </c>
    </row>
    <row r="62" spans="1:11" ht="15.75" customHeight="1" x14ac:dyDescent="0.25">
      <c r="A62" s="8" t="str">
        <f>General!A62</f>
        <v>Sara Zacarias</v>
      </c>
      <c r="B62" s="17">
        <f>0</f>
        <v>0</v>
      </c>
      <c r="C62" s="17">
        <f>0</f>
        <v>0</v>
      </c>
      <c r="D62" s="17">
        <f>0</f>
        <v>0</v>
      </c>
      <c r="E62" s="17">
        <f>0</f>
        <v>0</v>
      </c>
      <c r="F62" s="17">
        <f>0</f>
        <v>0</v>
      </c>
      <c r="G62" s="17">
        <f>0</f>
        <v>0</v>
      </c>
      <c r="H62" s="17">
        <f>0</f>
        <v>0</v>
      </c>
      <c r="I62" s="10">
        <f t="shared" si="2"/>
        <v>0</v>
      </c>
      <c r="J62" s="11">
        <f t="shared" si="3"/>
        <v>0</v>
      </c>
      <c r="K62" s="12">
        <f>0</f>
        <v>0</v>
      </c>
    </row>
    <row r="63" spans="1:11" ht="15.75" customHeight="1" x14ac:dyDescent="0.25">
      <c r="A63" s="8" t="str">
        <f>General!A63</f>
        <v>Sebastian Flores</v>
      </c>
      <c r="B63" s="17">
        <f>0</f>
        <v>0</v>
      </c>
      <c r="C63" s="17">
        <f>0</f>
        <v>0</v>
      </c>
      <c r="D63" s="17">
        <f>0</f>
        <v>0</v>
      </c>
      <c r="E63" s="17">
        <f>0</f>
        <v>0</v>
      </c>
      <c r="F63" s="17">
        <f>0</f>
        <v>0</v>
      </c>
      <c r="G63" s="17">
        <f>0</f>
        <v>0</v>
      </c>
      <c r="H63" s="17">
        <f>0</f>
        <v>0</v>
      </c>
      <c r="I63" s="10">
        <f t="shared" si="2"/>
        <v>0</v>
      </c>
      <c r="J63" s="11">
        <f t="shared" si="3"/>
        <v>0</v>
      </c>
      <c r="K63" s="12">
        <f>0</f>
        <v>0</v>
      </c>
    </row>
    <row r="64" spans="1:11" ht="15.75" customHeight="1" x14ac:dyDescent="0.25">
      <c r="A64" s="8" t="str">
        <f>General!A64</f>
        <v>Wilmer Gutierrez</v>
      </c>
      <c r="B64" s="17">
        <f>0</f>
        <v>0</v>
      </c>
      <c r="C64" s="17">
        <f>0</f>
        <v>0</v>
      </c>
      <c r="D64" s="17">
        <f>0</f>
        <v>0</v>
      </c>
      <c r="E64" s="17">
        <f>0</f>
        <v>0</v>
      </c>
      <c r="F64" s="17">
        <f>0</f>
        <v>0</v>
      </c>
      <c r="G64" s="17">
        <f>0</f>
        <v>0</v>
      </c>
      <c r="H64" s="17">
        <f>0</f>
        <v>0</v>
      </c>
      <c r="I64" s="10">
        <f t="shared" si="2"/>
        <v>0</v>
      </c>
      <c r="J64" s="11">
        <f t="shared" si="3"/>
        <v>0</v>
      </c>
      <c r="K64" s="12">
        <f>0</f>
        <v>0</v>
      </c>
    </row>
    <row r="65" spans="1:11" ht="15.75" customHeight="1" x14ac:dyDescent="0.25">
      <c r="A65" s="8" t="str">
        <f>General!A65</f>
        <v>Yonalber Mora Ropero</v>
      </c>
      <c r="B65" s="17">
        <f>0</f>
        <v>0</v>
      </c>
      <c r="C65" s="17">
        <f>0</f>
        <v>0</v>
      </c>
      <c r="D65" s="17">
        <f>0</f>
        <v>0</v>
      </c>
      <c r="E65" s="17">
        <f>0</f>
        <v>0</v>
      </c>
      <c r="F65" s="17">
        <f>0</f>
        <v>0</v>
      </c>
      <c r="G65" s="17">
        <f>0</f>
        <v>0</v>
      </c>
      <c r="H65" s="17">
        <f>0</f>
        <v>0</v>
      </c>
      <c r="I65" s="10">
        <f t="shared" si="2"/>
        <v>0</v>
      </c>
      <c r="J65" s="11">
        <f t="shared" si="3"/>
        <v>0</v>
      </c>
      <c r="K65" s="12">
        <f>0</f>
        <v>0</v>
      </c>
    </row>
    <row r="66" spans="1:11" ht="15.75" customHeight="1" x14ac:dyDescent="0.25">
      <c r="A66" s="8" t="str">
        <f>General!A66</f>
        <v>Yordani Garcia</v>
      </c>
      <c r="B66" s="17">
        <f>0</f>
        <v>0</v>
      </c>
      <c r="C66" s="17">
        <f>0</f>
        <v>0</v>
      </c>
      <c r="D66" s="17">
        <f>0</f>
        <v>0</v>
      </c>
      <c r="E66" s="17">
        <f>0</f>
        <v>0</v>
      </c>
      <c r="F66" s="17">
        <f>0</f>
        <v>0</v>
      </c>
      <c r="G66" s="17">
        <f>0</f>
        <v>0</v>
      </c>
      <c r="H66" s="17">
        <f>0</f>
        <v>0</v>
      </c>
      <c r="I66" s="10">
        <f t="shared" si="2"/>
        <v>0</v>
      </c>
      <c r="J66" s="11">
        <f t="shared" si="3"/>
        <v>0</v>
      </c>
      <c r="K66" s="12">
        <f>0</f>
        <v>0</v>
      </c>
    </row>
    <row r="67" spans="1:11" ht="15.75" customHeight="1" x14ac:dyDescent="0.25">
      <c r="A67" s="8" t="str">
        <f>General!A67</f>
        <v>Yunior Arrieta</v>
      </c>
      <c r="B67" s="17">
        <f>0</f>
        <v>0</v>
      </c>
      <c r="C67" s="17">
        <f>0</f>
        <v>0</v>
      </c>
      <c r="D67" s="17">
        <f>0</f>
        <v>0</v>
      </c>
      <c r="E67" s="17">
        <f>0</f>
        <v>0</v>
      </c>
      <c r="F67" s="17">
        <f>0</f>
        <v>0</v>
      </c>
      <c r="G67" s="17">
        <f>0</f>
        <v>0</v>
      </c>
      <c r="H67" s="17">
        <f>0</f>
        <v>0</v>
      </c>
      <c r="I67" s="10">
        <f t="shared" ref="I67:I98" si="4">SUM(B67:H67)</f>
        <v>0</v>
      </c>
      <c r="J67" s="11">
        <f t="shared" ref="J67:J98" si="5">I67-K67</f>
        <v>0</v>
      </c>
      <c r="K67" s="12">
        <f>0</f>
        <v>0</v>
      </c>
    </row>
    <row r="68" spans="1:11" ht="33" customHeight="1" x14ac:dyDescent="0.25">
      <c r="A68" s="4" t="s">
        <v>81</v>
      </c>
      <c r="B68" s="10">
        <f t="shared" ref="B68:I68" si="6">SUM(B3:B67)</f>
        <v>0</v>
      </c>
      <c r="C68" s="10">
        <f t="shared" si="6"/>
        <v>0</v>
      </c>
      <c r="D68" s="10">
        <f t="shared" si="6"/>
        <v>0</v>
      </c>
      <c r="E68" s="10">
        <f t="shared" si="6"/>
        <v>0</v>
      </c>
      <c r="F68" s="10">
        <f t="shared" si="6"/>
        <v>0</v>
      </c>
      <c r="G68" s="10">
        <f t="shared" si="6"/>
        <v>3.25</v>
      </c>
      <c r="H68" s="10">
        <f t="shared" si="6"/>
        <v>0</v>
      </c>
      <c r="I68" s="14">
        <f t="shared" si="6"/>
        <v>3.25</v>
      </c>
      <c r="J68" s="11" t="s">
        <v>82</v>
      </c>
      <c r="K68" s="12" t="s">
        <v>82</v>
      </c>
    </row>
    <row r="69" spans="1:11" ht="33" customHeight="1" x14ac:dyDescent="0.25">
      <c r="A69" s="5" t="s">
        <v>83</v>
      </c>
      <c r="B69" s="11">
        <f t="shared" ref="B69:H69" si="7">B68-B70</f>
        <v>0</v>
      </c>
      <c r="C69" s="11">
        <f t="shared" si="7"/>
        <v>0</v>
      </c>
      <c r="D69" s="11">
        <f t="shared" si="7"/>
        <v>0</v>
      </c>
      <c r="E69" s="11">
        <f t="shared" si="7"/>
        <v>0</v>
      </c>
      <c r="F69" s="11">
        <f t="shared" si="7"/>
        <v>0</v>
      </c>
      <c r="G69" s="11">
        <f t="shared" si="7"/>
        <v>3.25</v>
      </c>
      <c r="H69" s="11">
        <f t="shared" si="7"/>
        <v>0</v>
      </c>
      <c r="I69" s="11" t="s">
        <v>82</v>
      </c>
      <c r="J69" s="15">
        <f>SUM(J3:J67)</f>
        <v>3.25</v>
      </c>
      <c r="K69" s="12" t="s">
        <v>82</v>
      </c>
    </row>
    <row r="70" spans="1:11" ht="33" customHeight="1" x14ac:dyDescent="0.25">
      <c r="A70" s="6" t="s">
        <v>84</v>
      </c>
      <c r="B70" s="12">
        <f>0</f>
        <v>0</v>
      </c>
      <c r="C70" s="12">
        <f>0</f>
        <v>0</v>
      </c>
      <c r="D70" s="12">
        <f>0</f>
        <v>0</v>
      </c>
      <c r="E70" s="12">
        <f>0</f>
        <v>0</v>
      </c>
      <c r="F70" s="12">
        <f>0</f>
        <v>0</v>
      </c>
      <c r="G70" s="12">
        <f>0</f>
        <v>0</v>
      </c>
      <c r="H70" s="12">
        <f>0</f>
        <v>0</v>
      </c>
      <c r="I70" s="12" t="s">
        <v>82</v>
      </c>
      <c r="J70" s="12" t="s">
        <v>82</v>
      </c>
      <c r="K70" s="16">
        <f>SUM(K3:K67)</f>
        <v>0</v>
      </c>
    </row>
  </sheetData>
  <mergeCells count="1">
    <mergeCell ref="B1:K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70"/>
  <sheetViews>
    <sheetView workbookViewId="0">
      <pane xSplit="1" ySplit="2" topLeftCell="B37" activePane="bottomRight" state="frozen"/>
      <selection pane="topRight"/>
      <selection pane="bottomLeft"/>
      <selection pane="bottomRight" activeCell="A55" sqref="A55:XFD55"/>
    </sheetView>
  </sheetViews>
  <sheetFormatPr baseColWidth="10" defaultColWidth="9.140625" defaultRowHeight="15" x14ac:dyDescent="0.25"/>
  <cols>
    <col min="1" max="1" width="23" customWidth="1"/>
    <col min="2" max="13" width="11.85546875" customWidth="1"/>
  </cols>
  <sheetData>
    <row r="1" spans="1:11" ht="56.25" customHeight="1" x14ac:dyDescent="0.25">
      <c r="A1" s="1"/>
      <c r="B1" s="39" t="s">
        <v>171</v>
      </c>
      <c r="C1" s="37"/>
      <c r="D1" s="37"/>
      <c r="E1" s="37"/>
      <c r="F1" s="37"/>
      <c r="G1" s="37"/>
      <c r="H1" s="37"/>
      <c r="I1" s="37"/>
      <c r="J1" s="37"/>
      <c r="K1" s="38"/>
    </row>
    <row r="2" spans="1:11" ht="56.25" customHeight="1" x14ac:dyDescent="0.25">
      <c r="A2" s="3" t="s">
        <v>157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4" t="s">
        <v>12</v>
      </c>
      <c r="J2" s="5" t="s">
        <v>13</v>
      </c>
      <c r="K2" s="6" t="s">
        <v>14</v>
      </c>
    </row>
    <row r="3" spans="1:11" ht="15.75" customHeight="1" x14ac:dyDescent="0.25">
      <c r="A3" s="8" t="str">
        <f>General!A3</f>
        <v>Albert Gonzalez</v>
      </c>
      <c r="B3" s="17">
        <f>0</f>
        <v>0</v>
      </c>
      <c r="C3" s="17">
        <f>0+11.5</f>
        <v>11.5</v>
      </c>
      <c r="D3" s="17">
        <f>0+11.5</f>
        <v>11.5</v>
      </c>
      <c r="E3" s="17">
        <f>0</f>
        <v>0</v>
      </c>
      <c r="F3" s="17">
        <f>0</f>
        <v>0</v>
      </c>
      <c r="G3" s="17">
        <f>0</f>
        <v>0</v>
      </c>
      <c r="H3" s="17">
        <f>0</f>
        <v>0</v>
      </c>
      <c r="I3" s="10">
        <f t="shared" ref="I3:I34" si="0">SUM(B3:H3)</f>
        <v>23</v>
      </c>
      <c r="J3" s="11">
        <f t="shared" ref="J3:J34" si="1">I3-K3</f>
        <v>23</v>
      </c>
      <c r="K3" s="12">
        <f>0</f>
        <v>0</v>
      </c>
    </row>
    <row r="4" spans="1:11" ht="15.75" customHeight="1" x14ac:dyDescent="0.25">
      <c r="A4" s="8" t="str">
        <f>General!A4</f>
        <v>Anderson Briceno</v>
      </c>
      <c r="B4" s="17">
        <f>0</f>
        <v>0</v>
      </c>
      <c r="C4" s="17">
        <f>0</f>
        <v>0</v>
      </c>
      <c r="D4" s="17">
        <f>0+11.5</f>
        <v>11.5</v>
      </c>
      <c r="E4" s="17">
        <f>0</f>
        <v>0</v>
      </c>
      <c r="F4" s="17">
        <f>0</f>
        <v>0</v>
      </c>
      <c r="G4" s="17">
        <f>0</f>
        <v>0</v>
      </c>
      <c r="H4" s="17">
        <f>0</f>
        <v>0</v>
      </c>
      <c r="I4" s="10">
        <f t="shared" si="0"/>
        <v>11.5</v>
      </c>
      <c r="J4" s="11">
        <f t="shared" si="1"/>
        <v>11.5</v>
      </c>
      <c r="K4" s="12">
        <f>0</f>
        <v>0</v>
      </c>
    </row>
    <row r="5" spans="1:11" ht="15.75" customHeight="1" x14ac:dyDescent="0.25">
      <c r="A5" s="8" t="str">
        <f>General!A5</f>
        <v>Andres Quiroz</v>
      </c>
      <c r="B5" s="17">
        <f>0</f>
        <v>0</v>
      </c>
      <c r="C5" s="17">
        <f>0</f>
        <v>0</v>
      </c>
      <c r="D5" s="17">
        <f>0+11.5</f>
        <v>11.5</v>
      </c>
      <c r="E5" s="17">
        <f>0+12</f>
        <v>12</v>
      </c>
      <c r="F5" s="17">
        <f>0+12</f>
        <v>12</v>
      </c>
      <c r="G5" s="17">
        <f>0+12</f>
        <v>12</v>
      </c>
      <c r="H5" s="17">
        <f>0+12</f>
        <v>12</v>
      </c>
      <c r="I5" s="10">
        <f t="shared" si="0"/>
        <v>59.5</v>
      </c>
      <c r="J5" s="11">
        <f t="shared" si="1"/>
        <v>40</v>
      </c>
      <c r="K5" s="12">
        <f>19.5</f>
        <v>19.5</v>
      </c>
    </row>
    <row r="6" spans="1:11" ht="15.75" customHeight="1" x14ac:dyDescent="0.25">
      <c r="A6" s="8" t="str">
        <f>General!A6</f>
        <v>Angel Maldonado</v>
      </c>
      <c r="B6" s="17">
        <f>0</f>
        <v>0</v>
      </c>
      <c r="C6" s="17">
        <f>0</f>
        <v>0</v>
      </c>
      <c r="D6" s="17">
        <f>0</f>
        <v>0</v>
      </c>
      <c r="E6" s="17">
        <f>0</f>
        <v>0</v>
      </c>
      <c r="F6" s="17">
        <f>0</f>
        <v>0</v>
      </c>
      <c r="G6" s="17">
        <f>0</f>
        <v>0</v>
      </c>
      <c r="H6" s="17">
        <f>0</f>
        <v>0</v>
      </c>
      <c r="I6" s="10">
        <f t="shared" si="0"/>
        <v>0</v>
      </c>
      <c r="J6" s="11">
        <f t="shared" si="1"/>
        <v>0</v>
      </c>
      <c r="K6" s="12">
        <f>0</f>
        <v>0</v>
      </c>
    </row>
    <row r="7" spans="1:11" ht="15.75" customHeight="1" x14ac:dyDescent="0.25">
      <c r="A7" s="8" t="str">
        <f>General!A7</f>
        <v>Antonio Lopez</v>
      </c>
      <c r="B7" s="17">
        <f>0</f>
        <v>0</v>
      </c>
      <c r="C7" s="17">
        <f>11.5</f>
        <v>11.5</v>
      </c>
      <c r="D7" s="17">
        <f>0+11.5</f>
        <v>11.5</v>
      </c>
      <c r="E7" s="17">
        <f t="shared" ref="E7:H8" si="2">0+12</f>
        <v>12</v>
      </c>
      <c r="F7" s="17">
        <f t="shared" si="2"/>
        <v>12</v>
      </c>
      <c r="G7" s="17">
        <f t="shared" si="2"/>
        <v>12</v>
      </c>
      <c r="H7" s="17">
        <f t="shared" si="2"/>
        <v>12</v>
      </c>
      <c r="I7" s="10">
        <f t="shared" si="0"/>
        <v>71</v>
      </c>
      <c r="J7" s="11">
        <f t="shared" si="1"/>
        <v>35</v>
      </c>
      <c r="K7" s="12">
        <f>36</f>
        <v>36</v>
      </c>
    </row>
    <row r="8" spans="1:11" ht="15.75" customHeight="1" x14ac:dyDescent="0.25">
      <c r="A8" s="8" t="str">
        <f>General!A8</f>
        <v>Brailyn Lopez</v>
      </c>
      <c r="B8" s="17">
        <f>0</f>
        <v>0</v>
      </c>
      <c r="C8" s="17">
        <f>11.5</f>
        <v>11.5</v>
      </c>
      <c r="D8" s="17">
        <f>0+11.5</f>
        <v>11.5</v>
      </c>
      <c r="E8" s="17">
        <f t="shared" si="2"/>
        <v>12</v>
      </c>
      <c r="F8" s="17">
        <f t="shared" si="2"/>
        <v>12</v>
      </c>
      <c r="G8" s="17">
        <f t="shared" si="2"/>
        <v>12</v>
      </c>
      <c r="H8" s="17">
        <f t="shared" si="2"/>
        <v>12</v>
      </c>
      <c r="I8" s="10">
        <f t="shared" si="0"/>
        <v>71</v>
      </c>
      <c r="J8" s="11">
        <f t="shared" si="1"/>
        <v>40</v>
      </c>
      <c r="K8" s="12">
        <f>31</f>
        <v>31</v>
      </c>
    </row>
    <row r="9" spans="1:11" ht="15.75" customHeight="1" x14ac:dyDescent="0.25">
      <c r="A9" s="8" t="str">
        <f>General!A9</f>
        <v>Carlos Gonzalez</v>
      </c>
      <c r="B9" s="17">
        <f>0</f>
        <v>0</v>
      </c>
      <c r="C9" s="17">
        <f>0</f>
        <v>0</v>
      </c>
      <c r="D9" s="17">
        <f>0</f>
        <v>0</v>
      </c>
      <c r="E9" s="17">
        <f>0</f>
        <v>0</v>
      </c>
      <c r="F9" s="17">
        <f>0</f>
        <v>0</v>
      </c>
      <c r="G9" s="17">
        <f>0</f>
        <v>0</v>
      </c>
      <c r="H9" s="17">
        <f>0</f>
        <v>0</v>
      </c>
      <c r="I9" s="10">
        <f t="shared" si="0"/>
        <v>0</v>
      </c>
      <c r="J9" s="11">
        <f t="shared" si="1"/>
        <v>0</v>
      </c>
      <c r="K9" s="12">
        <f>0</f>
        <v>0</v>
      </c>
    </row>
    <row r="10" spans="1:11" ht="15.75" customHeight="1" x14ac:dyDescent="0.25">
      <c r="A10" s="8" t="str">
        <f>General!A10</f>
        <v>Carlos Mejias</v>
      </c>
      <c r="B10" s="17">
        <f>0</f>
        <v>0</v>
      </c>
      <c r="C10" s="17">
        <f>0</f>
        <v>0</v>
      </c>
      <c r="D10" s="17">
        <f>0+11.5</f>
        <v>11.5</v>
      </c>
      <c r="E10" s="17">
        <f>0</f>
        <v>0</v>
      </c>
      <c r="F10" s="17">
        <f>0</f>
        <v>0</v>
      </c>
      <c r="G10" s="17">
        <f>0</f>
        <v>0</v>
      </c>
      <c r="H10" s="17">
        <f>0</f>
        <v>0</v>
      </c>
      <c r="I10" s="10">
        <f t="shared" si="0"/>
        <v>11.5</v>
      </c>
      <c r="J10" s="11">
        <f t="shared" si="1"/>
        <v>11.5</v>
      </c>
      <c r="K10" s="12">
        <f>0</f>
        <v>0</v>
      </c>
    </row>
    <row r="11" spans="1:11" ht="15.75" customHeight="1" x14ac:dyDescent="0.25">
      <c r="A11" s="8" t="str">
        <f>General!A11</f>
        <v>Cesar Alvarez</v>
      </c>
      <c r="B11" s="17">
        <f>0</f>
        <v>0</v>
      </c>
      <c r="C11" s="17">
        <f>0</f>
        <v>0</v>
      </c>
      <c r="D11" s="17">
        <f>0</f>
        <v>0</v>
      </c>
      <c r="E11" s="17">
        <f>0</f>
        <v>0</v>
      </c>
      <c r="F11" s="17">
        <f>0</f>
        <v>0</v>
      </c>
      <c r="G11" s="17">
        <f>0</f>
        <v>0</v>
      </c>
      <c r="H11" s="17">
        <f>0</f>
        <v>0</v>
      </c>
      <c r="I11" s="10">
        <f t="shared" si="0"/>
        <v>0</v>
      </c>
      <c r="J11" s="11">
        <f t="shared" si="1"/>
        <v>0</v>
      </c>
      <c r="K11" s="12">
        <f>0</f>
        <v>0</v>
      </c>
    </row>
    <row r="12" spans="1:11" ht="15.75" customHeight="1" x14ac:dyDescent="0.25">
      <c r="A12" s="8" t="str">
        <f>General!A12</f>
        <v>Cesar Ponte</v>
      </c>
      <c r="B12" s="17">
        <f>0</f>
        <v>0</v>
      </c>
      <c r="C12" s="17">
        <f>12.75</f>
        <v>12.75</v>
      </c>
      <c r="D12" s="17">
        <f>0+12.5</f>
        <v>12.5</v>
      </c>
      <c r="E12" s="17">
        <f>0+12.5</f>
        <v>12.5</v>
      </c>
      <c r="F12" s="17">
        <f>0+12.5</f>
        <v>12.5</v>
      </c>
      <c r="G12" s="17">
        <f>0+12.5</f>
        <v>12.5</v>
      </c>
      <c r="H12" s="17">
        <f>0+12.5</f>
        <v>12.5</v>
      </c>
      <c r="I12" s="10">
        <f t="shared" si="0"/>
        <v>75.25</v>
      </c>
      <c r="J12" s="11">
        <f t="shared" si="1"/>
        <v>29.75</v>
      </c>
      <c r="K12" s="12">
        <f>45.5</f>
        <v>45.5</v>
      </c>
    </row>
    <row r="13" spans="1:11" ht="15.75" customHeight="1" x14ac:dyDescent="0.25">
      <c r="A13" s="8" t="str">
        <f>General!A13</f>
        <v>Daniel Ramirez</v>
      </c>
      <c r="B13" s="17">
        <f>0</f>
        <v>0</v>
      </c>
      <c r="C13" s="17">
        <f>0</f>
        <v>0</v>
      </c>
      <c r="D13" s="17">
        <f>0</f>
        <v>0</v>
      </c>
      <c r="E13" s="17">
        <f>0</f>
        <v>0</v>
      </c>
      <c r="F13" s="17">
        <f>0</f>
        <v>0</v>
      </c>
      <c r="G13" s="17">
        <f>0</f>
        <v>0</v>
      </c>
      <c r="H13" s="17">
        <f>0</f>
        <v>0</v>
      </c>
      <c r="I13" s="10">
        <f t="shared" si="0"/>
        <v>0</v>
      </c>
      <c r="J13" s="11">
        <f t="shared" si="1"/>
        <v>0</v>
      </c>
      <c r="K13" s="12">
        <f>0</f>
        <v>0</v>
      </c>
    </row>
    <row r="14" spans="1:11" ht="15.75" customHeight="1" x14ac:dyDescent="0.25">
      <c r="A14" s="8" t="str">
        <f>General!A14</f>
        <v>David Osorio</v>
      </c>
      <c r="B14" s="17">
        <f>0</f>
        <v>0</v>
      </c>
      <c r="C14" s="17">
        <f>0</f>
        <v>0</v>
      </c>
      <c r="D14" s="17">
        <f>0</f>
        <v>0</v>
      </c>
      <c r="E14" s="17">
        <f>0</f>
        <v>0</v>
      </c>
      <c r="F14" s="17">
        <f>0</f>
        <v>0</v>
      </c>
      <c r="G14" s="17">
        <f>0</f>
        <v>0</v>
      </c>
      <c r="H14" s="17">
        <f>0</f>
        <v>0</v>
      </c>
      <c r="I14" s="10">
        <f t="shared" si="0"/>
        <v>0</v>
      </c>
      <c r="J14" s="11">
        <f t="shared" si="1"/>
        <v>0</v>
      </c>
      <c r="K14" s="12">
        <f>0</f>
        <v>0</v>
      </c>
    </row>
    <row r="15" spans="1:11" ht="15.75" customHeight="1" x14ac:dyDescent="0.25">
      <c r="A15" s="8" t="str">
        <f>General!A15</f>
        <v>Deiberson Garcia</v>
      </c>
      <c r="B15" s="17">
        <f>0</f>
        <v>0</v>
      </c>
      <c r="C15" s="17">
        <f>0</f>
        <v>0</v>
      </c>
      <c r="D15" s="17">
        <f>0+11.5</f>
        <v>11.5</v>
      </c>
      <c r="E15" s="17">
        <f>0</f>
        <v>0</v>
      </c>
      <c r="F15" s="17">
        <f>0</f>
        <v>0</v>
      </c>
      <c r="G15" s="17">
        <f>0</f>
        <v>0</v>
      </c>
      <c r="H15" s="17">
        <f>0</f>
        <v>0</v>
      </c>
      <c r="I15" s="10">
        <f t="shared" si="0"/>
        <v>11.5</v>
      </c>
      <c r="J15" s="11">
        <f t="shared" si="1"/>
        <v>11.5</v>
      </c>
      <c r="K15" s="12">
        <f>0</f>
        <v>0</v>
      </c>
    </row>
    <row r="16" spans="1:11" ht="15.75" customHeight="1" x14ac:dyDescent="0.25">
      <c r="A16" s="8" t="str">
        <f>General!A16</f>
        <v>Edwardo Garcia</v>
      </c>
      <c r="B16" s="17">
        <f>0</f>
        <v>0</v>
      </c>
      <c r="C16" s="17">
        <f>0</f>
        <v>0</v>
      </c>
      <c r="D16" s="17">
        <f>0+11.5</f>
        <v>11.5</v>
      </c>
      <c r="E16" s="17">
        <f>0</f>
        <v>0</v>
      </c>
      <c r="F16" s="17">
        <f>0</f>
        <v>0</v>
      </c>
      <c r="G16" s="17">
        <f>0</f>
        <v>0</v>
      </c>
      <c r="H16" s="17">
        <f>0</f>
        <v>0</v>
      </c>
      <c r="I16" s="10">
        <f t="shared" si="0"/>
        <v>11.5</v>
      </c>
      <c r="J16" s="11">
        <f t="shared" si="1"/>
        <v>11.5</v>
      </c>
      <c r="K16" s="12">
        <f>0</f>
        <v>0</v>
      </c>
    </row>
    <row r="17" spans="1:11" ht="15.75" customHeight="1" x14ac:dyDescent="0.25">
      <c r="A17" s="8" t="str">
        <f>General!A17</f>
        <v>Egidio Quiroz</v>
      </c>
      <c r="B17" s="17">
        <f>0</f>
        <v>0</v>
      </c>
      <c r="C17" s="17">
        <f>0+11.5</f>
        <v>11.5</v>
      </c>
      <c r="D17" s="17">
        <f>0+11.5</f>
        <v>11.5</v>
      </c>
      <c r="E17" s="17">
        <f>0+12</f>
        <v>12</v>
      </c>
      <c r="F17" s="17">
        <f>0+12</f>
        <v>12</v>
      </c>
      <c r="G17" s="17">
        <f>0+12</f>
        <v>12</v>
      </c>
      <c r="H17" s="17">
        <f>0+12</f>
        <v>12</v>
      </c>
      <c r="I17" s="10">
        <f t="shared" si="0"/>
        <v>71</v>
      </c>
      <c r="J17" s="11">
        <f t="shared" si="1"/>
        <v>40</v>
      </c>
      <c r="K17" s="12">
        <f>31</f>
        <v>31</v>
      </c>
    </row>
    <row r="18" spans="1:11" ht="15.75" customHeight="1" x14ac:dyDescent="0.25">
      <c r="A18" s="8" t="str">
        <f>General!A18</f>
        <v>Emil Salas</v>
      </c>
      <c r="B18" s="17">
        <f>0</f>
        <v>0</v>
      </c>
      <c r="C18" s="17">
        <f>0</f>
        <v>0</v>
      </c>
      <c r="D18" s="17">
        <f>0</f>
        <v>0</v>
      </c>
      <c r="E18" s="17">
        <f>0</f>
        <v>0</v>
      </c>
      <c r="F18" s="17">
        <f>0</f>
        <v>0</v>
      </c>
      <c r="G18" s="17">
        <f>0</f>
        <v>0</v>
      </c>
      <c r="H18" s="17">
        <f>0</f>
        <v>0</v>
      </c>
      <c r="I18" s="10">
        <f t="shared" si="0"/>
        <v>0</v>
      </c>
      <c r="J18" s="11">
        <f t="shared" si="1"/>
        <v>0</v>
      </c>
      <c r="K18" s="12">
        <f>0</f>
        <v>0</v>
      </c>
    </row>
    <row r="19" spans="1:11" ht="15.75" customHeight="1" x14ac:dyDescent="0.25">
      <c r="A19" s="8" t="str">
        <f>General!A19</f>
        <v>Enrique Diaz</v>
      </c>
      <c r="B19" s="17">
        <f>0</f>
        <v>0</v>
      </c>
      <c r="C19" s="17">
        <f>0</f>
        <v>0</v>
      </c>
      <c r="D19" s="17">
        <f>0+11.5</f>
        <v>11.5</v>
      </c>
      <c r="E19" s="17">
        <f>0+12</f>
        <v>12</v>
      </c>
      <c r="F19" s="17">
        <f>0+12</f>
        <v>12</v>
      </c>
      <c r="G19" s="17">
        <f>0+12</f>
        <v>12</v>
      </c>
      <c r="H19" s="17">
        <f>0+12</f>
        <v>12</v>
      </c>
      <c r="I19" s="10">
        <f t="shared" si="0"/>
        <v>59.5</v>
      </c>
      <c r="J19" s="11">
        <f t="shared" si="1"/>
        <v>40</v>
      </c>
      <c r="K19" s="12">
        <f>19.5</f>
        <v>19.5</v>
      </c>
    </row>
    <row r="20" spans="1:11" ht="15.75" customHeight="1" x14ac:dyDescent="0.25">
      <c r="A20" s="8" t="str">
        <f>General!A20</f>
        <v>Erik Acosta</v>
      </c>
      <c r="B20" s="17">
        <f>0</f>
        <v>0</v>
      </c>
      <c r="C20" s="17">
        <f>0</f>
        <v>0</v>
      </c>
      <c r="D20" s="17">
        <f>0</f>
        <v>0</v>
      </c>
      <c r="E20" s="17">
        <f>0</f>
        <v>0</v>
      </c>
      <c r="F20" s="17">
        <f>0</f>
        <v>0</v>
      </c>
      <c r="G20" s="17">
        <f>0</f>
        <v>0</v>
      </c>
      <c r="H20" s="17">
        <f>0</f>
        <v>0</v>
      </c>
      <c r="I20" s="10">
        <f t="shared" si="0"/>
        <v>0</v>
      </c>
      <c r="J20" s="11">
        <f t="shared" si="1"/>
        <v>0</v>
      </c>
      <c r="K20" s="12">
        <f>0</f>
        <v>0</v>
      </c>
    </row>
    <row r="21" spans="1:11" ht="15.75" customHeight="1" x14ac:dyDescent="0.25">
      <c r="A21" s="8" t="str">
        <f>General!A21</f>
        <v>Erisson Salazar Rodriguez</v>
      </c>
      <c r="B21" s="17">
        <f>0</f>
        <v>0</v>
      </c>
      <c r="C21" s="17">
        <f>0</f>
        <v>0</v>
      </c>
      <c r="D21" s="17">
        <f>0</f>
        <v>0</v>
      </c>
      <c r="E21" s="17">
        <f>0</f>
        <v>0</v>
      </c>
      <c r="F21" s="17">
        <f>0</f>
        <v>0</v>
      </c>
      <c r="G21" s="17">
        <f>0</f>
        <v>0</v>
      </c>
      <c r="H21" s="17">
        <f>0</f>
        <v>0</v>
      </c>
      <c r="I21" s="10">
        <f t="shared" si="0"/>
        <v>0</v>
      </c>
      <c r="J21" s="11">
        <f t="shared" si="1"/>
        <v>0</v>
      </c>
      <c r="K21" s="12">
        <f>0</f>
        <v>0</v>
      </c>
    </row>
    <row r="22" spans="1:11" ht="15.75" customHeight="1" x14ac:dyDescent="0.25">
      <c r="A22" s="8" t="str">
        <f>General!A22</f>
        <v>Erwin Galicia</v>
      </c>
      <c r="B22" s="17">
        <f>0</f>
        <v>0</v>
      </c>
      <c r="C22" s="17">
        <f t="shared" ref="C22:D24" si="3">0+11.5</f>
        <v>11.5</v>
      </c>
      <c r="D22" s="17">
        <f t="shared" si="3"/>
        <v>11.5</v>
      </c>
      <c r="E22" s="17">
        <f t="shared" ref="E22:H24" si="4">0+12</f>
        <v>12</v>
      </c>
      <c r="F22" s="17">
        <f t="shared" si="4"/>
        <v>12</v>
      </c>
      <c r="G22" s="17">
        <f t="shared" si="4"/>
        <v>12</v>
      </c>
      <c r="H22" s="17">
        <f t="shared" si="4"/>
        <v>12</v>
      </c>
      <c r="I22" s="10">
        <f t="shared" si="0"/>
        <v>71</v>
      </c>
      <c r="J22" s="11">
        <f t="shared" si="1"/>
        <v>40</v>
      </c>
      <c r="K22" s="12">
        <f>31</f>
        <v>31</v>
      </c>
    </row>
    <row r="23" spans="1:11" ht="15.75" customHeight="1" x14ac:dyDescent="0.25">
      <c r="A23" s="8" t="str">
        <f>General!A23</f>
        <v>Erwin Gonzalez</v>
      </c>
      <c r="B23" s="17">
        <f>0</f>
        <v>0</v>
      </c>
      <c r="C23" s="17">
        <f t="shared" si="3"/>
        <v>11.5</v>
      </c>
      <c r="D23" s="17">
        <f t="shared" si="3"/>
        <v>11.5</v>
      </c>
      <c r="E23" s="17">
        <f t="shared" si="4"/>
        <v>12</v>
      </c>
      <c r="F23" s="17">
        <f t="shared" si="4"/>
        <v>12</v>
      </c>
      <c r="G23" s="17">
        <f t="shared" si="4"/>
        <v>12</v>
      </c>
      <c r="H23" s="17">
        <f t="shared" si="4"/>
        <v>12</v>
      </c>
      <c r="I23" s="10">
        <f t="shared" si="0"/>
        <v>71</v>
      </c>
      <c r="J23" s="11">
        <f t="shared" si="1"/>
        <v>35</v>
      </c>
      <c r="K23" s="12">
        <f>36</f>
        <v>36</v>
      </c>
    </row>
    <row r="24" spans="1:11" ht="15.75" customHeight="1" x14ac:dyDescent="0.25">
      <c r="A24" s="8" t="str">
        <f>General!A24</f>
        <v>Franklin Bermon</v>
      </c>
      <c r="B24" s="17">
        <f>0</f>
        <v>0</v>
      </c>
      <c r="C24" s="17">
        <f t="shared" si="3"/>
        <v>11.5</v>
      </c>
      <c r="D24" s="17">
        <f t="shared" si="3"/>
        <v>11.5</v>
      </c>
      <c r="E24" s="17">
        <f t="shared" si="4"/>
        <v>12</v>
      </c>
      <c r="F24" s="17">
        <f t="shared" si="4"/>
        <v>12</v>
      </c>
      <c r="G24" s="17">
        <f t="shared" si="4"/>
        <v>12</v>
      </c>
      <c r="H24" s="17">
        <f t="shared" si="4"/>
        <v>12</v>
      </c>
      <c r="I24" s="10">
        <f t="shared" si="0"/>
        <v>71</v>
      </c>
      <c r="J24" s="11">
        <f t="shared" si="1"/>
        <v>35</v>
      </c>
      <c r="K24" s="12">
        <f>36</f>
        <v>36</v>
      </c>
    </row>
    <row r="25" spans="1:11" ht="15.75" customHeight="1" x14ac:dyDescent="0.25">
      <c r="A25" s="8" t="str">
        <f>General!A25</f>
        <v>Franklin Soto</v>
      </c>
      <c r="B25" s="17">
        <f>0</f>
        <v>0</v>
      </c>
      <c r="C25" s="17">
        <f>0</f>
        <v>0</v>
      </c>
      <c r="D25" s="17">
        <f>0</f>
        <v>0</v>
      </c>
      <c r="E25" s="17">
        <f>0</f>
        <v>0</v>
      </c>
      <c r="F25" s="17">
        <f>0</f>
        <v>0</v>
      </c>
      <c r="G25" s="17">
        <f>0</f>
        <v>0</v>
      </c>
      <c r="H25" s="17">
        <f>0</f>
        <v>0</v>
      </c>
      <c r="I25" s="10">
        <f t="shared" si="0"/>
        <v>0</v>
      </c>
      <c r="J25" s="11">
        <f t="shared" si="1"/>
        <v>0</v>
      </c>
      <c r="K25" s="12">
        <f>0</f>
        <v>0</v>
      </c>
    </row>
    <row r="26" spans="1:11" ht="15.75" customHeight="1" x14ac:dyDescent="0.25">
      <c r="A26" s="8" t="str">
        <f>General!A26</f>
        <v>Irma Bona</v>
      </c>
      <c r="B26" s="17">
        <f>0</f>
        <v>0</v>
      </c>
      <c r="C26" s="17">
        <f>0</f>
        <v>0</v>
      </c>
      <c r="D26" s="17">
        <f>0+11.5</f>
        <v>11.5</v>
      </c>
      <c r="E26" s="17">
        <f>0</f>
        <v>0</v>
      </c>
      <c r="F26" s="17">
        <f>0</f>
        <v>0</v>
      </c>
      <c r="G26" s="17">
        <f>0</f>
        <v>0</v>
      </c>
      <c r="H26" s="17">
        <f>0</f>
        <v>0</v>
      </c>
      <c r="I26" s="10">
        <f t="shared" si="0"/>
        <v>11.5</v>
      </c>
      <c r="J26" s="11">
        <f t="shared" si="1"/>
        <v>11.5</v>
      </c>
      <c r="K26" s="12">
        <f>0</f>
        <v>0</v>
      </c>
    </row>
    <row r="27" spans="1:11" ht="15.75" customHeight="1" x14ac:dyDescent="0.25">
      <c r="A27" s="8" t="str">
        <f>General!A27</f>
        <v>Jairo Arteaga Rondon</v>
      </c>
      <c r="B27" s="17">
        <f>0</f>
        <v>0</v>
      </c>
      <c r="C27" s="17">
        <f>0</f>
        <v>0</v>
      </c>
      <c r="D27" s="17">
        <f>0</f>
        <v>0</v>
      </c>
      <c r="E27" s="17">
        <f>0</f>
        <v>0</v>
      </c>
      <c r="F27" s="17">
        <f>0</f>
        <v>0</v>
      </c>
      <c r="G27" s="17">
        <f>0</f>
        <v>0</v>
      </c>
      <c r="H27" s="17">
        <f>0</f>
        <v>0</v>
      </c>
      <c r="I27" s="10">
        <f t="shared" si="0"/>
        <v>0</v>
      </c>
      <c r="J27" s="11">
        <f t="shared" si="1"/>
        <v>0</v>
      </c>
      <c r="K27" s="12">
        <f>0</f>
        <v>0</v>
      </c>
    </row>
    <row r="28" spans="1:11" ht="15.75" customHeight="1" x14ac:dyDescent="0.25">
      <c r="A28" s="8" t="str">
        <f>General!A28</f>
        <v>Jesus Golding</v>
      </c>
      <c r="B28" s="17">
        <f>0</f>
        <v>0</v>
      </c>
      <c r="C28" s="17">
        <f>0</f>
        <v>0</v>
      </c>
      <c r="D28" s="17">
        <f>0</f>
        <v>0</v>
      </c>
      <c r="E28" s="17">
        <f>0</f>
        <v>0</v>
      </c>
      <c r="F28" s="17">
        <f>0</f>
        <v>0</v>
      </c>
      <c r="G28" s="17">
        <f>0</f>
        <v>0</v>
      </c>
      <c r="H28" s="17">
        <f>0</f>
        <v>0</v>
      </c>
      <c r="I28" s="10">
        <f t="shared" si="0"/>
        <v>0</v>
      </c>
      <c r="J28" s="11">
        <f t="shared" si="1"/>
        <v>0</v>
      </c>
      <c r="K28" s="12">
        <f>0</f>
        <v>0</v>
      </c>
    </row>
    <row r="29" spans="1:11" ht="15.75" customHeight="1" x14ac:dyDescent="0.25">
      <c r="A29" s="8" t="str">
        <f>General!A29</f>
        <v>Jesus Valero</v>
      </c>
      <c r="B29" s="17">
        <f>0</f>
        <v>0</v>
      </c>
      <c r="C29" s="17">
        <f>11.5</f>
        <v>11.5</v>
      </c>
      <c r="D29" s="17">
        <f>0+11.5</f>
        <v>11.5</v>
      </c>
      <c r="E29" s="17">
        <f t="shared" ref="E29:H30" si="5">0+12</f>
        <v>12</v>
      </c>
      <c r="F29" s="17">
        <f t="shared" si="5"/>
        <v>12</v>
      </c>
      <c r="G29" s="17">
        <f t="shared" si="5"/>
        <v>12</v>
      </c>
      <c r="H29" s="17">
        <f t="shared" si="5"/>
        <v>12</v>
      </c>
      <c r="I29" s="10">
        <f t="shared" si="0"/>
        <v>71</v>
      </c>
      <c r="J29" s="11">
        <f t="shared" si="1"/>
        <v>35</v>
      </c>
      <c r="K29" s="12">
        <f>36</f>
        <v>36</v>
      </c>
    </row>
    <row r="30" spans="1:11" ht="15.75" customHeight="1" x14ac:dyDescent="0.25">
      <c r="A30" s="8" t="str">
        <f>General!A30</f>
        <v>Jhoan Cueto</v>
      </c>
      <c r="B30" s="17">
        <f>0</f>
        <v>0</v>
      </c>
      <c r="C30" s="17">
        <f>0+11.5</f>
        <v>11.5</v>
      </c>
      <c r="D30" s="17">
        <f>0+11.5</f>
        <v>11.5</v>
      </c>
      <c r="E30" s="17">
        <f t="shared" si="5"/>
        <v>12</v>
      </c>
      <c r="F30" s="17">
        <f t="shared" si="5"/>
        <v>12</v>
      </c>
      <c r="G30" s="17">
        <f t="shared" si="5"/>
        <v>12</v>
      </c>
      <c r="H30" s="17">
        <f t="shared" si="5"/>
        <v>12</v>
      </c>
      <c r="I30" s="10">
        <f t="shared" si="0"/>
        <v>71</v>
      </c>
      <c r="J30" s="11">
        <f t="shared" si="1"/>
        <v>35</v>
      </c>
      <c r="K30" s="12">
        <f>36</f>
        <v>36</v>
      </c>
    </row>
    <row r="31" spans="1:11" ht="15.75" customHeight="1" x14ac:dyDescent="0.25">
      <c r="A31" s="8" t="str">
        <f>General!A31</f>
        <v>Jhon Plaza</v>
      </c>
      <c r="B31" s="17">
        <f>0</f>
        <v>0</v>
      </c>
      <c r="C31" s="17">
        <f>12.75</f>
        <v>12.75</v>
      </c>
      <c r="D31" s="17">
        <f>0</f>
        <v>0</v>
      </c>
      <c r="E31" s="17">
        <f>0</f>
        <v>0</v>
      </c>
      <c r="F31" s="17">
        <f>0</f>
        <v>0</v>
      </c>
      <c r="G31" s="17">
        <f>0</f>
        <v>0</v>
      </c>
      <c r="H31" s="17">
        <f>0</f>
        <v>0</v>
      </c>
      <c r="I31" s="10">
        <f t="shared" si="0"/>
        <v>12.75</v>
      </c>
      <c r="J31" s="11">
        <f t="shared" si="1"/>
        <v>12.75</v>
      </c>
      <c r="K31" s="12">
        <f>0</f>
        <v>0</v>
      </c>
    </row>
    <row r="32" spans="1:11" ht="15.75" customHeight="1" x14ac:dyDescent="0.25">
      <c r="A32" s="8" t="str">
        <f>General!A32</f>
        <v>Joan Fuentes</v>
      </c>
      <c r="B32" s="17">
        <f>0</f>
        <v>0</v>
      </c>
      <c r="C32" s="17">
        <f>0</f>
        <v>0</v>
      </c>
      <c r="D32" s="17">
        <f>0</f>
        <v>0</v>
      </c>
      <c r="E32" s="17">
        <f>0</f>
        <v>0</v>
      </c>
      <c r="F32" s="17">
        <f>0</f>
        <v>0</v>
      </c>
      <c r="G32" s="17">
        <f>0</f>
        <v>0</v>
      </c>
      <c r="H32" s="17">
        <f>0</f>
        <v>0</v>
      </c>
      <c r="I32" s="10">
        <f t="shared" si="0"/>
        <v>0</v>
      </c>
      <c r="J32" s="11">
        <f t="shared" si="1"/>
        <v>0</v>
      </c>
      <c r="K32" s="12">
        <f>0</f>
        <v>0</v>
      </c>
    </row>
    <row r="33" spans="1:11" ht="15.75" customHeight="1" x14ac:dyDescent="0.25">
      <c r="A33" s="8" t="str">
        <f>General!A33</f>
        <v>Johannys Rojas</v>
      </c>
      <c r="B33" s="17">
        <f>0</f>
        <v>0</v>
      </c>
      <c r="C33" s="17">
        <f>0</f>
        <v>0</v>
      </c>
      <c r="D33" s="17">
        <f>0</f>
        <v>0</v>
      </c>
      <c r="E33" s="17">
        <f>0</f>
        <v>0</v>
      </c>
      <c r="F33" s="17">
        <f>0</f>
        <v>0</v>
      </c>
      <c r="G33" s="17">
        <f>0</f>
        <v>0</v>
      </c>
      <c r="H33" s="17">
        <f>0</f>
        <v>0</v>
      </c>
      <c r="I33" s="10">
        <f t="shared" si="0"/>
        <v>0</v>
      </c>
      <c r="J33" s="11">
        <f t="shared" si="1"/>
        <v>0</v>
      </c>
      <c r="K33" s="12">
        <f>0</f>
        <v>0</v>
      </c>
    </row>
    <row r="34" spans="1:11" ht="15.75" customHeight="1" x14ac:dyDescent="0.25">
      <c r="A34" s="8" t="str">
        <f>General!A34</f>
        <v>John Ponte</v>
      </c>
      <c r="B34" s="17">
        <f>0</f>
        <v>0</v>
      </c>
      <c r="C34" s="17">
        <f>12.75</f>
        <v>12.75</v>
      </c>
      <c r="D34" s="17">
        <f t="shared" ref="D34:F35" si="6">0+12.5</f>
        <v>12.5</v>
      </c>
      <c r="E34" s="17">
        <f t="shared" si="6"/>
        <v>12.5</v>
      </c>
      <c r="F34" s="17">
        <f t="shared" si="6"/>
        <v>12.5</v>
      </c>
      <c r="G34" s="17">
        <f>0</f>
        <v>0</v>
      </c>
      <c r="H34" s="17">
        <f>0+12.5</f>
        <v>12.5</v>
      </c>
      <c r="I34" s="10">
        <f t="shared" si="0"/>
        <v>62.75</v>
      </c>
      <c r="J34" s="11">
        <f t="shared" si="1"/>
        <v>29.75</v>
      </c>
      <c r="K34" s="12">
        <f>33</f>
        <v>33</v>
      </c>
    </row>
    <row r="35" spans="1:11" ht="15.75" customHeight="1" x14ac:dyDescent="0.25">
      <c r="A35" s="8" t="str">
        <f>General!A35</f>
        <v>Jorge Valles</v>
      </c>
      <c r="B35" s="17">
        <f>0</f>
        <v>0</v>
      </c>
      <c r="C35" s="17">
        <f>12.75</f>
        <v>12.75</v>
      </c>
      <c r="D35" s="17">
        <f t="shared" si="6"/>
        <v>12.5</v>
      </c>
      <c r="E35" s="17">
        <f t="shared" si="6"/>
        <v>12.5</v>
      </c>
      <c r="F35" s="17">
        <f t="shared" si="6"/>
        <v>12.5</v>
      </c>
      <c r="G35" s="17">
        <f>0+12.5</f>
        <v>12.5</v>
      </c>
      <c r="H35" s="17">
        <f>0+12.5</f>
        <v>12.5</v>
      </c>
      <c r="I35" s="10">
        <f t="shared" ref="I35:I66" si="7">SUM(B35:H35)</f>
        <v>75.25</v>
      </c>
      <c r="J35" s="11">
        <f t="shared" ref="J35:J66" si="8">I35-K35</f>
        <v>40</v>
      </c>
      <c r="K35" s="12">
        <f>35.25</f>
        <v>35.25</v>
      </c>
    </row>
    <row r="36" spans="1:11" ht="15.75" customHeight="1" x14ac:dyDescent="0.25">
      <c r="A36" s="8" t="str">
        <f>General!A36</f>
        <v>Jose Francisco Lugo</v>
      </c>
      <c r="B36" s="17">
        <f>0</f>
        <v>0</v>
      </c>
      <c r="C36" s="17">
        <f>0</f>
        <v>0</v>
      </c>
      <c r="D36" s="17">
        <f>0</f>
        <v>0</v>
      </c>
      <c r="E36" s="17">
        <f>0</f>
        <v>0</v>
      </c>
      <c r="F36" s="17">
        <f>0</f>
        <v>0</v>
      </c>
      <c r="G36" s="17">
        <f>0</f>
        <v>0</v>
      </c>
      <c r="H36" s="17">
        <f>0</f>
        <v>0</v>
      </c>
      <c r="I36" s="10">
        <f t="shared" si="7"/>
        <v>0</v>
      </c>
      <c r="J36" s="11">
        <f t="shared" si="8"/>
        <v>0</v>
      </c>
      <c r="K36" s="12">
        <f>0</f>
        <v>0</v>
      </c>
    </row>
    <row r="37" spans="1:11" ht="15.75" customHeight="1" x14ac:dyDescent="0.25">
      <c r="A37" s="8" t="str">
        <f>General!A37</f>
        <v>Jose Lopez</v>
      </c>
      <c r="B37" s="17">
        <f>0</f>
        <v>0</v>
      </c>
      <c r="C37" s="17">
        <f>11.5</f>
        <v>11.5</v>
      </c>
      <c r="D37" s="17">
        <f>0+11.5</f>
        <v>11.5</v>
      </c>
      <c r="E37" s="17">
        <f>0+12</f>
        <v>12</v>
      </c>
      <c r="F37" s="17">
        <f>0+12</f>
        <v>12</v>
      </c>
      <c r="G37" s="17">
        <f>0+12</f>
        <v>12</v>
      </c>
      <c r="H37" s="17">
        <f>0+12</f>
        <v>12</v>
      </c>
      <c r="I37" s="10">
        <f t="shared" si="7"/>
        <v>71</v>
      </c>
      <c r="J37" s="11">
        <f t="shared" si="8"/>
        <v>40</v>
      </c>
      <c r="K37" s="12">
        <f>31</f>
        <v>31</v>
      </c>
    </row>
    <row r="38" spans="1:11" ht="15.75" customHeight="1" x14ac:dyDescent="0.25">
      <c r="A38" s="8" t="str">
        <f>General!A38</f>
        <v>Jose Ochoa</v>
      </c>
      <c r="B38" s="17">
        <f>0</f>
        <v>0</v>
      </c>
      <c r="C38" s="17">
        <f>0</f>
        <v>0</v>
      </c>
      <c r="D38" s="17">
        <f>0</f>
        <v>0</v>
      </c>
      <c r="E38" s="17">
        <f>0</f>
        <v>0</v>
      </c>
      <c r="F38" s="17">
        <f>0</f>
        <v>0</v>
      </c>
      <c r="G38" s="17">
        <f>0</f>
        <v>0</v>
      </c>
      <c r="H38" s="17">
        <f>0</f>
        <v>0</v>
      </c>
      <c r="I38" s="10">
        <f t="shared" si="7"/>
        <v>0</v>
      </c>
      <c r="J38" s="11">
        <f t="shared" si="8"/>
        <v>0</v>
      </c>
      <c r="K38" s="12">
        <f>0</f>
        <v>0</v>
      </c>
    </row>
    <row r="39" spans="1:11" ht="15.75" customHeight="1" x14ac:dyDescent="0.25">
      <c r="A39" s="8" t="str">
        <f>General!A39</f>
        <v>Joset Maldonado</v>
      </c>
      <c r="B39" s="17">
        <f>0</f>
        <v>0</v>
      </c>
      <c r="C39" s="17">
        <f>0</f>
        <v>0</v>
      </c>
      <c r="D39" s="17">
        <f>0</f>
        <v>0</v>
      </c>
      <c r="E39" s="17">
        <f>0</f>
        <v>0</v>
      </c>
      <c r="F39" s="17">
        <f>0</f>
        <v>0</v>
      </c>
      <c r="G39" s="17">
        <f>0</f>
        <v>0</v>
      </c>
      <c r="H39" s="17">
        <f>0</f>
        <v>0</v>
      </c>
      <c r="I39" s="10">
        <f t="shared" si="7"/>
        <v>0</v>
      </c>
      <c r="J39" s="11">
        <f t="shared" si="8"/>
        <v>0</v>
      </c>
      <c r="K39" s="12">
        <f>0</f>
        <v>0</v>
      </c>
    </row>
    <row r="40" spans="1:11" ht="15.75" customHeight="1" x14ac:dyDescent="0.25">
      <c r="A40" s="8" t="str">
        <f>General!A40</f>
        <v>Juan Davila</v>
      </c>
      <c r="B40" s="17">
        <f>0</f>
        <v>0</v>
      </c>
      <c r="C40" s="17">
        <f>0</f>
        <v>0</v>
      </c>
      <c r="D40" s="17">
        <f>0</f>
        <v>0</v>
      </c>
      <c r="E40" s="17">
        <f>0</f>
        <v>0</v>
      </c>
      <c r="F40" s="17">
        <f>0</f>
        <v>0</v>
      </c>
      <c r="G40" s="17">
        <f>0</f>
        <v>0</v>
      </c>
      <c r="H40" s="17">
        <f>0</f>
        <v>0</v>
      </c>
      <c r="I40" s="10">
        <f t="shared" si="7"/>
        <v>0</v>
      </c>
      <c r="J40" s="11">
        <f t="shared" si="8"/>
        <v>0</v>
      </c>
      <c r="K40" s="12">
        <f>0</f>
        <v>0</v>
      </c>
    </row>
    <row r="41" spans="1:11" ht="15.75" customHeight="1" x14ac:dyDescent="0.25">
      <c r="A41" s="8" t="str">
        <f>General!A41</f>
        <v>Juan Gimenez</v>
      </c>
      <c r="B41" s="17">
        <f>0</f>
        <v>0</v>
      </c>
      <c r="C41" s="17">
        <f>0+11.5</f>
        <v>11.5</v>
      </c>
      <c r="D41" s="17">
        <f>0+11.5</f>
        <v>11.5</v>
      </c>
      <c r="E41" s="17">
        <f>0+12</f>
        <v>12</v>
      </c>
      <c r="F41" s="17">
        <f>0</f>
        <v>0</v>
      </c>
      <c r="G41" s="17">
        <f>0</f>
        <v>0</v>
      </c>
      <c r="H41" s="17">
        <f>0+12</f>
        <v>12</v>
      </c>
      <c r="I41" s="10">
        <f t="shared" si="7"/>
        <v>47</v>
      </c>
      <c r="J41" s="11">
        <f t="shared" si="8"/>
        <v>35</v>
      </c>
      <c r="K41" s="12">
        <f>12</f>
        <v>12</v>
      </c>
    </row>
    <row r="42" spans="1:11" ht="15.75" customHeight="1" x14ac:dyDescent="0.25">
      <c r="A42" s="8" t="str">
        <f>General!A42</f>
        <v>Juan Manuel</v>
      </c>
      <c r="B42" s="17">
        <f>0</f>
        <v>0</v>
      </c>
      <c r="C42" s="17">
        <f>0</f>
        <v>0</v>
      </c>
      <c r="D42" s="17">
        <f>0+11.5</f>
        <v>11.5</v>
      </c>
      <c r="E42" s="17">
        <f>0+12</f>
        <v>12</v>
      </c>
      <c r="F42" s="17">
        <f>0+12</f>
        <v>12</v>
      </c>
      <c r="G42" s="17">
        <f>0+12</f>
        <v>12</v>
      </c>
      <c r="H42" s="17">
        <f>0+12</f>
        <v>12</v>
      </c>
      <c r="I42" s="10">
        <f t="shared" si="7"/>
        <v>59.5</v>
      </c>
      <c r="J42" s="11">
        <f t="shared" si="8"/>
        <v>40</v>
      </c>
      <c r="K42" s="12">
        <f>19.5</f>
        <v>19.5</v>
      </c>
    </row>
    <row r="43" spans="1:11" ht="15.75" customHeight="1" x14ac:dyDescent="0.25">
      <c r="A43" s="8" t="str">
        <f>General!A43</f>
        <v>Julio Astidias</v>
      </c>
      <c r="B43" s="17">
        <f>0</f>
        <v>0</v>
      </c>
      <c r="C43" s="17">
        <f>0</f>
        <v>0</v>
      </c>
      <c r="D43" s="17">
        <f>0+11.5</f>
        <v>11.5</v>
      </c>
      <c r="E43" s="17">
        <f>0</f>
        <v>0</v>
      </c>
      <c r="F43" s="17">
        <f>0</f>
        <v>0</v>
      </c>
      <c r="G43" s="17">
        <f>0</f>
        <v>0</v>
      </c>
      <c r="H43" s="17">
        <f>0</f>
        <v>0</v>
      </c>
      <c r="I43" s="10">
        <f t="shared" si="7"/>
        <v>11.5</v>
      </c>
      <c r="J43" s="11">
        <f t="shared" si="8"/>
        <v>11.5</v>
      </c>
      <c r="K43" s="12">
        <f>0</f>
        <v>0</v>
      </c>
    </row>
    <row r="44" spans="1:11" ht="15.75" customHeight="1" x14ac:dyDescent="0.25">
      <c r="A44" s="8" t="str">
        <f>General!A44</f>
        <v>Kelly Miranda</v>
      </c>
      <c r="B44" s="17">
        <f>0</f>
        <v>0</v>
      </c>
      <c r="C44" s="17">
        <f>0</f>
        <v>0</v>
      </c>
      <c r="D44" s="17">
        <f>0</f>
        <v>0</v>
      </c>
      <c r="E44" s="17">
        <f>0</f>
        <v>0</v>
      </c>
      <c r="F44" s="17">
        <f>0</f>
        <v>0</v>
      </c>
      <c r="G44" s="17">
        <f>0</f>
        <v>0</v>
      </c>
      <c r="H44" s="17">
        <f>0</f>
        <v>0</v>
      </c>
      <c r="I44" s="10">
        <f t="shared" si="7"/>
        <v>0</v>
      </c>
      <c r="J44" s="11">
        <f t="shared" si="8"/>
        <v>0</v>
      </c>
      <c r="K44" s="12">
        <f>0</f>
        <v>0</v>
      </c>
    </row>
    <row r="45" spans="1:11" ht="15.75" customHeight="1" x14ac:dyDescent="0.25">
      <c r="A45" s="8" t="str">
        <f>General!A45</f>
        <v>Klisma Lopez</v>
      </c>
      <c r="B45" s="17">
        <f>0</f>
        <v>0</v>
      </c>
      <c r="C45" s="17">
        <f>0</f>
        <v>0</v>
      </c>
      <c r="D45" s="17">
        <f>0</f>
        <v>0</v>
      </c>
      <c r="E45" s="17">
        <f>0</f>
        <v>0</v>
      </c>
      <c r="F45" s="17">
        <f>0</f>
        <v>0</v>
      </c>
      <c r="G45" s="17">
        <f>0</f>
        <v>0</v>
      </c>
      <c r="H45" s="17">
        <f>0</f>
        <v>0</v>
      </c>
      <c r="I45" s="10">
        <f t="shared" si="7"/>
        <v>0</v>
      </c>
      <c r="J45" s="11">
        <f t="shared" si="8"/>
        <v>0</v>
      </c>
      <c r="K45" s="12">
        <f>0</f>
        <v>0</v>
      </c>
    </row>
    <row r="46" spans="1:11" ht="15.75" customHeight="1" x14ac:dyDescent="0.25">
      <c r="A46" s="8" t="str">
        <f>General!A46</f>
        <v>Liz Forero</v>
      </c>
      <c r="B46" s="17">
        <f>0</f>
        <v>0</v>
      </c>
      <c r="C46" s="17">
        <f>12.75</f>
        <v>12.75</v>
      </c>
      <c r="D46" s="17">
        <f>0+12.5</f>
        <v>12.5</v>
      </c>
      <c r="E46" s="17">
        <f>0+12.5</f>
        <v>12.5</v>
      </c>
      <c r="F46" s="17">
        <f>0+12.5</f>
        <v>12.5</v>
      </c>
      <c r="G46" s="17">
        <f>0+12.5</f>
        <v>12.5</v>
      </c>
      <c r="H46" s="17">
        <f>0+12.5</f>
        <v>12.5</v>
      </c>
      <c r="I46" s="10">
        <f t="shared" si="7"/>
        <v>75.25</v>
      </c>
      <c r="J46" s="11">
        <f t="shared" si="8"/>
        <v>29.75</v>
      </c>
      <c r="K46" s="12">
        <f>45.5</f>
        <v>45.5</v>
      </c>
    </row>
    <row r="47" spans="1:11" ht="15.75" customHeight="1" x14ac:dyDescent="0.25">
      <c r="A47" s="8" t="str">
        <f>General!A47</f>
        <v>Luis David Golding</v>
      </c>
      <c r="B47" s="17">
        <f>0</f>
        <v>0</v>
      </c>
      <c r="C47" s="17">
        <f>0</f>
        <v>0</v>
      </c>
      <c r="D47" s="17">
        <f>0</f>
        <v>0</v>
      </c>
      <c r="E47" s="17">
        <f>0</f>
        <v>0</v>
      </c>
      <c r="F47" s="17">
        <f>0</f>
        <v>0</v>
      </c>
      <c r="G47" s="17">
        <f>0</f>
        <v>0</v>
      </c>
      <c r="H47" s="17">
        <f>0</f>
        <v>0</v>
      </c>
      <c r="I47" s="10">
        <f t="shared" si="7"/>
        <v>0</v>
      </c>
      <c r="J47" s="11">
        <f t="shared" si="8"/>
        <v>0</v>
      </c>
      <c r="K47" s="12">
        <f>0</f>
        <v>0</v>
      </c>
    </row>
    <row r="48" spans="1:11" ht="15.75" customHeight="1" x14ac:dyDescent="0.25">
      <c r="A48" s="8" t="str">
        <f>General!A48</f>
        <v>Luis Gutierrez</v>
      </c>
      <c r="B48" s="17">
        <f>0</f>
        <v>0</v>
      </c>
      <c r="C48" s="17">
        <f>0</f>
        <v>0</v>
      </c>
      <c r="D48" s="17">
        <f>0</f>
        <v>0</v>
      </c>
      <c r="E48" s="17">
        <f>0</f>
        <v>0</v>
      </c>
      <c r="F48" s="17">
        <f>0</f>
        <v>0</v>
      </c>
      <c r="G48" s="17">
        <f>0</f>
        <v>0</v>
      </c>
      <c r="H48" s="17">
        <f>0</f>
        <v>0</v>
      </c>
      <c r="I48" s="10">
        <f t="shared" si="7"/>
        <v>0</v>
      </c>
      <c r="J48" s="11">
        <f t="shared" si="8"/>
        <v>0</v>
      </c>
      <c r="K48" s="12">
        <f>0</f>
        <v>0</v>
      </c>
    </row>
    <row r="49" spans="1:11" ht="15.75" customHeight="1" x14ac:dyDescent="0.25">
      <c r="A49" s="8" t="str">
        <f>General!A49</f>
        <v>Luis Ochoa</v>
      </c>
      <c r="B49" s="17">
        <f>0</f>
        <v>0</v>
      </c>
      <c r="C49" s="17">
        <f>0+11.5</f>
        <v>11.5</v>
      </c>
      <c r="D49" s="17">
        <f>0</f>
        <v>0</v>
      </c>
      <c r="E49" s="17">
        <f>0</f>
        <v>0</v>
      </c>
      <c r="F49" s="17">
        <f>0</f>
        <v>0</v>
      </c>
      <c r="G49" s="17">
        <f>0</f>
        <v>0</v>
      </c>
      <c r="H49" s="17">
        <f>0</f>
        <v>0</v>
      </c>
      <c r="I49" s="10">
        <f t="shared" si="7"/>
        <v>11.5</v>
      </c>
      <c r="J49" s="11">
        <f t="shared" si="8"/>
        <v>11.5</v>
      </c>
      <c r="K49" s="12">
        <f>0</f>
        <v>0</v>
      </c>
    </row>
    <row r="50" spans="1:11" ht="15.75" customHeight="1" x14ac:dyDescent="0.25">
      <c r="A50" s="8" t="str">
        <f>General!A50</f>
        <v>Luis Rangel</v>
      </c>
      <c r="B50" s="17">
        <f>0</f>
        <v>0</v>
      </c>
      <c r="C50" s="17">
        <f>0</f>
        <v>0</v>
      </c>
      <c r="D50" s="17">
        <f>0</f>
        <v>0</v>
      </c>
      <c r="E50" s="17">
        <f>0</f>
        <v>0</v>
      </c>
      <c r="F50" s="17">
        <f>0</f>
        <v>0</v>
      </c>
      <c r="G50" s="17">
        <f>0</f>
        <v>0</v>
      </c>
      <c r="H50" s="17">
        <f>0</f>
        <v>0</v>
      </c>
      <c r="I50" s="10">
        <f t="shared" si="7"/>
        <v>0</v>
      </c>
      <c r="J50" s="11">
        <f t="shared" si="8"/>
        <v>0</v>
      </c>
      <c r="K50" s="12">
        <f>0</f>
        <v>0</v>
      </c>
    </row>
    <row r="51" spans="1:11" ht="15.75" customHeight="1" x14ac:dyDescent="0.25">
      <c r="A51" s="8" t="str">
        <f>General!A51</f>
        <v>Manuel Escalona</v>
      </c>
      <c r="B51" s="17">
        <f>0</f>
        <v>0</v>
      </c>
      <c r="C51" s="17">
        <f>0</f>
        <v>0</v>
      </c>
      <c r="D51" s="17">
        <f>0+11.5</f>
        <v>11.5</v>
      </c>
      <c r="E51" s="17">
        <f>0</f>
        <v>0</v>
      </c>
      <c r="F51" s="17">
        <f>0</f>
        <v>0</v>
      </c>
      <c r="G51" s="17">
        <f>0</f>
        <v>0</v>
      </c>
      <c r="H51" s="17">
        <f>0</f>
        <v>0</v>
      </c>
      <c r="I51" s="10">
        <f t="shared" si="7"/>
        <v>11.5</v>
      </c>
      <c r="J51" s="11">
        <f t="shared" si="8"/>
        <v>11.5</v>
      </c>
      <c r="K51" s="12">
        <f>0</f>
        <v>0</v>
      </c>
    </row>
    <row r="52" spans="1:11" ht="15.75" customHeight="1" x14ac:dyDescent="0.25">
      <c r="A52" s="8" t="str">
        <f>General!A52</f>
        <v>Manuel Lopez</v>
      </c>
      <c r="B52" s="17">
        <f>0</f>
        <v>0</v>
      </c>
      <c r="C52" s="17">
        <f>0+11.5</f>
        <v>11.5</v>
      </c>
      <c r="D52" s="17">
        <f>0</f>
        <v>0</v>
      </c>
      <c r="E52" s="17">
        <f>0</f>
        <v>0</v>
      </c>
      <c r="F52" s="17">
        <f>0</f>
        <v>0</v>
      </c>
      <c r="G52" s="17">
        <f>0</f>
        <v>0</v>
      </c>
      <c r="H52" s="17">
        <f>0</f>
        <v>0</v>
      </c>
      <c r="I52" s="10">
        <f t="shared" si="7"/>
        <v>11.5</v>
      </c>
      <c r="J52" s="11">
        <f t="shared" si="8"/>
        <v>11.5</v>
      </c>
      <c r="K52" s="12">
        <f>0</f>
        <v>0</v>
      </c>
    </row>
    <row r="53" spans="1:11" ht="15.75" customHeight="1" x14ac:dyDescent="0.25">
      <c r="A53" s="8" t="str">
        <f>General!A53</f>
        <v>Manuel Ramirez</v>
      </c>
      <c r="B53" s="17">
        <f>0</f>
        <v>0</v>
      </c>
      <c r="C53" s="17">
        <f>0</f>
        <v>0</v>
      </c>
      <c r="D53" s="17">
        <f>0+11.5</f>
        <v>11.5</v>
      </c>
      <c r="E53" s="17">
        <f>0</f>
        <v>0</v>
      </c>
      <c r="F53" s="17">
        <f>0</f>
        <v>0</v>
      </c>
      <c r="G53" s="17">
        <f>0</f>
        <v>0</v>
      </c>
      <c r="H53" s="17">
        <f>0</f>
        <v>0</v>
      </c>
      <c r="I53" s="10">
        <f t="shared" si="7"/>
        <v>11.5</v>
      </c>
      <c r="J53" s="11">
        <f t="shared" si="8"/>
        <v>11.5</v>
      </c>
      <c r="K53" s="12">
        <f>0</f>
        <v>0</v>
      </c>
    </row>
    <row r="54" spans="1:11" ht="15.75" customHeight="1" x14ac:dyDescent="0.25">
      <c r="A54" s="8" t="str">
        <f>General!A54</f>
        <v>Marbelis Soto</v>
      </c>
      <c r="B54" s="17">
        <f>0</f>
        <v>0</v>
      </c>
      <c r="C54" s="17">
        <f>0</f>
        <v>0</v>
      </c>
      <c r="D54" s="17">
        <f>0</f>
        <v>0</v>
      </c>
      <c r="E54" s="17">
        <f>0</f>
        <v>0</v>
      </c>
      <c r="F54" s="17">
        <f>0</f>
        <v>0</v>
      </c>
      <c r="G54" s="17">
        <f>0</f>
        <v>0</v>
      </c>
      <c r="H54" s="17">
        <f>0</f>
        <v>0</v>
      </c>
      <c r="I54" s="10">
        <f t="shared" si="7"/>
        <v>0</v>
      </c>
      <c r="J54" s="11">
        <f t="shared" si="8"/>
        <v>0</v>
      </c>
      <c r="K54" s="12">
        <f>0</f>
        <v>0</v>
      </c>
    </row>
    <row r="55" spans="1:11" ht="15.75" customHeight="1" x14ac:dyDescent="0.25">
      <c r="A55" s="8" t="str">
        <f>General!A55</f>
        <v>Michael Mendez</v>
      </c>
      <c r="B55" s="17">
        <f>0</f>
        <v>0</v>
      </c>
      <c r="C55" s="17">
        <f>12.75</f>
        <v>12.75</v>
      </c>
      <c r="D55" s="17">
        <f>0+12.5</f>
        <v>12.5</v>
      </c>
      <c r="E55" s="17">
        <f>0+12.5</f>
        <v>12.5</v>
      </c>
      <c r="F55" s="17">
        <f>0+12.5</f>
        <v>12.5</v>
      </c>
      <c r="G55" s="17">
        <f>0+12.5</f>
        <v>12.5</v>
      </c>
      <c r="H55" s="17">
        <f>0+12.5</f>
        <v>12.5</v>
      </c>
      <c r="I55" s="10">
        <f t="shared" si="7"/>
        <v>75.25</v>
      </c>
      <c r="J55" s="11">
        <f>I55-K55</f>
        <v>35.5</v>
      </c>
      <c r="K55" s="12">
        <f>39.75</f>
        <v>39.75</v>
      </c>
    </row>
    <row r="56" spans="1:11" ht="15.75" customHeight="1" x14ac:dyDescent="0.25">
      <c r="A56" s="8" t="str">
        <f>General!A56</f>
        <v>Nelson Roman</v>
      </c>
      <c r="B56" s="17">
        <f>0</f>
        <v>0</v>
      </c>
      <c r="C56" s="17">
        <f>0</f>
        <v>0</v>
      </c>
      <c r="D56" s="17">
        <f>0</f>
        <v>0</v>
      </c>
      <c r="E56" s="17">
        <f>0</f>
        <v>0</v>
      </c>
      <c r="F56" s="17">
        <f>0</f>
        <v>0</v>
      </c>
      <c r="G56" s="17">
        <f>0</f>
        <v>0</v>
      </c>
      <c r="H56" s="17">
        <f>0</f>
        <v>0</v>
      </c>
      <c r="I56" s="10">
        <f t="shared" si="7"/>
        <v>0</v>
      </c>
      <c r="J56" s="11">
        <f t="shared" si="8"/>
        <v>0</v>
      </c>
      <c r="K56" s="12">
        <f>0</f>
        <v>0</v>
      </c>
    </row>
    <row r="57" spans="1:11" ht="15.75" customHeight="1" x14ac:dyDescent="0.25">
      <c r="A57" s="8" t="str">
        <f>General!A57</f>
        <v>Oscar Hernandez</v>
      </c>
      <c r="B57" s="17">
        <f>0</f>
        <v>0</v>
      </c>
      <c r="C57" s="17">
        <f>0</f>
        <v>0</v>
      </c>
      <c r="D57" s="17">
        <f>0</f>
        <v>0</v>
      </c>
      <c r="E57" s="17">
        <f>0</f>
        <v>0</v>
      </c>
      <c r="F57" s="17">
        <f>0</f>
        <v>0</v>
      </c>
      <c r="G57" s="17">
        <f>0</f>
        <v>0</v>
      </c>
      <c r="H57" s="17">
        <f>0</f>
        <v>0</v>
      </c>
      <c r="I57" s="10">
        <f t="shared" si="7"/>
        <v>0</v>
      </c>
      <c r="J57" s="11">
        <f t="shared" si="8"/>
        <v>0</v>
      </c>
      <c r="K57" s="12">
        <f>0</f>
        <v>0</v>
      </c>
    </row>
    <row r="58" spans="1:11" ht="15.75" customHeight="1" x14ac:dyDescent="0.25">
      <c r="A58" s="8" t="str">
        <f>General!A58</f>
        <v>Oscar Mendez</v>
      </c>
      <c r="B58" s="17">
        <f>0</f>
        <v>0</v>
      </c>
      <c r="C58" s="17">
        <f>0</f>
        <v>0</v>
      </c>
      <c r="D58" s="17">
        <f>0</f>
        <v>0</v>
      </c>
      <c r="E58" s="17">
        <f>0</f>
        <v>0</v>
      </c>
      <c r="F58" s="17">
        <f>0</f>
        <v>0</v>
      </c>
      <c r="G58" s="17">
        <f>0</f>
        <v>0</v>
      </c>
      <c r="H58" s="17">
        <f>0</f>
        <v>0</v>
      </c>
      <c r="I58" s="10">
        <f t="shared" si="7"/>
        <v>0</v>
      </c>
      <c r="J58" s="11">
        <f t="shared" si="8"/>
        <v>0</v>
      </c>
      <c r="K58" s="12">
        <f>0</f>
        <v>0</v>
      </c>
    </row>
    <row r="59" spans="1:11" ht="15.75" customHeight="1" x14ac:dyDescent="0.25">
      <c r="A59" s="8" t="str">
        <f>General!A59</f>
        <v>Pedro Forero</v>
      </c>
      <c r="B59" s="17">
        <f>0</f>
        <v>0</v>
      </c>
      <c r="C59" s="17">
        <f>0</f>
        <v>0</v>
      </c>
      <c r="D59" s="17">
        <f>0</f>
        <v>0</v>
      </c>
      <c r="E59" s="17">
        <f>0+12.5</f>
        <v>12.5</v>
      </c>
      <c r="F59" s="17">
        <f>0+12.5</f>
        <v>12.5</v>
      </c>
      <c r="G59" s="17">
        <f>0+12.5</f>
        <v>12.5</v>
      </c>
      <c r="H59" s="17">
        <f>0+12.5</f>
        <v>12.5</v>
      </c>
      <c r="I59" s="10">
        <f t="shared" si="7"/>
        <v>50</v>
      </c>
      <c r="J59" s="11">
        <f t="shared" si="8"/>
        <v>19.5</v>
      </c>
      <c r="K59" s="12">
        <f>30.5</f>
        <v>30.5</v>
      </c>
    </row>
    <row r="60" spans="1:11" ht="15.75" customHeight="1" x14ac:dyDescent="0.25">
      <c r="A60" s="8" t="str">
        <f>General!A60</f>
        <v>Roberto Vasquez</v>
      </c>
      <c r="B60" s="17">
        <f>0</f>
        <v>0</v>
      </c>
      <c r="C60" s="17">
        <f>12.75</f>
        <v>12.75</v>
      </c>
      <c r="D60" s="17">
        <f>0</f>
        <v>0</v>
      </c>
      <c r="E60" s="17">
        <f>0</f>
        <v>0</v>
      </c>
      <c r="F60" s="17">
        <f>0</f>
        <v>0</v>
      </c>
      <c r="G60" s="17">
        <f>0</f>
        <v>0</v>
      </c>
      <c r="H60" s="17">
        <f>0</f>
        <v>0</v>
      </c>
      <c r="I60" s="10">
        <f t="shared" si="7"/>
        <v>12.75</v>
      </c>
      <c r="J60" s="11">
        <f t="shared" si="8"/>
        <v>12.75</v>
      </c>
      <c r="K60" s="12">
        <f>0</f>
        <v>0</v>
      </c>
    </row>
    <row r="61" spans="1:11" ht="15.75" customHeight="1" x14ac:dyDescent="0.25">
      <c r="A61" s="8" t="str">
        <f>General!A61</f>
        <v>Ruben Guerrero</v>
      </c>
      <c r="B61" s="17">
        <f>0</f>
        <v>0</v>
      </c>
      <c r="C61" s="17">
        <f>11.5</f>
        <v>11.5</v>
      </c>
      <c r="D61" s="17">
        <f>0+11.5</f>
        <v>11.5</v>
      </c>
      <c r="E61" s="17">
        <f>0+12</f>
        <v>12</v>
      </c>
      <c r="F61" s="17">
        <f>0+12</f>
        <v>12</v>
      </c>
      <c r="G61" s="17">
        <f>0+12</f>
        <v>12</v>
      </c>
      <c r="H61" s="17">
        <f>0+12</f>
        <v>12</v>
      </c>
      <c r="I61" s="10">
        <f t="shared" si="7"/>
        <v>71</v>
      </c>
      <c r="J61" s="11">
        <f t="shared" si="8"/>
        <v>40</v>
      </c>
      <c r="K61" s="12">
        <f>31</f>
        <v>31</v>
      </c>
    </row>
    <row r="62" spans="1:11" ht="15.75" customHeight="1" x14ac:dyDescent="0.25">
      <c r="A62" s="8" t="str">
        <f>General!A62</f>
        <v>Sara Zacarias</v>
      </c>
      <c r="B62" s="17">
        <f>0</f>
        <v>0</v>
      </c>
      <c r="C62" s="17">
        <f>0</f>
        <v>0</v>
      </c>
      <c r="D62" s="17">
        <f>0+11.5</f>
        <v>11.5</v>
      </c>
      <c r="E62" s="17">
        <f>0</f>
        <v>0</v>
      </c>
      <c r="F62" s="17">
        <f>0</f>
        <v>0</v>
      </c>
      <c r="G62" s="17">
        <f>0</f>
        <v>0</v>
      </c>
      <c r="H62" s="17">
        <f>0</f>
        <v>0</v>
      </c>
      <c r="I62" s="10">
        <f t="shared" si="7"/>
        <v>11.5</v>
      </c>
      <c r="J62" s="11">
        <f t="shared" si="8"/>
        <v>11.5</v>
      </c>
      <c r="K62" s="12">
        <f>0</f>
        <v>0</v>
      </c>
    </row>
    <row r="63" spans="1:11" ht="15.75" customHeight="1" x14ac:dyDescent="0.25">
      <c r="A63" s="8" t="str">
        <f>General!A63</f>
        <v>Sebastian Flores</v>
      </c>
      <c r="B63" s="17">
        <f>0</f>
        <v>0</v>
      </c>
      <c r="C63" s="17">
        <f>0</f>
        <v>0</v>
      </c>
      <c r="D63" s="17">
        <f>0+12.5</f>
        <v>12.5</v>
      </c>
      <c r="E63" s="17">
        <f>0</f>
        <v>0</v>
      </c>
      <c r="F63" s="17">
        <f>0</f>
        <v>0</v>
      </c>
      <c r="G63" s="17">
        <f>0</f>
        <v>0</v>
      </c>
      <c r="H63" s="17">
        <f>0</f>
        <v>0</v>
      </c>
      <c r="I63" s="10">
        <f t="shared" si="7"/>
        <v>12.5</v>
      </c>
      <c r="J63" s="11">
        <f t="shared" si="8"/>
        <v>12.5</v>
      </c>
      <c r="K63" s="12">
        <f>0</f>
        <v>0</v>
      </c>
    </row>
    <row r="64" spans="1:11" ht="15.75" customHeight="1" x14ac:dyDescent="0.25">
      <c r="A64" s="8" t="str">
        <f>General!A64</f>
        <v>Wilmer Gutierrez</v>
      </c>
      <c r="B64" s="17">
        <f>0</f>
        <v>0</v>
      </c>
      <c r="C64" s="17">
        <f>0</f>
        <v>0</v>
      </c>
      <c r="D64" s="17">
        <f>0</f>
        <v>0</v>
      </c>
      <c r="E64" s="17">
        <f>0</f>
        <v>0</v>
      </c>
      <c r="F64" s="17">
        <f>0</f>
        <v>0</v>
      </c>
      <c r="G64" s="17">
        <f>0</f>
        <v>0</v>
      </c>
      <c r="H64" s="17">
        <f>0</f>
        <v>0</v>
      </c>
      <c r="I64" s="10">
        <f t="shared" si="7"/>
        <v>0</v>
      </c>
      <c r="J64" s="11">
        <f t="shared" si="8"/>
        <v>0</v>
      </c>
      <c r="K64" s="12">
        <f>0</f>
        <v>0</v>
      </c>
    </row>
    <row r="65" spans="1:11" ht="15.75" customHeight="1" x14ac:dyDescent="0.25">
      <c r="A65" s="8" t="str">
        <f>General!A65</f>
        <v>Yonalber Mora Ropero</v>
      </c>
      <c r="B65" s="17">
        <f>0</f>
        <v>0</v>
      </c>
      <c r="C65" s="17">
        <f>0</f>
        <v>0</v>
      </c>
      <c r="D65" s="17">
        <f>0</f>
        <v>0</v>
      </c>
      <c r="E65" s="17">
        <f>0</f>
        <v>0</v>
      </c>
      <c r="F65" s="17">
        <f>0</f>
        <v>0</v>
      </c>
      <c r="G65" s="17">
        <f>0</f>
        <v>0</v>
      </c>
      <c r="H65" s="17">
        <f>0</f>
        <v>0</v>
      </c>
      <c r="I65" s="10">
        <f t="shared" si="7"/>
        <v>0</v>
      </c>
      <c r="J65" s="11">
        <f t="shared" si="8"/>
        <v>0</v>
      </c>
      <c r="K65" s="12">
        <f>0</f>
        <v>0</v>
      </c>
    </row>
    <row r="66" spans="1:11" ht="15.75" customHeight="1" x14ac:dyDescent="0.25">
      <c r="A66" s="8" t="str">
        <f>General!A66</f>
        <v>Yordani Garcia</v>
      </c>
      <c r="B66" s="17">
        <f>0</f>
        <v>0</v>
      </c>
      <c r="C66" s="17">
        <f>0</f>
        <v>0</v>
      </c>
      <c r="D66" s="17">
        <f>0+11.5</f>
        <v>11.5</v>
      </c>
      <c r="E66" s="17">
        <f>0</f>
        <v>0</v>
      </c>
      <c r="F66" s="17">
        <f>0</f>
        <v>0</v>
      </c>
      <c r="G66" s="17">
        <f>0</f>
        <v>0</v>
      </c>
      <c r="H66" s="17">
        <f>0</f>
        <v>0</v>
      </c>
      <c r="I66" s="10">
        <f t="shared" si="7"/>
        <v>11.5</v>
      </c>
      <c r="J66" s="11">
        <f t="shared" si="8"/>
        <v>11.5</v>
      </c>
      <c r="K66" s="12">
        <f>0</f>
        <v>0</v>
      </c>
    </row>
    <row r="67" spans="1:11" ht="15.75" customHeight="1" x14ac:dyDescent="0.25">
      <c r="A67" s="8" t="str">
        <f>General!A67</f>
        <v>Yunior Arrieta</v>
      </c>
      <c r="B67" s="17">
        <f>0</f>
        <v>0</v>
      </c>
      <c r="C67" s="17">
        <f>0+11.5</f>
        <v>11.5</v>
      </c>
      <c r="D67" s="17">
        <f>0</f>
        <v>0</v>
      </c>
      <c r="E67" s="17">
        <f>0</f>
        <v>0</v>
      </c>
      <c r="F67" s="17">
        <f>0</f>
        <v>0</v>
      </c>
      <c r="G67" s="17">
        <f>0</f>
        <v>0</v>
      </c>
      <c r="H67" s="17">
        <f>0</f>
        <v>0</v>
      </c>
      <c r="I67" s="10">
        <f t="shared" ref="I67:I98" si="9">SUM(B67:H67)</f>
        <v>11.5</v>
      </c>
      <c r="J67" s="11">
        <f t="shared" ref="J67:J98" si="10">I67-K67</f>
        <v>11.5</v>
      </c>
      <c r="K67" s="12">
        <f>0</f>
        <v>0</v>
      </c>
    </row>
    <row r="68" spans="1:11" ht="33" customHeight="1" x14ac:dyDescent="0.25">
      <c r="A68" s="4" t="s">
        <v>81</v>
      </c>
      <c r="B68" s="10">
        <f t="shared" ref="B68:I68" si="11">SUM(B3:B67)</f>
        <v>0</v>
      </c>
      <c r="C68" s="10">
        <f t="shared" si="11"/>
        <v>261.75</v>
      </c>
      <c r="D68" s="10">
        <f t="shared" si="11"/>
        <v>362.5</v>
      </c>
      <c r="E68" s="10">
        <f t="shared" si="11"/>
        <v>243</v>
      </c>
      <c r="F68" s="10">
        <f t="shared" si="11"/>
        <v>231</v>
      </c>
      <c r="G68" s="10">
        <f t="shared" si="11"/>
        <v>218.5</v>
      </c>
      <c r="H68" s="10">
        <f t="shared" si="11"/>
        <v>243</v>
      </c>
      <c r="I68" s="14">
        <f t="shared" si="11"/>
        <v>1559.75</v>
      </c>
      <c r="J68" s="11" t="s">
        <v>82</v>
      </c>
      <c r="K68" s="12" t="s">
        <v>82</v>
      </c>
    </row>
    <row r="69" spans="1:11" ht="33" customHeight="1" x14ac:dyDescent="0.25">
      <c r="A69" s="5" t="s">
        <v>83</v>
      </c>
      <c r="B69" s="11">
        <f t="shared" ref="B69:H69" si="12">B68-B70</f>
        <v>0</v>
      </c>
      <c r="C69" s="11">
        <f t="shared" si="12"/>
        <v>261.75</v>
      </c>
      <c r="D69" s="11">
        <f t="shared" si="12"/>
        <v>362.5</v>
      </c>
      <c r="E69" s="11">
        <f t="shared" si="12"/>
        <v>216.75</v>
      </c>
      <c r="F69" s="11">
        <f t="shared" si="12"/>
        <v>70.25</v>
      </c>
      <c r="G69" s="11">
        <f t="shared" si="12"/>
        <v>13.5</v>
      </c>
      <c r="H69" s="11">
        <f t="shared" si="12"/>
        <v>0</v>
      </c>
      <c r="I69" s="11" t="s">
        <v>82</v>
      </c>
      <c r="J69" s="15">
        <f>SUM(J3:J67)</f>
        <v>924.75</v>
      </c>
      <c r="K69" s="12" t="s">
        <v>82</v>
      </c>
    </row>
    <row r="70" spans="1:11" ht="33" customHeight="1" x14ac:dyDescent="0.25">
      <c r="A70" s="6" t="s">
        <v>84</v>
      </c>
      <c r="B70" s="12">
        <f>0</f>
        <v>0</v>
      </c>
      <c r="C70" s="12">
        <f>0</f>
        <v>0</v>
      </c>
      <c r="D70" s="12">
        <f>0</f>
        <v>0</v>
      </c>
      <c r="E70" s="12">
        <f>26.25</f>
        <v>26.25</v>
      </c>
      <c r="F70" s="12">
        <f>160.75</f>
        <v>160.75</v>
      </c>
      <c r="G70" s="12">
        <f>205</f>
        <v>205</v>
      </c>
      <c r="H70" s="12">
        <f>243</f>
        <v>243</v>
      </c>
      <c r="I70" s="12" t="s">
        <v>82</v>
      </c>
      <c r="J70" s="12" t="s">
        <v>82</v>
      </c>
      <c r="K70" s="16">
        <f>SUM(K3:K67)</f>
        <v>635</v>
      </c>
    </row>
  </sheetData>
  <mergeCells count="1">
    <mergeCell ref="B1:K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70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baseColWidth="10" defaultColWidth="9.140625" defaultRowHeight="15" x14ac:dyDescent="0.25"/>
  <cols>
    <col min="1" max="1" width="23" customWidth="1"/>
    <col min="2" max="13" width="11.85546875" customWidth="1"/>
  </cols>
  <sheetData>
    <row r="1" spans="1:11" ht="56.25" customHeight="1" x14ac:dyDescent="0.25">
      <c r="A1" s="1"/>
      <c r="B1" s="39" t="s">
        <v>172</v>
      </c>
      <c r="C1" s="37"/>
      <c r="D1" s="37"/>
      <c r="E1" s="37"/>
      <c r="F1" s="37"/>
      <c r="G1" s="37"/>
      <c r="H1" s="37"/>
      <c r="I1" s="37"/>
      <c r="J1" s="37"/>
      <c r="K1" s="38"/>
    </row>
    <row r="2" spans="1:11" ht="56.25" customHeight="1" x14ac:dyDescent="0.25">
      <c r="A2" s="3" t="s">
        <v>157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4" t="s">
        <v>12</v>
      </c>
      <c r="J2" s="5" t="s">
        <v>13</v>
      </c>
      <c r="K2" s="6" t="s">
        <v>14</v>
      </c>
    </row>
    <row r="3" spans="1:11" ht="15.75" customHeight="1" x14ac:dyDescent="0.25">
      <c r="A3" s="8" t="str">
        <f>General!A3</f>
        <v>Albert Gonzalez</v>
      </c>
      <c r="B3" s="17">
        <f>0</f>
        <v>0</v>
      </c>
      <c r="C3" s="17">
        <f>0</f>
        <v>0</v>
      </c>
      <c r="D3" s="17">
        <f>0</f>
        <v>0</v>
      </c>
      <c r="E3" s="17">
        <f>0</f>
        <v>0</v>
      </c>
      <c r="F3" s="17">
        <f>0</f>
        <v>0</v>
      </c>
      <c r="G3" s="17">
        <f>0</f>
        <v>0</v>
      </c>
      <c r="H3" s="17">
        <f>0</f>
        <v>0</v>
      </c>
      <c r="I3" s="10">
        <f t="shared" ref="I3:I34" si="0">SUM(B3:H3)</f>
        <v>0</v>
      </c>
      <c r="J3" s="11">
        <f t="shared" ref="J3:J34" si="1">I3-K3</f>
        <v>0</v>
      </c>
      <c r="K3" s="12">
        <f>0</f>
        <v>0</v>
      </c>
    </row>
    <row r="4" spans="1:11" ht="15.75" customHeight="1" x14ac:dyDescent="0.25">
      <c r="A4" s="8" t="str">
        <f>General!A4</f>
        <v>Anderson Briceno</v>
      </c>
      <c r="B4" s="17">
        <f>0</f>
        <v>0</v>
      </c>
      <c r="C4" s="17">
        <f>0</f>
        <v>0</v>
      </c>
      <c r="D4" s="17">
        <f>0</f>
        <v>0</v>
      </c>
      <c r="E4" s="17">
        <f>0</f>
        <v>0</v>
      </c>
      <c r="F4" s="17">
        <f>0</f>
        <v>0</v>
      </c>
      <c r="G4" s="17">
        <f>0</f>
        <v>0</v>
      </c>
      <c r="H4" s="17">
        <f>0</f>
        <v>0</v>
      </c>
      <c r="I4" s="10">
        <f t="shared" si="0"/>
        <v>0</v>
      </c>
      <c r="J4" s="11">
        <f t="shared" si="1"/>
        <v>0</v>
      </c>
      <c r="K4" s="12">
        <f>0</f>
        <v>0</v>
      </c>
    </row>
    <row r="5" spans="1:11" ht="15.75" customHeight="1" x14ac:dyDescent="0.25">
      <c r="A5" s="8" t="str">
        <f>General!A5</f>
        <v>Andres Quiroz</v>
      </c>
      <c r="B5" s="17">
        <f>0</f>
        <v>0</v>
      </c>
      <c r="C5" s="17">
        <f>0</f>
        <v>0</v>
      </c>
      <c r="D5" s="17">
        <f>0</f>
        <v>0</v>
      </c>
      <c r="E5" s="17">
        <f>0</f>
        <v>0</v>
      </c>
      <c r="F5" s="17">
        <f>0</f>
        <v>0</v>
      </c>
      <c r="G5" s="17">
        <f>0</f>
        <v>0</v>
      </c>
      <c r="H5" s="17">
        <f>0</f>
        <v>0</v>
      </c>
      <c r="I5" s="10">
        <f t="shared" si="0"/>
        <v>0</v>
      </c>
      <c r="J5" s="11">
        <f t="shared" si="1"/>
        <v>0</v>
      </c>
      <c r="K5" s="12">
        <f>0</f>
        <v>0</v>
      </c>
    </row>
    <row r="6" spans="1:11" ht="15.75" customHeight="1" x14ac:dyDescent="0.25">
      <c r="A6" s="8" t="str">
        <f>General!A6</f>
        <v>Angel Maldonado</v>
      </c>
      <c r="B6" s="17">
        <f>0</f>
        <v>0</v>
      </c>
      <c r="C6" s="17">
        <f>0</f>
        <v>0</v>
      </c>
      <c r="D6" s="17">
        <f>0</f>
        <v>0</v>
      </c>
      <c r="E6" s="17">
        <f>0</f>
        <v>0</v>
      </c>
      <c r="F6" s="17">
        <f>0</f>
        <v>0</v>
      </c>
      <c r="G6" s="17">
        <f>0</f>
        <v>0</v>
      </c>
      <c r="H6" s="17">
        <f>0</f>
        <v>0</v>
      </c>
      <c r="I6" s="10">
        <f t="shared" si="0"/>
        <v>0</v>
      </c>
      <c r="J6" s="11">
        <f t="shared" si="1"/>
        <v>0</v>
      </c>
      <c r="K6" s="12">
        <f>0</f>
        <v>0</v>
      </c>
    </row>
    <row r="7" spans="1:11" ht="15.75" customHeight="1" x14ac:dyDescent="0.25">
      <c r="A7" s="8" t="str">
        <f>General!A7</f>
        <v>Antonio Lopez</v>
      </c>
      <c r="B7" s="17">
        <f>0</f>
        <v>0</v>
      </c>
      <c r="C7" s="17">
        <f>0</f>
        <v>0</v>
      </c>
      <c r="D7" s="17">
        <f>0</f>
        <v>0</v>
      </c>
      <c r="E7" s="17">
        <f>0</f>
        <v>0</v>
      </c>
      <c r="F7" s="17">
        <f>0</f>
        <v>0</v>
      </c>
      <c r="G7" s="17">
        <f>0</f>
        <v>0</v>
      </c>
      <c r="H7" s="17">
        <f>0</f>
        <v>0</v>
      </c>
      <c r="I7" s="10">
        <f t="shared" si="0"/>
        <v>0</v>
      </c>
      <c r="J7" s="11">
        <f t="shared" si="1"/>
        <v>0</v>
      </c>
      <c r="K7" s="12">
        <f>0</f>
        <v>0</v>
      </c>
    </row>
    <row r="8" spans="1:11" ht="15.75" customHeight="1" x14ac:dyDescent="0.25">
      <c r="A8" s="8" t="str">
        <f>General!A8</f>
        <v>Brailyn Lopez</v>
      </c>
      <c r="B8" s="17">
        <f>0</f>
        <v>0</v>
      </c>
      <c r="C8" s="17">
        <f>0</f>
        <v>0</v>
      </c>
      <c r="D8" s="17">
        <f>0</f>
        <v>0</v>
      </c>
      <c r="E8" s="17">
        <f>0</f>
        <v>0</v>
      </c>
      <c r="F8" s="17">
        <f>0</f>
        <v>0</v>
      </c>
      <c r="G8" s="17">
        <f>0</f>
        <v>0</v>
      </c>
      <c r="H8" s="17">
        <f>0</f>
        <v>0</v>
      </c>
      <c r="I8" s="10">
        <f t="shared" si="0"/>
        <v>0</v>
      </c>
      <c r="J8" s="11">
        <f t="shared" si="1"/>
        <v>0</v>
      </c>
      <c r="K8" s="12">
        <f>0</f>
        <v>0</v>
      </c>
    </row>
    <row r="9" spans="1:11" ht="15.75" customHeight="1" x14ac:dyDescent="0.25">
      <c r="A9" s="8" t="str">
        <f>General!A9</f>
        <v>Carlos Gonzalez</v>
      </c>
      <c r="B9" s="17">
        <f>0</f>
        <v>0</v>
      </c>
      <c r="C9" s="17">
        <f>0</f>
        <v>0</v>
      </c>
      <c r="D9" s="17">
        <f>0</f>
        <v>0</v>
      </c>
      <c r="E9" s="17">
        <f>0</f>
        <v>0</v>
      </c>
      <c r="F9" s="17">
        <f>0</f>
        <v>0</v>
      </c>
      <c r="G9" s="17">
        <f>0</f>
        <v>0</v>
      </c>
      <c r="H9" s="17">
        <f>0</f>
        <v>0</v>
      </c>
      <c r="I9" s="10">
        <f t="shared" si="0"/>
        <v>0</v>
      </c>
      <c r="J9" s="11">
        <f t="shared" si="1"/>
        <v>0</v>
      </c>
      <c r="K9" s="12">
        <f>0</f>
        <v>0</v>
      </c>
    </row>
    <row r="10" spans="1:11" ht="15.75" customHeight="1" x14ac:dyDescent="0.25">
      <c r="A10" s="8" t="str">
        <f>General!A10</f>
        <v>Carlos Mejias</v>
      </c>
      <c r="B10" s="17">
        <f>0</f>
        <v>0</v>
      </c>
      <c r="C10" s="17">
        <f>0</f>
        <v>0</v>
      </c>
      <c r="D10" s="17">
        <f>0</f>
        <v>0</v>
      </c>
      <c r="E10" s="17">
        <f>0</f>
        <v>0</v>
      </c>
      <c r="F10" s="17">
        <f>0</f>
        <v>0</v>
      </c>
      <c r="G10" s="17">
        <f>0</f>
        <v>0</v>
      </c>
      <c r="H10" s="17">
        <f>0</f>
        <v>0</v>
      </c>
      <c r="I10" s="10">
        <f t="shared" si="0"/>
        <v>0</v>
      </c>
      <c r="J10" s="11">
        <f t="shared" si="1"/>
        <v>0</v>
      </c>
      <c r="K10" s="12">
        <f>0</f>
        <v>0</v>
      </c>
    </row>
    <row r="11" spans="1:11" ht="15.75" customHeight="1" x14ac:dyDescent="0.25">
      <c r="A11" s="8" t="str">
        <f>General!A11</f>
        <v>Cesar Alvarez</v>
      </c>
      <c r="B11" s="17">
        <f>0</f>
        <v>0</v>
      </c>
      <c r="C11" s="17">
        <f>0</f>
        <v>0</v>
      </c>
      <c r="D11" s="17">
        <f>0</f>
        <v>0</v>
      </c>
      <c r="E11" s="17">
        <f>0</f>
        <v>0</v>
      </c>
      <c r="F11" s="17">
        <f>0</f>
        <v>0</v>
      </c>
      <c r="G11" s="17">
        <f>0</f>
        <v>0</v>
      </c>
      <c r="H11" s="17">
        <f>0</f>
        <v>0</v>
      </c>
      <c r="I11" s="10">
        <f t="shared" si="0"/>
        <v>0</v>
      </c>
      <c r="J11" s="11">
        <f t="shared" si="1"/>
        <v>0</v>
      </c>
      <c r="K11" s="12">
        <f>0</f>
        <v>0</v>
      </c>
    </row>
    <row r="12" spans="1:11" ht="15.75" customHeight="1" x14ac:dyDescent="0.25">
      <c r="A12" s="8" t="str">
        <f>General!A12</f>
        <v>Cesar Ponte</v>
      </c>
      <c r="B12" s="17">
        <f>0</f>
        <v>0</v>
      </c>
      <c r="C12" s="17">
        <f>0</f>
        <v>0</v>
      </c>
      <c r="D12" s="17">
        <f>0</f>
        <v>0</v>
      </c>
      <c r="E12" s="17">
        <f>0</f>
        <v>0</v>
      </c>
      <c r="F12" s="17">
        <f>0</f>
        <v>0</v>
      </c>
      <c r="G12" s="17">
        <f>0</f>
        <v>0</v>
      </c>
      <c r="H12" s="17">
        <f>0</f>
        <v>0</v>
      </c>
      <c r="I12" s="10">
        <f t="shared" si="0"/>
        <v>0</v>
      </c>
      <c r="J12" s="11">
        <f t="shared" si="1"/>
        <v>0</v>
      </c>
      <c r="K12" s="12">
        <f>0</f>
        <v>0</v>
      </c>
    </row>
    <row r="13" spans="1:11" ht="15.75" customHeight="1" x14ac:dyDescent="0.25">
      <c r="A13" s="8" t="str">
        <f>General!A13</f>
        <v>Daniel Ramirez</v>
      </c>
      <c r="B13" s="17">
        <f>0</f>
        <v>0</v>
      </c>
      <c r="C13" s="17">
        <f>0</f>
        <v>0</v>
      </c>
      <c r="D13" s="17">
        <f>0</f>
        <v>0</v>
      </c>
      <c r="E13" s="17">
        <f>0</f>
        <v>0</v>
      </c>
      <c r="F13" s="17">
        <f>0</f>
        <v>0</v>
      </c>
      <c r="G13" s="17">
        <f>0</f>
        <v>0</v>
      </c>
      <c r="H13" s="17">
        <f>0</f>
        <v>0</v>
      </c>
      <c r="I13" s="10">
        <f t="shared" si="0"/>
        <v>0</v>
      </c>
      <c r="J13" s="11">
        <f t="shared" si="1"/>
        <v>0</v>
      </c>
      <c r="K13" s="12">
        <f>0</f>
        <v>0</v>
      </c>
    </row>
    <row r="14" spans="1:11" ht="15.75" customHeight="1" x14ac:dyDescent="0.25">
      <c r="A14" s="8" t="str">
        <f>General!A14</f>
        <v>David Osorio</v>
      </c>
      <c r="B14" s="17">
        <f>0</f>
        <v>0</v>
      </c>
      <c r="C14" s="17">
        <f>0</f>
        <v>0</v>
      </c>
      <c r="D14" s="17">
        <f>0</f>
        <v>0</v>
      </c>
      <c r="E14" s="17">
        <f>0</f>
        <v>0</v>
      </c>
      <c r="F14" s="17">
        <f>0</f>
        <v>0</v>
      </c>
      <c r="G14" s="17">
        <f>6</f>
        <v>6</v>
      </c>
      <c r="H14" s="17">
        <f>0</f>
        <v>0</v>
      </c>
      <c r="I14" s="10">
        <f t="shared" si="0"/>
        <v>6</v>
      </c>
      <c r="J14" s="11">
        <f t="shared" si="1"/>
        <v>6</v>
      </c>
      <c r="K14" s="12">
        <f>0</f>
        <v>0</v>
      </c>
    </row>
    <row r="15" spans="1:11" ht="15.75" customHeight="1" x14ac:dyDescent="0.25">
      <c r="A15" s="8" t="str">
        <f>General!A15</f>
        <v>Deiberson Garcia</v>
      </c>
      <c r="B15" s="17">
        <f>0</f>
        <v>0</v>
      </c>
      <c r="C15" s="17">
        <f>0</f>
        <v>0</v>
      </c>
      <c r="D15" s="17">
        <f>0</f>
        <v>0</v>
      </c>
      <c r="E15" s="17">
        <f>0</f>
        <v>0</v>
      </c>
      <c r="F15" s="17">
        <f>0</f>
        <v>0</v>
      </c>
      <c r="G15" s="17">
        <f>0</f>
        <v>0</v>
      </c>
      <c r="H15" s="17">
        <f>0</f>
        <v>0</v>
      </c>
      <c r="I15" s="10">
        <f t="shared" si="0"/>
        <v>0</v>
      </c>
      <c r="J15" s="11">
        <f t="shared" si="1"/>
        <v>0</v>
      </c>
      <c r="K15" s="12">
        <f>0</f>
        <v>0</v>
      </c>
    </row>
    <row r="16" spans="1:11" ht="15.75" customHeight="1" x14ac:dyDescent="0.25">
      <c r="A16" s="8" t="str">
        <f>General!A16</f>
        <v>Edwardo Garcia</v>
      </c>
      <c r="B16" s="17">
        <f>0</f>
        <v>0</v>
      </c>
      <c r="C16" s="17">
        <f>0</f>
        <v>0</v>
      </c>
      <c r="D16" s="17">
        <f>0</f>
        <v>0</v>
      </c>
      <c r="E16" s="17">
        <f>0</f>
        <v>0</v>
      </c>
      <c r="F16" s="17">
        <f>0</f>
        <v>0</v>
      </c>
      <c r="G16" s="17">
        <f>0</f>
        <v>0</v>
      </c>
      <c r="H16" s="17">
        <f>0</f>
        <v>0</v>
      </c>
      <c r="I16" s="10">
        <f t="shared" si="0"/>
        <v>0</v>
      </c>
      <c r="J16" s="11">
        <f t="shared" si="1"/>
        <v>0</v>
      </c>
      <c r="K16" s="12">
        <f>0</f>
        <v>0</v>
      </c>
    </row>
    <row r="17" spans="1:11" ht="15.75" customHeight="1" x14ac:dyDescent="0.25">
      <c r="A17" s="8" t="str">
        <f>General!A17</f>
        <v>Egidio Quiroz</v>
      </c>
      <c r="B17" s="17">
        <f>0</f>
        <v>0</v>
      </c>
      <c r="C17" s="17">
        <f>0</f>
        <v>0</v>
      </c>
      <c r="D17" s="17">
        <f>0</f>
        <v>0</v>
      </c>
      <c r="E17" s="17">
        <f>0</f>
        <v>0</v>
      </c>
      <c r="F17" s="17">
        <f>0</f>
        <v>0</v>
      </c>
      <c r="G17" s="17">
        <f>0</f>
        <v>0</v>
      </c>
      <c r="H17" s="17">
        <f>0</f>
        <v>0</v>
      </c>
      <c r="I17" s="10">
        <f t="shared" si="0"/>
        <v>0</v>
      </c>
      <c r="J17" s="11">
        <f t="shared" si="1"/>
        <v>0</v>
      </c>
      <c r="K17" s="12">
        <f>0</f>
        <v>0</v>
      </c>
    </row>
    <row r="18" spans="1:11" ht="15.75" customHeight="1" x14ac:dyDescent="0.25">
      <c r="A18" s="8" t="str">
        <f>General!A18</f>
        <v>Emil Salas</v>
      </c>
      <c r="B18" s="17">
        <f>0</f>
        <v>0</v>
      </c>
      <c r="C18" s="17">
        <f>0</f>
        <v>0</v>
      </c>
      <c r="D18" s="17">
        <f>0</f>
        <v>0</v>
      </c>
      <c r="E18" s="17">
        <f>0</f>
        <v>0</v>
      </c>
      <c r="F18" s="17">
        <f>0</f>
        <v>0</v>
      </c>
      <c r="G18" s="17">
        <f>0</f>
        <v>0</v>
      </c>
      <c r="H18" s="17">
        <f>0</f>
        <v>0</v>
      </c>
      <c r="I18" s="10">
        <f t="shared" si="0"/>
        <v>0</v>
      </c>
      <c r="J18" s="11">
        <f t="shared" si="1"/>
        <v>0</v>
      </c>
      <c r="K18" s="12">
        <f>0</f>
        <v>0</v>
      </c>
    </row>
    <row r="19" spans="1:11" ht="15.75" customHeight="1" x14ac:dyDescent="0.25">
      <c r="A19" s="8" t="str">
        <f>General!A19</f>
        <v>Enrique Diaz</v>
      </c>
      <c r="B19" s="17">
        <f>0</f>
        <v>0</v>
      </c>
      <c r="C19" s="17">
        <f>0</f>
        <v>0</v>
      </c>
      <c r="D19" s="17">
        <f>0</f>
        <v>0</v>
      </c>
      <c r="E19" s="17">
        <f>0</f>
        <v>0</v>
      </c>
      <c r="F19" s="17">
        <f>0</f>
        <v>0</v>
      </c>
      <c r="G19" s="17">
        <f>0</f>
        <v>0</v>
      </c>
      <c r="H19" s="17">
        <f>0</f>
        <v>0</v>
      </c>
      <c r="I19" s="10">
        <f t="shared" si="0"/>
        <v>0</v>
      </c>
      <c r="J19" s="11">
        <f t="shared" si="1"/>
        <v>0</v>
      </c>
      <c r="K19" s="12">
        <f>0</f>
        <v>0</v>
      </c>
    </row>
    <row r="20" spans="1:11" ht="15.75" customHeight="1" x14ac:dyDescent="0.25">
      <c r="A20" s="8" t="str">
        <f>General!A20</f>
        <v>Erik Acosta</v>
      </c>
      <c r="B20" s="17">
        <f>0</f>
        <v>0</v>
      </c>
      <c r="C20" s="17">
        <f>0</f>
        <v>0</v>
      </c>
      <c r="D20" s="17">
        <f>0</f>
        <v>0</v>
      </c>
      <c r="E20" s="17">
        <f>0</f>
        <v>0</v>
      </c>
      <c r="F20" s="17">
        <f>0</f>
        <v>0</v>
      </c>
      <c r="G20" s="17">
        <f>0</f>
        <v>0</v>
      </c>
      <c r="H20" s="17">
        <f>0</f>
        <v>0</v>
      </c>
      <c r="I20" s="10">
        <f t="shared" si="0"/>
        <v>0</v>
      </c>
      <c r="J20" s="11">
        <f t="shared" si="1"/>
        <v>0</v>
      </c>
      <c r="K20" s="12">
        <f>0</f>
        <v>0</v>
      </c>
    </row>
    <row r="21" spans="1:11" ht="15.75" customHeight="1" x14ac:dyDescent="0.25">
      <c r="A21" s="8" t="str">
        <f>General!A21</f>
        <v>Erisson Salazar Rodriguez</v>
      </c>
      <c r="B21" s="17">
        <f>0</f>
        <v>0</v>
      </c>
      <c r="C21" s="17">
        <f>0</f>
        <v>0</v>
      </c>
      <c r="D21" s="17">
        <f>0</f>
        <v>0</v>
      </c>
      <c r="E21" s="17">
        <f>0</f>
        <v>0</v>
      </c>
      <c r="F21" s="17">
        <f>0</f>
        <v>0</v>
      </c>
      <c r="G21" s="17">
        <f>0</f>
        <v>0</v>
      </c>
      <c r="H21" s="17">
        <f>0</f>
        <v>0</v>
      </c>
      <c r="I21" s="10">
        <f t="shared" si="0"/>
        <v>0</v>
      </c>
      <c r="J21" s="11">
        <f t="shared" si="1"/>
        <v>0</v>
      </c>
      <c r="K21" s="12">
        <f>0</f>
        <v>0</v>
      </c>
    </row>
    <row r="22" spans="1:11" ht="15.75" customHeight="1" x14ac:dyDescent="0.25">
      <c r="A22" s="8" t="str">
        <f>General!A22</f>
        <v>Erwin Galicia</v>
      </c>
      <c r="B22" s="17">
        <f>0</f>
        <v>0</v>
      </c>
      <c r="C22" s="17">
        <f>0</f>
        <v>0</v>
      </c>
      <c r="D22" s="17">
        <f>0</f>
        <v>0</v>
      </c>
      <c r="E22" s="17">
        <f>0</f>
        <v>0</v>
      </c>
      <c r="F22" s="17">
        <f>0</f>
        <v>0</v>
      </c>
      <c r="G22" s="17">
        <f>0</f>
        <v>0</v>
      </c>
      <c r="H22" s="17">
        <f>0</f>
        <v>0</v>
      </c>
      <c r="I22" s="10">
        <f t="shared" si="0"/>
        <v>0</v>
      </c>
      <c r="J22" s="11">
        <f t="shared" si="1"/>
        <v>0</v>
      </c>
      <c r="K22" s="12">
        <f>0</f>
        <v>0</v>
      </c>
    </row>
    <row r="23" spans="1:11" ht="15.75" customHeight="1" x14ac:dyDescent="0.25">
      <c r="A23" s="8" t="str">
        <f>General!A23</f>
        <v>Erwin Gonzalez</v>
      </c>
      <c r="B23" s="17">
        <f>0</f>
        <v>0</v>
      </c>
      <c r="C23" s="17">
        <f>0</f>
        <v>0</v>
      </c>
      <c r="D23" s="17">
        <f>0</f>
        <v>0</v>
      </c>
      <c r="E23" s="17">
        <f>0</f>
        <v>0</v>
      </c>
      <c r="F23" s="17">
        <f>0</f>
        <v>0</v>
      </c>
      <c r="G23" s="17">
        <f>0</f>
        <v>0</v>
      </c>
      <c r="H23" s="17">
        <f>0</f>
        <v>0</v>
      </c>
      <c r="I23" s="10">
        <f t="shared" si="0"/>
        <v>0</v>
      </c>
      <c r="J23" s="11">
        <f t="shared" si="1"/>
        <v>0</v>
      </c>
      <c r="K23" s="12">
        <f>0</f>
        <v>0</v>
      </c>
    </row>
    <row r="24" spans="1:11" ht="15.75" customHeight="1" x14ac:dyDescent="0.25">
      <c r="A24" s="8" t="str">
        <f>General!A24</f>
        <v>Franklin Bermon</v>
      </c>
      <c r="B24" s="17">
        <f>0</f>
        <v>0</v>
      </c>
      <c r="C24" s="17">
        <f>0</f>
        <v>0</v>
      </c>
      <c r="D24" s="17">
        <f>0</f>
        <v>0</v>
      </c>
      <c r="E24" s="17">
        <f>0</f>
        <v>0</v>
      </c>
      <c r="F24" s="17">
        <f>0</f>
        <v>0</v>
      </c>
      <c r="G24" s="17">
        <f>0</f>
        <v>0</v>
      </c>
      <c r="H24" s="17">
        <f>0</f>
        <v>0</v>
      </c>
      <c r="I24" s="10">
        <f t="shared" si="0"/>
        <v>0</v>
      </c>
      <c r="J24" s="11">
        <f t="shared" si="1"/>
        <v>0</v>
      </c>
      <c r="K24" s="12">
        <f>0</f>
        <v>0</v>
      </c>
    </row>
    <row r="25" spans="1:11" ht="15.75" customHeight="1" x14ac:dyDescent="0.25">
      <c r="A25" s="8" t="str">
        <f>General!A25</f>
        <v>Franklin Soto</v>
      </c>
      <c r="B25" s="17">
        <f>0</f>
        <v>0</v>
      </c>
      <c r="C25" s="17">
        <f>0</f>
        <v>0</v>
      </c>
      <c r="D25" s="17">
        <f>0</f>
        <v>0</v>
      </c>
      <c r="E25" s="17">
        <f>0</f>
        <v>0</v>
      </c>
      <c r="F25" s="17">
        <f>0</f>
        <v>0</v>
      </c>
      <c r="G25" s="17">
        <f>0</f>
        <v>0</v>
      </c>
      <c r="H25" s="17">
        <f>0</f>
        <v>0</v>
      </c>
      <c r="I25" s="10">
        <f t="shared" si="0"/>
        <v>0</v>
      </c>
      <c r="J25" s="11">
        <f t="shared" si="1"/>
        <v>0</v>
      </c>
      <c r="K25" s="12">
        <f>0</f>
        <v>0</v>
      </c>
    </row>
    <row r="26" spans="1:11" ht="15.75" customHeight="1" x14ac:dyDescent="0.25">
      <c r="A26" s="8" t="str">
        <f>General!A26</f>
        <v>Irma Bona</v>
      </c>
      <c r="B26" s="17">
        <f>0</f>
        <v>0</v>
      </c>
      <c r="C26" s="17">
        <f>0</f>
        <v>0</v>
      </c>
      <c r="D26" s="17">
        <f>0</f>
        <v>0</v>
      </c>
      <c r="E26" s="17">
        <f>0</f>
        <v>0</v>
      </c>
      <c r="F26" s="17">
        <f>0</f>
        <v>0</v>
      </c>
      <c r="G26" s="17">
        <f>0</f>
        <v>0</v>
      </c>
      <c r="H26" s="17">
        <f>0</f>
        <v>0</v>
      </c>
      <c r="I26" s="10">
        <f t="shared" si="0"/>
        <v>0</v>
      </c>
      <c r="J26" s="11">
        <f t="shared" si="1"/>
        <v>0</v>
      </c>
      <c r="K26" s="12">
        <f>0</f>
        <v>0</v>
      </c>
    </row>
    <row r="27" spans="1:11" ht="15.75" customHeight="1" x14ac:dyDescent="0.25">
      <c r="A27" s="8" t="str">
        <f>General!A27</f>
        <v>Jairo Arteaga Rondon</v>
      </c>
      <c r="B27" s="17">
        <f>0</f>
        <v>0</v>
      </c>
      <c r="C27" s="17">
        <f>0</f>
        <v>0</v>
      </c>
      <c r="D27" s="17">
        <f>0</f>
        <v>0</v>
      </c>
      <c r="E27" s="17">
        <f>0</f>
        <v>0</v>
      </c>
      <c r="F27" s="17">
        <f>0</f>
        <v>0</v>
      </c>
      <c r="G27" s="17">
        <f>0</f>
        <v>0</v>
      </c>
      <c r="H27" s="17">
        <f>0</f>
        <v>0</v>
      </c>
      <c r="I27" s="10">
        <f t="shared" si="0"/>
        <v>0</v>
      </c>
      <c r="J27" s="11">
        <f t="shared" si="1"/>
        <v>0</v>
      </c>
      <c r="K27" s="12">
        <f>0</f>
        <v>0</v>
      </c>
    </row>
    <row r="28" spans="1:11" ht="15.75" customHeight="1" x14ac:dyDescent="0.25">
      <c r="A28" s="8" t="str">
        <f>General!A28</f>
        <v>Jesus Golding</v>
      </c>
      <c r="B28" s="17">
        <f>0</f>
        <v>0</v>
      </c>
      <c r="C28" s="17">
        <f>0</f>
        <v>0</v>
      </c>
      <c r="D28" s="17">
        <f>0</f>
        <v>0</v>
      </c>
      <c r="E28" s="17">
        <f>0</f>
        <v>0</v>
      </c>
      <c r="F28" s="17">
        <f>0</f>
        <v>0</v>
      </c>
      <c r="G28" s="17">
        <f>0</f>
        <v>0</v>
      </c>
      <c r="H28" s="17">
        <f>0</f>
        <v>0</v>
      </c>
      <c r="I28" s="10">
        <f t="shared" si="0"/>
        <v>0</v>
      </c>
      <c r="J28" s="11">
        <f t="shared" si="1"/>
        <v>0</v>
      </c>
      <c r="K28" s="12">
        <f>0</f>
        <v>0</v>
      </c>
    </row>
    <row r="29" spans="1:11" ht="15.75" customHeight="1" x14ac:dyDescent="0.25">
      <c r="A29" s="8" t="str">
        <f>General!A29</f>
        <v>Jesus Valero</v>
      </c>
      <c r="B29" s="17">
        <f>0</f>
        <v>0</v>
      </c>
      <c r="C29" s="17">
        <f>0</f>
        <v>0</v>
      </c>
      <c r="D29" s="17">
        <f>0</f>
        <v>0</v>
      </c>
      <c r="E29" s="17">
        <f>0</f>
        <v>0</v>
      </c>
      <c r="F29" s="17">
        <f>0</f>
        <v>0</v>
      </c>
      <c r="G29" s="17">
        <f>0</f>
        <v>0</v>
      </c>
      <c r="H29" s="17">
        <f>0</f>
        <v>0</v>
      </c>
      <c r="I29" s="10">
        <f t="shared" si="0"/>
        <v>0</v>
      </c>
      <c r="J29" s="11">
        <f t="shared" si="1"/>
        <v>0</v>
      </c>
      <c r="K29" s="12">
        <f>0</f>
        <v>0</v>
      </c>
    </row>
    <row r="30" spans="1:11" ht="15.75" customHeight="1" x14ac:dyDescent="0.25">
      <c r="A30" s="8" t="str">
        <f>General!A30</f>
        <v>Jhoan Cueto</v>
      </c>
      <c r="B30" s="17">
        <f>0</f>
        <v>0</v>
      </c>
      <c r="C30" s="17">
        <f>0</f>
        <v>0</v>
      </c>
      <c r="D30" s="17">
        <f>0</f>
        <v>0</v>
      </c>
      <c r="E30" s="17">
        <f>0</f>
        <v>0</v>
      </c>
      <c r="F30" s="17">
        <f>0</f>
        <v>0</v>
      </c>
      <c r="G30" s="17">
        <f>0</f>
        <v>0</v>
      </c>
      <c r="H30" s="17">
        <f>0</f>
        <v>0</v>
      </c>
      <c r="I30" s="10">
        <f t="shared" si="0"/>
        <v>0</v>
      </c>
      <c r="J30" s="11">
        <f t="shared" si="1"/>
        <v>0</v>
      </c>
      <c r="K30" s="12">
        <f>0</f>
        <v>0</v>
      </c>
    </row>
    <row r="31" spans="1:11" ht="15.75" customHeight="1" x14ac:dyDescent="0.25">
      <c r="A31" s="8" t="str">
        <f>General!A31</f>
        <v>Jhon Plaza</v>
      </c>
      <c r="B31" s="17">
        <f>0</f>
        <v>0</v>
      </c>
      <c r="C31" s="17">
        <f>0</f>
        <v>0</v>
      </c>
      <c r="D31" s="17">
        <f>0</f>
        <v>0</v>
      </c>
      <c r="E31" s="17">
        <f>0</f>
        <v>0</v>
      </c>
      <c r="F31" s="17">
        <f>0</f>
        <v>0</v>
      </c>
      <c r="G31" s="17">
        <f>0</f>
        <v>0</v>
      </c>
      <c r="H31" s="17">
        <f>0</f>
        <v>0</v>
      </c>
      <c r="I31" s="10">
        <f t="shared" si="0"/>
        <v>0</v>
      </c>
      <c r="J31" s="11">
        <f t="shared" si="1"/>
        <v>0</v>
      </c>
      <c r="K31" s="12">
        <f>0</f>
        <v>0</v>
      </c>
    </row>
    <row r="32" spans="1:11" ht="15.75" customHeight="1" x14ac:dyDescent="0.25">
      <c r="A32" s="8" t="str">
        <f>General!A32</f>
        <v>Joan Fuentes</v>
      </c>
      <c r="B32" s="17">
        <f>0</f>
        <v>0</v>
      </c>
      <c r="C32" s="17">
        <f>0</f>
        <v>0</v>
      </c>
      <c r="D32" s="17">
        <f>0</f>
        <v>0</v>
      </c>
      <c r="E32" s="17">
        <f>0</f>
        <v>0</v>
      </c>
      <c r="F32" s="17">
        <f>0</f>
        <v>0</v>
      </c>
      <c r="G32" s="17">
        <f>0</f>
        <v>0</v>
      </c>
      <c r="H32" s="17">
        <f>0</f>
        <v>0</v>
      </c>
      <c r="I32" s="10">
        <f t="shared" si="0"/>
        <v>0</v>
      </c>
      <c r="J32" s="11">
        <f t="shared" si="1"/>
        <v>0</v>
      </c>
      <c r="K32" s="12">
        <f>0</f>
        <v>0</v>
      </c>
    </row>
    <row r="33" spans="1:11" ht="15.75" customHeight="1" x14ac:dyDescent="0.25">
      <c r="A33" s="8" t="str">
        <f>General!A33</f>
        <v>Johannys Rojas</v>
      </c>
      <c r="B33" s="17">
        <f>0</f>
        <v>0</v>
      </c>
      <c r="C33" s="17">
        <f>0</f>
        <v>0</v>
      </c>
      <c r="D33" s="17">
        <f>0</f>
        <v>0</v>
      </c>
      <c r="E33" s="17">
        <f>0</f>
        <v>0</v>
      </c>
      <c r="F33" s="17">
        <f>0</f>
        <v>0</v>
      </c>
      <c r="G33" s="17">
        <f>0</f>
        <v>0</v>
      </c>
      <c r="H33" s="17">
        <f>0</f>
        <v>0</v>
      </c>
      <c r="I33" s="10">
        <f t="shared" si="0"/>
        <v>0</v>
      </c>
      <c r="J33" s="11">
        <f t="shared" si="1"/>
        <v>0</v>
      </c>
      <c r="K33" s="12">
        <f>0</f>
        <v>0</v>
      </c>
    </row>
    <row r="34" spans="1:11" ht="15.75" customHeight="1" x14ac:dyDescent="0.25">
      <c r="A34" s="8" t="str">
        <f>General!A34</f>
        <v>John Ponte</v>
      </c>
      <c r="B34" s="17">
        <f>0</f>
        <v>0</v>
      </c>
      <c r="C34" s="17">
        <f>0</f>
        <v>0</v>
      </c>
      <c r="D34" s="17">
        <f>0</f>
        <v>0</v>
      </c>
      <c r="E34" s="17">
        <f>0</f>
        <v>0</v>
      </c>
      <c r="F34" s="17">
        <f>0</f>
        <v>0</v>
      </c>
      <c r="G34" s="17">
        <f>0</f>
        <v>0</v>
      </c>
      <c r="H34" s="17">
        <f>0</f>
        <v>0</v>
      </c>
      <c r="I34" s="10">
        <f t="shared" si="0"/>
        <v>0</v>
      </c>
      <c r="J34" s="11">
        <f t="shared" si="1"/>
        <v>0</v>
      </c>
      <c r="K34" s="12">
        <f>0</f>
        <v>0</v>
      </c>
    </row>
    <row r="35" spans="1:11" ht="15.75" customHeight="1" x14ac:dyDescent="0.25">
      <c r="A35" s="8" t="str">
        <f>General!A35</f>
        <v>Jorge Valles</v>
      </c>
      <c r="B35" s="17">
        <f>0</f>
        <v>0</v>
      </c>
      <c r="C35" s="17">
        <f>0</f>
        <v>0</v>
      </c>
      <c r="D35" s="17">
        <f>0</f>
        <v>0</v>
      </c>
      <c r="E35" s="17">
        <f>0</f>
        <v>0</v>
      </c>
      <c r="F35" s="17">
        <f>0</f>
        <v>0</v>
      </c>
      <c r="G35" s="17">
        <f>0</f>
        <v>0</v>
      </c>
      <c r="H35" s="17">
        <f>0</f>
        <v>0</v>
      </c>
      <c r="I35" s="10">
        <f t="shared" ref="I35:I66" si="2">SUM(B35:H35)</f>
        <v>0</v>
      </c>
      <c r="J35" s="11">
        <f t="shared" ref="J35:J66" si="3">I35-K35</f>
        <v>0</v>
      </c>
      <c r="K35" s="12">
        <f>0</f>
        <v>0</v>
      </c>
    </row>
    <row r="36" spans="1:11" ht="15.75" customHeight="1" x14ac:dyDescent="0.25">
      <c r="A36" s="8" t="str">
        <f>General!A36</f>
        <v>Jose Francisco Lugo</v>
      </c>
      <c r="B36" s="17">
        <f>0</f>
        <v>0</v>
      </c>
      <c r="C36" s="17">
        <f>0</f>
        <v>0</v>
      </c>
      <c r="D36" s="17">
        <f>0</f>
        <v>0</v>
      </c>
      <c r="E36" s="17">
        <f>0</f>
        <v>0</v>
      </c>
      <c r="F36" s="17">
        <f>0</f>
        <v>0</v>
      </c>
      <c r="G36" s="17">
        <f>0</f>
        <v>0</v>
      </c>
      <c r="H36" s="17">
        <f>0</f>
        <v>0</v>
      </c>
      <c r="I36" s="10">
        <f t="shared" si="2"/>
        <v>0</v>
      </c>
      <c r="J36" s="11">
        <f t="shared" si="3"/>
        <v>0</v>
      </c>
      <c r="K36" s="12">
        <f>0</f>
        <v>0</v>
      </c>
    </row>
    <row r="37" spans="1:11" ht="15.75" customHeight="1" x14ac:dyDescent="0.25">
      <c r="A37" s="8" t="str">
        <f>General!A37</f>
        <v>Jose Lopez</v>
      </c>
      <c r="B37" s="17">
        <f>0</f>
        <v>0</v>
      </c>
      <c r="C37" s="17">
        <f>0</f>
        <v>0</v>
      </c>
      <c r="D37" s="17">
        <f>0</f>
        <v>0</v>
      </c>
      <c r="E37" s="17">
        <f>0</f>
        <v>0</v>
      </c>
      <c r="F37" s="17">
        <f>0</f>
        <v>0</v>
      </c>
      <c r="G37" s="17">
        <f>0</f>
        <v>0</v>
      </c>
      <c r="H37" s="17">
        <f>0</f>
        <v>0</v>
      </c>
      <c r="I37" s="10">
        <f t="shared" si="2"/>
        <v>0</v>
      </c>
      <c r="J37" s="11">
        <f t="shared" si="3"/>
        <v>0</v>
      </c>
      <c r="K37" s="12">
        <f>0</f>
        <v>0</v>
      </c>
    </row>
    <row r="38" spans="1:11" ht="15.75" customHeight="1" x14ac:dyDescent="0.25">
      <c r="A38" s="8" t="str">
        <f>General!A38</f>
        <v>Jose Ochoa</v>
      </c>
      <c r="B38" s="17">
        <f>0</f>
        <v>0</v>
      </c>
      <c r="C38" s="17">
        <f>0</f>
        <v>0</v>
      </c>
      <c r="D38" s="17">
        <f>0</f>
        <v>0</v>
      </c>
      <c r="E38" s="17">
        <f>0</f>
        <v>0</v>
      </c>
      <c r="F38" s="17">
        <f>0</f>
        <v>0</v>
      </c>
      <c r="G38" s="17">
        <f>0</f>
        <v>0</v>
      </c>
      <c r="H38" s="17">
        <f>0</f>
        <v>0</v>
      </c>
      <c r="I38" s="10">
        <f t="shared" si="2"/>
        <v>0</v>
      </c>
      <c r="J38" s="11">
        <f t="shared" si="3"/>
        <v>0</v>
      </c>
      <c r="K38" s="12">
        <f>0</f>
        <v>0</v>
      </c>
    </row>
    <row r="39" spans="1:11" ht="15.75" customHeight="1" x14ac:dyDescent="0.25">
      <c r="A39" s="8" t="str">
        <f>General!A39</f>
        <v>Joset Maldonado</v>
      </c>
      <c r="B39" s="17">
        <f>0</f>
        <v>0</v>
      </c>
      <c r="C39" s="17">
        <f>0</f>
        <v>0</v>
      </c>
      <c r="D39" s="17">
        <f>0</f>
        <v>0</v>
      </c>
      <c r="E39" s="17">
        <f>0</f>
        <v>0</v>
      </c>
      <c r="F39" s="17">
        <f>0</f>
        <v>0</v>
      </c>
      <c r="G39" s="17">
        <f>0</f>
        <v>0</v>
      </c>
      <c r="H39" s="17">
        <f>0</f>
        <v>0</v>
      </c>
      <c r="I39" s="10">
        <f t="shared" si="2"/>
        <v>0</v>
      </c>
      <c r="J39" s="11">
        <f t="shared" si="3"/>
        <v>0</v>
      </c>
      <c r="K39" s="12">
        <f>0</f>
        <v>0</v>
      </c>
    </row>
    <row r="40" spans="1:11" ht="15.75" customHeight="1" x14ac:dyDescent="0.25">
      <c r="A40" s="8" t="str">
        <f>General!A40</f>
        <v>Juan Davila</v>
      </c>
      <c r="B40" s="17">
        <f>0</f>
        <v>0</v>
      </c>
      <c r="C40" s="17">
        <f>0</f>
        <v>0</v>
      </c>
      <c r="D40" s="17">
        <f>0</f>
        <v>0</v>
      </c>
      <c r="E40" s="17">
        <f>0</f>
        <v>0</v>
      </c>
      <c r="F40" s="17">
        <f>0</f>
        <v>0</v>
      </c>
      <c r="G40" s="17">
        <f>0</f>
        <v>0</v>
      </c>
      <c r="H40" s="17">
        <f>0</f>
        <v>0</v>
      </c>
      <c r="I40" s="10">
        <f t="shared" si="2"/>
        <v>0</v>
      </c>
      <c r="J40" s="11">
        <f t="shared" si="3"/>
        <v>0</v>
      </c>
      <c r="K40" s="12">
        <f>0</f>
        <v>0</v>
      </c>
    </row>
    <row r="41" spans="1:11" ht="15.75" customHeight="1" x14ac:dyDescent="0.25">
      <c r="A41" s="8" t="str">
        <f>General!A41</f>
        <v>Juan Gimenez</v>
      </c>
      <c r="B41" s="17">
        <f>0</f>
        <v>0</v>
      </c>
      <c r="C41" s="17">
        <f>0</f>
        <v>0</v>
      </c>
      <c r="D41" s="17">
        <f>0</f>
        <v>0</v>
      </c>
      <c r="E41" s="17">
        <f>0</f>
        <v>0</v>
      </c>
      <c r="F41" s="17">
        <f>0</f>
        <v>0</v>
      </c>
      <c r="G41" s="17">
        <f>0</f>
        <v>0</v>
      </c>
      <c r="H41" s="17">
        <f>0</f>
        <v>0</v>
      </c>
      <c r="I41" s="10">
        <f t="shared" si="2"/>
        <v>0</v>
      </c>
      <c r="J41" s="11">
        <f t="shared" si="3"/>
        <v>0</v>
      </c>
      <c r="K41" s="12">
        <f>0</f>
        <v>0</v>
      </c>
    </row>
    <row r="42" spans="1:11" ht="15.75" customHeight="1" x14ac:dyDescent="0.25">
      <c r="A42" s="8" t="str">
        <f>General!A42</f>
        <v>Juan Manuel</v>
      </c>
      <c r="B42" s="17">
        <f>0</f>
        <v>0</v>
      </c>
      <c r="C42" s="17">
        <f>0</f>
        <v>0</v>
      </c>
      <c r="D42" s="17">
        <f>0</f>
        <v>0</v>
      </c>
      <c r="E42" s="17">
        <f>0</f>
        <v>0</v>
      </c>
      <c r="F42" s="17">
        <f>0</f>
        <v>0</v>
      </c>
      <c r="G42" s="17">
        <f>0</f>
        <v>0</v>
      </c>
      <c r="H42" s="17">
        <f>0</f>
        <v>0</v>
      </c>
      <c r="I42" s="10">
        <f t="shared" si="2"/>
        <v>0</v>
      </c>
      <c r="J42" s="11">
        <f t="shared" si="3"/>
        <v>0</v>
      </c>
      <c r="K42" s="12">
        <f>0</f>
        <v>0</v>
      </c>
    </row>
    <row r="43" spans="1:11" ht="15.75" customHeight="1" x14ac:dyDescent="0.25">
      <c r="A43" s="8" t="str">
        <f>General!A43</f>
        <v>Julio Astidias</v>
      </c>
      <c r="B43" s="17">
        <f>0</f>
        <v>0</v>
      </c>
      <c r="C43" s="17">
        <f>0</f>
        <v>0</v>
      </c>
      <c r="D43" s="17">
        <f>0</f>
        <v>0</v>
      </c>
      <c r="E43" s="17">
        <f>0</f>
        <v>0</v>
      </c>
      <c r="F43" s="17">
        <f>0</f>
        <v>0</v>
      </c>
      <c r="G43" s="17">
        <f>0</f>
        <v>0</v>
      </c>
      <c r="H43" s="17">
        <f>0</f>
        <v>0</v>
      </c>
      <c r="I43" s="10">
        <f t="shared" si="2"/>
        <v>0</v>
      </c>
      <c r="J43" s="11">
        <f t="shared" si="3"/>
        <v>0</v>
      </c>
      <c r="K43" s="12">
        <f>0</f>
        <v>0</v>
      </c>
    </row>
    <row r="44" spans="1:11" ht="15.75" customHeight="1" x14ac:dyDescent="0.25">
      <c r="A44" s="8" t="str">
        <f>General!A44</f>
        <v>Kelly Miranda</v>
      </c>
      <c r="B44" s="17">
        <f>0</f>
        <v>0</v>
      </c>
      <c r="C44" s="17">
        <f>0</f>
        <v>0</v>
      </c>
      <c r="D44" s="17">
        <f>0</f>
        <v>0</v>
      </c>
      <c r="E44" s="17">
        <f>0</f>
        <v>0</v>
      </c>
      <c r="F44" s="17">
        <f>0</f>
        <v>0</v>
      </c>
      <c r="G44" s="17">
        <f>0</f>
        <v>0</v>
      </c>
      <c r="H44" s="17">
        <f>0</f>
        <v>0</v>
      </c>
      <c r="I44" s="10">
        <f t="shared" si="2"/>
        <v>0</v>
      </c>
      <c r="J44" s="11">
        <f t="shared" si="3"/>
        <v>0</v>
      </c>
      <c r="K44" s="12">
        <f>0</f>
        <v>0</v>
      </c>
    </row>
    <row r="45" spans="1:11" ht="15.75" customHeight="1" x14ac:dyDescent="0.25">
      <c r="A45" s="8" t="str">
        <f>General!A45</f>
        <v>Klisma Lopez</v>
      </c>
      <c r="B45" s="17">
        <f>0</f>
        <v>0</v>
      </c>
      <c r="C45" s="17">
        <f>0</f>
        <v>0</v>
      </c>
      <c r="D45" s="17">
        <f>0</f>
        <v>0</v>
      </c>
      <c r="E45" s="17">
        <f>0</f>
        <v>0</v>
      </c>
      <c r="F45" s="17">
        <f>0</f>
        <v>0</v>
      </c>
      <c r="G45" s="17">
        <f>0</f>
        <v>0</v>
      </c>
      <c r="H45" s="17">
        <f>0</f>
        <v>0</v>
      </c>
      <c r="I45" s="10">
        <f t="shared" si="2"/>
        <v>0</v>
      </c>
      <c r="J45" s="11">
        <f t="shared" si="3"/>
        <v>0</v>
      </c>
      <c r="K45" s="12">
        <f>0</f>
        <v>0</v>
      </c>
    </row>
    <row r="46" spans="1:11" ht="15.75" customHeight="1" x14ac:dyDescent="0.25">
      <c r="A46" s="8" t="str">
        <f>General!A46</f>
        <v>Liz Forero</v>
      </c>
      <c r="B46" s="17">
        <f>0</f>
        <v>0</v>
      </c>
      <c r="C46" s="17">
        <f>0</f>
        <v>0</v>
      </c>
      <c r="D46" s="17">
        <f>0</f>
        <v>0</v>
      </c>
      <c r="E46" s="17">
        <f>0</f>
        <v>0</v>
      </c>
      <c r="F46" s="17">
        <f>0</f>
        <v>0</v>
      </c>
      <c r="G46" s="17">
        <f>0</f>
        <v>0</v>
      </c>
      <c r="H46" s="17">
        <f>0</f>
        <v>0</v>
      </c>
      <c r="I46" s="10">
        <f t="shared" si="2"/>
        <v>0</v>
      </c>
      <c r="J46" s="11">
        <f t="shared" si="3"/>
        <v>0</v>
      </c>
      <c r="K46" s="12">
        <f>0</f>
        <v>0</v>
      </c>
    </row>
    <row r="47" spans="1:11" ht="15.75" customHeight="1" x14ac:dyDescent="0.25">
      <c r="A47" s="8" t="str">
        <f>General!A47</f>
        <v>Luis David Golding</v>
      </c>
      <c r="B47" s="17">
        <f>0</f>
        <v>0</v>
      </c>
      <c r="C47" s="17">
        <f>0</f>
        <v>0</v>
      </c>
      <c r="D47" s="17">
        <f>0</f>
        <v>0</v>
      </c>
      <c r="E47" s="17">
        <f>0</f>
        <v>0</v>
      </c>
      <c r="F47" s="17">
        <f>0</f>
        <v>0</v>
      </c>
      <c r="G47" s="17">
        <f>0</f>
        <v>0</v>
      </c>
      <c r="H47" s="17">
        <f>0</f>
        <v>0</v>
      </c>
      <c r="I47" s="10">
        <f t="shared" si="2"/>
        <v>0</v>
      </c>
      <c r="J47" s="11">
        <f t="shared" si="3"/>
        <v>0</v>
      </c>
      <c r="K47" s="12">
        <f>0</f>
        <v>0</v>
      </c>
    </row>
    <row r="48" spans="1:11" ht="15.75" customHeight="1" x14ac:dyDescent="0.25">
      <c r="A48" s="8" t="str">
        <f>General!A48</f>
        <v>Luis Gutierrez</v>
      </c>
      <c r="B48" s="17">
        <f>0</f>
        <v>0</v>
      </c>
      <c r="C48" s="17">
        <f>0</f>
        <v>0</v>
      </c>
      <c r="D48" s="17">
        <f>0</f>
        <v>0</v>
      </c>
      <c r="E48" s="17">
        <f>0</f>
        <v>0</v>
      </c>
      <c r="F48" s="17">
        <f>0</f>
        <v>0</v>
      </c>
      <c r="G48" s="17">
        <f>0</f>
        <v>0</v>
      </c>
      <c r="H48" s="17">
        <f>0</f>
        <v>0</v>
      </c>
      <c r="I48" s="10">
        <f t="shared" si="2"/>
        <v>0</v>
      </c>
      <c r="J48" s="11">
        <f t="shared" si="3"/>
        <v>0</v>
      </c>
      <c r="K48" s="12">
        <f>0</f>
        <v>0</v>
      </c>
    </row>
    <row r="49" spans="1:11" ht="15.75" customHeight="1" x14ac:dyDescent="0.25">
      <c r="A49" s="8" t="str">
        <f>General!A49</f>
        <v>Luis Ochoa</v>
      </c>
      <c r="B49" s="17">
        <f>0</f>
        <v>0</v>
      </c>
      <c r="C49" s="17">
        <f>0</f>
        <v>0</v>
      </c>
      <c r="D49" s="17">
        <f>0</f>
        <v>0</v>
      </c>
      <c r="E49" s="17">
        <f>0</f>
        <v>0</v>
      </c>
      <c r="F49" s="17">
        <f>0</f>
        <v>0</v>
      </c>
      <c r="G49" s="17">
        <f>0</f>
        <v>0</v>
      </c>
      <c r="H49" s="17">
        <f>0</f>
        <v>0</v>
      </c>
      <c r="I49" s="10">
        <f t="shared" si="2"/>
        <v>0</v>
      </c>
      <c r="J49" s="11">
        <f t="shared" si="3"/>
        <v>0</v>
      </c>
      <c r="K49" s="12">
        <f>0</f>
        <v>0</v>
      </c>
    </row>
    <row r="50" spans="1:11" ht="15.75" customHeight="1" x14ac:dyDescent="0.25">
      <c r="A50" s="8" t="str">
        <f>General!A50</f>
        <v>Luis Rangel</v>
      </c>
      <c r="B50" s="17">
        <f>0</f>
        <v>0</v>
      </c>
      <c r="C50" s="17">
        <f>0</f>
        <v>0</v>
      </c>
      <c r="D50" s="17">
        <f>0</f>
        <v>0</v>
      </c>
      <c r="E50" s="17">
        <f>0</f>
        <v>0</v>
      </c>
      <c r="F50" s="17">
        <f>0</f>
        <v>0</v>
      </c>
      <c r="G50" s="17">
        <f>0</f>
        <v>0</v>
      </c>
      <c r="H50" s="17">
        <f>0</f>
        <v>0</v>
      </c>
      <c r="I50" s="10">
        <f t="shared" si="2"/>
        <v>0</v>
      </c>
      <c r="J50" s="11">
        <f t="shared" si="3"/>
        <v>0</v>
      </c>
      <c r="K50" s="12">
        <f>0</f>
        <v>0</v>
      </c>
    </row>
    <row r="51" spans="1:11" ht="15.75" customHeight="1" x14ac:dyDescent="0.25">
      <c r="A51" s="8" t="str">
        <f>General!A51</f>
        <v>Manuel Escalona</v>
      </c>
      <c r="B51" s="17">
        <f>0</f>
        <v>0</v>
      </c>
      <c r="C51" s="17">
        <f>0</f>
        <v>0</v>
      </c>
      <c r="D51" s="17">
        <f>0</f>
        <v>0</v>
      </c>
      <c r="E51" s="17">
        <f>0</f>
        <v>0</v>
      </c>
      <c r="F51" s="17">
        <f>0</f>
        <v>0</v>
      </c>
      <c r="G51" s="17">
        <f>0</f>
        <v>0</v>
      </c>
      <c r="H51" s="17">
        <f>0</f>
        <v>0</v>
      </c>
      <c r="I51" s="10">
        <f t="shared" si="2"/>
        <v>0</v>
      </c>
      <c r="J51" s="11">
        <f t="shared" si="3"/>
        <v>0</v>
      </c>
      <c r="K51" s="12">
        <f>0</f>
        <v>0</v>
      </c>
    </row>
    <row r="52" spans="1:11" ht="15.75" customHeight="1" x14ac:dyDescent="0.25">
      <c r="A52" s="8" t="str">
        <f>General!A52</f>
        <v>Manuel Lopez</v>
      </c>
      <c r="B52" s="17">
        <f>0</f>
        <v>0</v>
      </c>
      <c r="C52" s="17">
        <f>0</f>
        <v>0</v>
      </c>
      <c r="D52" s="17">
        <f>0</f>
        <v>0</v>
      </c>
      <c r="E52" s="17">
        <f>0</f>
        <v>0</v>
      </c>
      <c r="F52" s="17">
        <f>0</f>
        <v>0</v>
      </c>
      <c r="G52" s="17">
        <f>0</f>
        <v>0</v>
      </c>
      <c r="H52" s="17">
        <f>0</f>
        <v>0</v>
      </c>
      <c r="I52" s="10">
        <f t="shared" si="2"/>
        <v>0</v>
      </c>
      <c r="J52" s="11">
        <f t="shared" si="3"/>
        <v>0</v>
      </c>
      <c r="K52" s="12">
        <f>0</f>
        <v>0</v>
      </c>
    </row>
    <row r="53" spans="1:11" ht="15.75" customHeight="1" x14ac:dyDescent="0.25">
      <c r="A53" s="8" t="str">
        <f>General!A53</f>
        <v>Manuel Ramirez</v>
      </c>
      <c r="B53" s="17">
        <f>0</f>
        <v>0</v>
      </c>
      <c r="C53" s="17">
        <f>0</f>
        <v>0</v>
      </c>
      <c r="D53" s="17">
        <f>0</f>
        <v>0</v>
      </c>
      <c r="E53" s="17">
        <f>0</f>
        <v>0</v>
      </c>
      <c r="F53" s="17">
        <f>0</f>
        <v>0</v>
      </c>
      <c r="G53" s="17">
        <f>0</f>
        <v>0</v>
      </c>
      <c r="H53" s="17">
        <f>0</f>
        <v>0</v>
      </c>
      <c r="I53" s="10">
        <f t="shared" si="2"/>
        <v>0</v>
      </c>
      <c r="J53" s="11">
        <f t="shared" si="3"/>
        <v>0</v>
      </c>
      <c r="K53" s="12">
        <f>0</f>
        <v>0</v>
      </c>
    </row>
    <row r="54" spans="1:11" ht="15.75" customHeight="1" x14ac:dyDescent="0.25">
      <c r="A54" s="8" t="str">
        <f>General!A54</f>
        <v>Marbelis Soto</v>
      </c>
      <c r="B54" s="17">
        <f>0</f>
        <v>0</v>
      </c>
      <c r="C54" s="17">
        <f>0</f>
        <v>0</v>
      </c>
      <c r="D54" s="17">
        <f>0</f>
        <v>0</v>
      </c>
      <c r="E54" s="17">
        <f>0</f>
        <v>0</v>
      </c>
      <c r="F54" s="17">
        <f>0</f>
        <v>0</v>
      </c>
      <c r="G54" s="17">
        <f>0</f>
        <v>0</v>
      </c>
      <c r="H54" s="17">
        <f>0</f>
        <v>0</v>
      </c>
      <c r="I54" s="10">
        <f t="shared" si="2"/>
        <v>0</v>
      </c>
      <c r="J54" s="11">
        <f t="shared" si="3"/>
        <v>0</v>
      </c>
      <c r="K54" s="12">
        <f>0</f>
        <v>0</v>
      </c>
    </row>
    <row r="55" spans="1:11" ht="15.75" customHeight="1" x14ac:dyDescent="0.25">
      <c r="A55" s="8" t="str">
        <f>General!A55</f>
        <v>Michael Mendez</v>
      </c>
      <c r="B55" s="17">
        <f>0</f>
        <v>0</v>
      </c>
      <c r="C55" s="17">
        <f>0</f>
        <v>0</v>
      </c>
      <c r="D55" s="17">
        <f>0</f>
        <v>0</v>
      </c>
      <c r="E55" s="17">
        <f>0</f>
        <v>0</v>
      </c>
      <c r="F55" s="17">
        <f>0</f>
        <v>0</v>
      </c>
      <c r="G55" s="17">
        <f>0</f>
        <v>0</v>
      </c>
      <c r="H55" s="17">
        <f>0</f>
        <v>0</v>
      </c>
      <c r="I55" s="10">
        <f t="shared" si="2"/>
        <v>0</v>
      </c>
      <c r="J55" s="11">
        <f t="shared" si="3"/>
        <v>0</v>
      </c>
      <c r="K55" s="12">
        <f>0</f>
        <v>0</v>
      </c>
    </row>
    <row r="56" spans="1:11" ht="15.75" customHeight="1" x14ac:dyDescent="0.25">
      <c r="A56" s="8" t="str">
        <f>General!A56</f>
        <v>Nelson Roman</v>
      </c>
      <c r="B56" s="17">
        <f>0</f>
        <v>0</v>
      </c>
      <c r="C56" s="17">
        <f>0</f>
        <v>0</v>
      </c>
      <c r="D56" s="17">
        <f>0</f>
        <v>0</v>
      </c>
      <c r="E56" s="17">
        <f>0</f>
        <v>0</v>
      </c>
      <c r="F56" s="17">
        <f>0</f>
        <v>0</v>
      </c>
      <c r="G56" s="17">
        <f>0</f>
        <v>0</v>
      </c>
      <c r="H56" s="17">
        <f>0</f>
        <v>0</v>
      </c>
      <c r="I56" s="10">
        <f t="shared" si="2"/>
        <v>0</v>
      </c>
      <c r="J56" s="11">
        <f t="shared" si="3"/>
        <v>0</v>
      </c>
      <c r="K56" s="12">
        <f>0</f>
        <v>0</v>
      </c>
    </row>
    <row r="57" spans="1:11" ht="15.75" customHeight="1" x14ac:dyDescent="0.25">
      <c r="A57" s="8" t="str">
        <f>General!A57</f>
        <v>Oscar Hernandez</v>
      </c>
      <c r="B57" s="17">
        <f>0</f>
        <v>0</v>
      </c>
      <c r="C57" s="17">
        <f>0</f>
        <v>0</v>
      </c>
      <c r="D57" s="17">
        <f>0</f>
        <v>0</v>
      </c>
      <c r="E57" s="17">
        <f>0</f>
        <v>0</v>
      </c>
      <c r="F57" s="17">
        <f>0</f>
        <v>0</v>
      </c>
      <c r="G57" s="17">
        <f>0</f>
        <v>0</v>
      </c>
      <c r="H57" s="17">
        <f>0</f>
        <v>0</v>
      </c>
      <c r="I57" s="10">
        <f t="shared" si="2"/>
        <v>0</v>
      </c>
      <c r="J57" s="11">
        <f t="shared" si="3"/>
        <v>0</v>
      </c>
      <c r="K57" s="12">
        <f>0</f>
        <v>0</v>
      </c>
    </row>
    <row r="58" spans="1:11" ht="15.75" customHeight="1" x14ac:dyDescent="0.25">
      <c r="A58" s="8" t="str">
        <f>General!A58</f>
        <v>Oscar Mendez</v>
      </c>
      <c r="B58" s="17">
        <f>0</f>
        <v>0</v>
      </c>
      <c r="C58" s="17">
        <f>0</f>
        <v>0</v>
      </c>
      <c r="D58" s="17">
        <f>0</f>
        <v>0</v>
      </c>
      <c r="E58" s="17">
        <f>0</f>
        <v>0</v>
      </c>
      <c r="F58" s="17">
        <f>0</f>
        <v>0</v>
      </c>
      <c r="G58" s="17">
        <f>0</f>
        <v>0</v>
      </c>
      <c r="H58" s="17">
        <f>0</f>
        <v>0</v>
      </c>
      <c r="I58" s="10">
        <f t="shared" si="2"/>
        <v>0</v>
      </c>
      <c r="J58" s="11">
        <f t="shared" si="3"/>
        <v>0</v>
      </c>
      <c r="K58" s="12">
        <f>0</f>
        <v>0</v>
      </c>
    </row>
    <row r="59" spans="1:11" ht="15.75" customHeight="1" x14ac:dyDescent="0.25">
      <c r="A59" s="8" t="str">
        <f>General!A59</f>
        <v>Pedro Forero</v>
      </c>
      <c r="B59" s="17">
        <f>0</f>
        <v>0</v>
      </c>
      <c r="C59" s="17">
        <f>0</f>
        <v>0</v>
      </c>
      <c r="D59" s="17">
        <f>0</f>
        <v>0</v>
      </c>
      <c r="E59" s="17">
        <f>0</f>
        <v>0</v>
      </c>
      <c r="F59" s="17">
        <f>0</f>
        <v>0</v>
      </c>
      <c r="G59" s="17">
        <f>0</f>
        <v>0</v>
      </c>
      <c r="H59" s="17">
        <f>0</f>
        <v>0</v>
      </c>
      <c r="I59" s="10">
        <f t="shared" si="2"/>
        <v>0</v>
      </c>
      <c r="J59" s="11">
        <f t="shared" si="3"/>
        <v>0</v>
      </c>
      <c r="K59" s="12">
        <f>0</f>
        <v>0</v>
      </c>
    </row>
    <row r="60" spans="1:11" ht="15.75" customHeight="1" x14ac:dyDescent="0.25">
      <c r="A60" s="8" t="str">
        <f>General!A60</f>
        <v>Roberto Vasquez</v>
      </c>
      <c r="B60" s="17">
        <f>0</f>
        <v>0</v>
      </c>
      <c r="C60" s="17">
        <f>0</f>
        <v>0</v>
      </c>
      <c r="D60" s="17">
        <f>0</f>
        <v>0</v>
      </c>
      <c r="E60" s="17">
        <f>0</f>
        <v>0</v>
      </c>
      <c r="F60" s="17">
        <f>0</f>
        <v>0</v>
      </c>
      <c r="G60" s="17">
        <f>0</f>
        <v>0</v>
      </c>
      <c r="H60" s="17">
        <f>0</f>
        <v>0</v>
      </c>
      <c r="I60" s="10">
        <f t="shared" si="2"/>
        <v>0</v>
      </c>
      <c r="J60" s="11">
        <f t="shared" si="3"/>
        <v>0</v>
      </c>
      <c r="K60" s="12">
        <f>0</f>
        <v>0</v>
      </c>
    </row>
    <row r="61" spans="1:11" ht="15.75" customHeight="1" x14ac:dyDescent="0.25">
      <c r="A61" s="8" t="str">
        <f>General!A61</f>
        <v>Ruben Guerrero</v>
      </c>
      <c r="B61" s="17">
        <f>0</f>
        <v>0</v>
      </c>
      <c r="C61" s="17">
        <f>0</f>
        <v>0</v>
      </c>
      <c r="D61" s="17">
        <f>0</f>
        <v>0</v>
      </c>
      <c r="E61" s="17">
        <f>0</f>
        <v>0</v>
      </c>
      <c r="F61" s="17">
        <f>0</f>
        <v>0</v>
      </c>
      <c r="G61" s="17">
        <f>0</f>
        <v>0</v>
      </c>
      <c r="H61" s="17">
        <f>0</f>
        <v>0</v>
      </c>
      <c r="I61" s="10">
        <f t="shared" si="2"/>
        <v>0</v>
      </c>
      <c r="J61" s="11">
        <f t="shared" si="3"/>
        <v>0</v>
      </c>
      <c r="K61" s="12">
        <f>0</f>
        <v>0</v>
      </c>
    </row>
    <row r="62" spans="1:11" ht="15.75" customHeight="1" x14ac:dyDescent="0.25">
      <c r="A62" s="8" t="str">
        <f>General!A62</f>
        <v>Sara Zacarias</v>
      </c>
      <c r="B62" s="17">
        <f>0</f>
        <v>0</v>
      </c>
      <c r="C62" s="17">
        <f>0</f>
        <v>0</v>
      </c>
      <c r="D62" s="17">
        <f>0</f>
        <v>0</v>
      </c>
      <c r="E62" s="17">
        <f>0</f>
        <v>0</v>
      </c>
      <c r="F62" s="17">
        <f>0</f>
        <v>0</v>
      </c>
      <c r="G62" s="17">
        <f>0</f>
        <v>0</v>
      </c>
      <c r="H62" s="17">
        <f>0</f>
        <v>0</v>
      </c>
      <c r="I62" s="10">
        <f t="shared" si="2"/>
        <v>0</v>
      </c>
      <c r="J62" s="11">
        <f t="shared" si="3"/>
        <v>0</v>
      </c>
      <c r="K62" s="12">
        <f>0</f>
        <v>0</v>
      </c>
    </row>
    <row r="63" spans="1:11" ht="15.75" customHeight="1" x14ac:dyDescent="0.25">
      <c r="A63" s="8" t="str">
        <f>General!A63</f>
        <v>Sebastian Flores</v>
      </c>
      <c r="B63" s="17">
        <f>0</f>
        <v>0</v>
      </c>
      <c r="C63" s="17">
        <f>0</f>
        <v>0</v>
      </c>
      <c r="D63" s="17">
        <f>0</f>
        <v>0</v>
      </c>
      <c r="E63" s="17">
        <f>0</f>
        <v>0</v>
      </c>
      <c r="F63" s="17">
        <f>0</f>
        <v>0</v>
      </c>
      <c r="G63" s="17">
        <f>0</f>
        <v>0</v>
      </c>
      <c r="H63" s="17">
        <f>0</f>
        <v>0</v>
      </c>
      <c r="I63" s="10">
        <f t="shared" si="2"/>
        <v>0</v>
      </c>
      <c r="J63" s="11">
        <f t="shared" si="3"/>
        <v>0</v>
      </c>
      <c r="K63" s="12">
        <f>0</f>
        <v>0</v>
      </c>
    </row>
    <row r="64" spans="1:11" ht="15.75" customHeight="1" x14ac:dyDescent="0.25">
      <c r="A64" s="8" t="str">
        <f>General!A64</f>
        <v>Wilmer Gutierrez</v>
      </c>
      <c r="B64" s="17">
        <f>0</f>
        <v>0</v>
      </c>
      <c r="C64" s="17">
        <f>0</f>
        <v>0</v>
      </c>
      <c r="D64" s="17">
        <f>0</f>
        <v>0</v>
      </c>
      <c r="E64" s="17">
        <f>0</f>
        <v>0</v>
      </c>
      <c r="F64" s="17">
        <f>0</f>
        <v>0</v>
      </c>
      <c r="G64" s="17">
        <f>0</f>
        <v>0</v>
      </c>
      <c r="H64" s="17">
        <f>0</f>
        <v>0</v>
      </c>
      <c r="I64" s="10">
        <f t="shared" si="2"/>
        <v>0</v>
      </c>
      <c r="J64" s="11">
        <f t="shared" si="3"/>
        <v>0</v>
      </c>
      <c r="K64" s="12">
        <f>0</f>
        <v>0</v>
      </c>
    </row>
    <row r="65" spans="1:11" ht="15.75" customHeight="1" x14ac:dyDescent="0.25">
      <c r="A65" s="8" t="str">
        <f>General!A65</f>
        <v>Yonalber Mora Ropero</v>
      </c>
      <c r="B65" s="17">
        <f>0</f>
        <v>0</v>
      </c>
      <c r="C65" s="17">
        <f>0</f>
        <v>0</v>
      </c>
      <c r="D65" s="17">
        <f>0</f>
        <v>0</v>
      </c>
      <c r="E65" s="17">
        <f>0</f>
        <v>0</v>
      </c>
      <c r="F65" s="17">
        <f>0</f>
        <v>0</v>
      </c>
      <c r="G65" s="17">
        <f>0</f>
        <v>0</v>
      </c>
      <c r="H65" s="17">
        <f>0</f>
        <v>0</v>
      </c>
      <c r="I65" s="10">
        <f t="shared" si="2"/>
        <v>0</v>
      </c>
      <c r="J65" s="11">
        <f t="shared" si="3"/>
        <v>0</v>
      </c>
      <c r="K65" s="12">
        <f>0</f>
        <v>0</v>
      </c>
    </row>
    <row r="66" spans="1:11" ht="15.75" customHeight="1" x14ac:dyDescent="0.25">
      <c r="A66" s="8" t="str">
        <f>General!A66</f>
        <v>Yordani Garcia</v>
      </c>
      <c r="B66" s="17">
        <f>0</f>
        <v>0</v>
      </c>
      <c r="C66" s="17">
        <f>0</f>
        <v>0</v>
      </c>
      <c r="D66" s="17">
        <f>0</f>
        <v>0</v>
      </c>
      <c r="E66" s="17">
        <f>0</f>
        <v>0</v>
      </c>
      <c r="F66" s="17">
        <f>0</f>
        <v>0</v>
      </c>
      <c r="G66" s="17">
        <f>0</f>
        <v>0</v>
      </c>
      <c r="H66" s="17">
        <f>0</f>
        <v>0</v>
      </c>
      <c r="I66" s="10">
        <f t="shared" si="2"/>
        <v>0</v>
      </c>
      <c r="J66" s="11">
        <f t="shared" si="3"/>
        <v>0</v>
      </c>
      <c r="K66" s="12">
        <f>0</f>
        <v>0</v>
      </c>
    </row>
    <row r="67" spans="1:11" ht="15.75" customHeight="1" x14ac:dyDescent="0.25">
      <c r="A67" s="8" t="str">
        <f>General!A67</f>
        <v>Yunior Arrieta</v>
      </c>
      <c r="B67" s="17">
        <f>0</f>
        <v>0</v>
      </c>
      <c r="C67" s="17">
        <f>0</f>
        <v>0</v>
      </c>
      <c r="D67" s="17">
        <f>0</f>
        <v>0</v>
      </c>
      <c r="E67" s="17">
        <f>0</f>
        <v>0</v>
      </c>
      <c r="F67" s="17">
        <f>0</f>
        <v>0</v>
      </c>
      <c r="G67" s="17">
        <f>0</f>
        <v>0</v>
      </c>
      <c r="H67" s="17">
        <f>0</f>
        <v>0</v>
      </c>
      <c r="I67" s="10">
        <f t="shared" ref="I67:I98" si="4">SUM(B67:H67)</f>
        <v>0</v>
      </c>
      <c r="J67" s="11">
        <f t="shared" ref="J67:J98" si="5">I67-K67</f>
        <v>0</v>
      </c>
      <c r="K67" s="12">
        <f>0</f>
        <v>0</v>
      </c>
    </row>
    <row r="68" spans="1:11" ht="33" customHeight="1" x14ac:dyDescent="0.25">
      <c r="A68" s="4" t="s">
        <v>81</v>
      </c>
      <c r="B68" s="10">
        <f t="shared" ref="B68:I68" si="6">SUM(B3:B67)</f>
        <v>0</v>
      </c>
      <c r="C68" s="10">
        <f t="shared" si="6"/>
        <v>0</v>
      </c>
      <c r="D68" s="10">
        <f t="shared" si="6"/>
        <v>0</v>
      </c>
      <c r="E68" s="10">
        <f t="shared" si="6"/>
        <v>0</v>
      </c>
      <c r="F68" s="10">
        <f t="shared" si="6"/>
        <v>0</v>
      </c>
      <c r="G68" s="10">
        <f t="shared" si="6"/>
        <v>6</v>
      </c>
      <c r="H68" s="10">
        <f t="shared" si="6"/>
        <v>0</v>
      </c>
      <c r="I68" s="14">
        <f t="shared" si="6"/>
        <v>6</v>
      </c>
      <c r="J68" s="11" t="s">
        <v>82</v>
      </c>
      <c r="K68" s="12" t="s">
        <v>82</v>
      </c>
    </row>
    <row r="69" spans="1:11" ht="33" customHeight="1" x14ac:dyDescent="0.25">
      <c r="A69" s="5" t="s">
        <v>83</v>
      </c>
      <c r="B69" s="11">
        <f t="shared" ref="B69:H69" si="7">B68-B70</f>
        <v>0</v>
      </c>
      <c r="C69" s="11">
        <f t="shared" si="7"/>
        <v>0</v>
      </c>
      <c r="D69" s="11">
        <f t="shared" si="7"/>
        <v>0</v>
      </c>
      <c r="E69" s="11">
        <f t="shared" si="7"/>
        <v>0</v>
      </c>
      <c r="F69" s="11">
        <f t="shared" si="7"/>
        <v>0</v>
      </c>
      <c r="G69" s="11">
        <f t="shared" si="7"/>
        <v>6</v>
      </c>
      <c r="H69" s="11">
        <f t="shared" si="7"/>
        <v>0</v>
      </c>
      <c r="I69" s="11" t="s">
        <v>82</v>
      </c>
      <c r="J69" s="15">
        <f>SUM(J3:J67)</f>
        <v>6</v>
      </c>
      <c r="K69" s="12" t="s">
        <v>82</v>
      </c>
    </row>
    <row r="70" spans="1:11" ht="33" customHeight="1" x14ac:dyDescent="0.25">
      <c r="A70" s="6" t="s">
        <v>84</v>
      </c>
      <c r="B70" s="12">
        <f>0</f>
        <v>0</v>
      </c>
      <c r="C70" s="12">
        <f>0</f>
        <v>0</v>
      </c>
      <c r="D70" s="12">
        <f>0</f>
        <v>0</v>
      </c>
      <c r="E70" s="12">
        <f>0</f>
        <v>0</v>
      </c>
      <c r="F70" s="12">
        <f>0</f>
        <v>0</v>
      </c>
      <c r="G70" s="12">
        <f>0</f>
        <v>0</v>
      </c>
      <c r="H70" s="12">
        <f>0</f>
        <v>0</v>
      </c>
      <c r="I70" s="12" t="s">
        <v>82</v>
      </c>
      <c r="J70" s="12" t="s">
        <v>82</v>
      </c>
      <c r="K70" s="16">
        <f>SUM(K3:K67)</f>
        <v>0</v>
      </c>
    </row>
  </sheetData>
  <mergeCells count="1">
    <mergeCell ref="B1:K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70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baseColWidth="10" defaultColWidth="9.140625" defaultRowHeight="15" x14ac:dyDescent="0.25"/>
  <cols>
    <col min="1" max="1" width="23" customWidth="1"/>
    <col min="2" max="13" width="11.85546875" customWidth="1"/>
  </cols>
  <sheetData>
    <row r="1" spans="1:11" ht="56.25" customHeight="1" x14ac:dyDescent="0.25">
      <c r="A1" s="1"/>
      <c r="B1" s="39" t="s">
        <v>173</v>
      </c>
      <c r="C1" s="37"/>
      <c r="D1" s="37"/>
      <c r="E1" s="37"/>
      <c r="F1" s="37"/>
      <c r="G1" s="37"/>
      <c r="H1" s="37"/>
      <c r="I1" s="37"/>
      <c r="J1" s="37"/>
      <c r="K1" s="38"/>
    </row>
    <row r="2" spans="1:11" ht="56.25" customHeight="1" x14ac:dyDescent="0.25">
      <c r="A2" s="3" t="s">
        <v>157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4" t="s">
        <v>12</v>
      </c>
      <c r="J2" s="5" t="s">
        <v>13</v>
      </c>
      <c r="K2" s="6" t="s">
        <v>14</v>
      </c>
    </row>
    <row r="3" spans="1:11" ht="15.75" customHeight="1" x14ac:dyDescent="0.25">
      <c r="A3" s="8" t="str">
        <f>General!A3</f>
        <v>Albert Gonzalez</v>
      </c>
      <c r="B3" s="17">
        <f>0</f>
        <v>0</v>
      </c>
      <c r="C3" s="17">
        <f>0</f>
        <v>0</v>
      </c>
      <c r="D3" s="17">
        <f>0</f>
        <v>0</v>
      </c>
      <c r="E3" s="17">
        <f>0</f>
        <v>0</v>
      </c>
      <c r="F3" s="17">
        <f>0</f>
        <v>0</v>
      </c>
      <c r="G3" s="17">
        <f>0</f>
        <v>0</v>
      </c>
      <c r="H3" s="17">
        <f>12</f>
        <v>12</v>
      </c>
      <c r="I3" s="10">
        <f t="shared" ref="I3:I34" si="0">SUM(B3:H3)</f>
        <v>12</v>
      </c>
      <c r="J3" s="11">
        <f t="shared" ref="J3:J34" si="1">I3-K3</f>
        <v>12</v>
      </c>
      <c r="K3" s="12">
        <f>0</f>
        <v>0</v>
      </c>
    </row>
    <row r="4" spans="1:11" ht="15.75" customHeight="1" x14ac:dyDescent="0.25">
      <c r="A4" s="8" t="str">
        <f>General!A4</f>
        <v>Anderson Briceno</v>
      </c>
      <c r="B4" s="17">
        <f>0</f>
        <v>0</v>
      </c>
      <c r="C4" s="17">
        <f>0</f>
        <v>0</v>
      </c>
      <c r="D4" s="17">
        <f>0</f>
        <v>0</v>
      </c>
      <c r="E4" s="17">
        <f>0</f>
        <v>0</v>
      </c>
      <c r="F4" s="17">
        <f>0</f>
        <v>0</v>
      </c>
      <c r="G4" s="17">
        <f>0</f>
        <v>0</v>
      </c>
      <c r="H4" s="17">
        <f>0</f>
        <v>0</v>
      </c>
      <c r="I4" s="10">
        <f t="shared" si="0"/>
        <v>0</v>
      </c>
      <c r="J4" s="11">
        <f t="shared" si="1"/>
        <v>0</v>
      </c>
      <c r="K4" s="12">
        <f>0</f>
        <v>0</v>
      </c>
    </row>
    <row r="5" spans="1:11" ht="15.75" customHeight="1" x14ac:dyDescent="0.25">
      <c r="A5" s="8" t="str">
        <f>General!A5</f>
        <v>Andres Quiroz</v>
      </c>
      <c r="B5" s="17">
        <f>0</f>
        <v>0</v>
      </c>
      <c r="C5" s="17">
        <f>0</f>
        <v>0</v>
      </c>
      <c r="D5" s="17">
        <f>0</f>
        <v>0</v>
      </c>
      <c r="E5" s="17">
        <f>0</f>
        <v>0</v>
      </c>
      <c r="F5" s="17">
        <f>0</f>
        <v>0</v>
      </c>
      <c r="G5" s="17">
        <f>0</f>
        <v>0</v>
      </c>
      <c r="H5" s="17">
        <f>0</f>
        <v>0</v>
      </c>
      <c r="I5" s="10">
        <f t="shared" si="0"/>
        <v>0</v>
      </c>
      <c r="J5" s="11">
        <f t="shared" si="1"/>
        <v>0</v>
      </c>
      <c r="K5" s="12">
        <f>0</f>
        <v>0</v>
      </c>
    </row>
    <row r="6" spans="1:11" ht="15.75" customHeight="1" x14ac:dyDescent="0.25">
      <c r="A6" s="8" t="str">
        <f>General!A6</f>
        <v>Angel Maldonado</v>
      </c>
      <c r="B6" s="17">
        <f>0</f>
        <v>0</v>
      </c>
      <c r="C6" s="17">
        <f>0</f>
        <v>0</v>
      </c>
      <c r="D6" s="17">
        <f>0</f>
        <v>0</v>
      </c>
      <c r="E6" s="17">
        <f>0</f>
        <v>0</v>
      </c>
      <c r="F6" s="17">
        <f>0</f>
        <v>0</v>
      </c>
      <c r="G6" s="17">
        <f>0</f>
        <v>0</v>
      </c>
      <c r="H6" s="17">
        <f>12</f>
        <v>12</v>
      </c>
      <c r="I6" s="10">
        <f t="shared" si="0"/>
        <v>12</v>
      </c>
      <c r="J6" s="11">
        <f t="shared" si="1"/>
        <v>12</v>
      </c>
      <c r="K6" s="12">
        <f>0</f>
        <v>0</v>
      </c>
    </row>
    <row r="7" spans="1:11" ht="15.75" customHeight="1" x14ac:dyDescent="0.25">
      <c r="A7" s="8" t="str">
        <f>General!A7</f>
        <v>Antonio Lopez</v>
      </c>
      <c r="B7" s="17">
        <f>0</f>
        <v>0</v>
      </c>
      <c r="C7" s="17">
        <f>0</f>
        <v>0</v>
      </c>
      <c r="D7" s="17">
        <f>0</f>
        <v>0</v>
      </c>
      <c r="E7" s="17">
        <f>0</f>
        <v>0</v>
      </c>
      <c r="F7" s="17">
        <f>0</f>
        <v>0</v>
      </c>
      <c r="G7" s="17">
        <f>0</f>
        <v>0</v>
      </c>
      <c r="H7" s="17">
        <f>0</f>
        <v>0</v>
      </c>
      <c r="I7" s="10">
        <f t="shared" si="0"/>
        <v>0</v>
      </c>
      <c r="J7" s="11">
        <f t="shared" si="1"/>
        <v>0</v>
      </c>
      <c r="K7" s="12">
        <f>0</f>
        <v>0</v>
      </c>
    </row>
    <row r="8" spans="1:11" ht="15.75" customHeight="1" x14ac:dyDescent="0.25">
      <c r="A8" s="8" t="str">
        <f>General!A8</f>
        <v>Brailyn Lopez</v>
      </c>
      <c r="B8" s="17">
        <f>0</f>
        <v>0</v>
      </c>
      <c r="C8" s="17">
        <f>0</f>
        <v>0</v>
      </c>
      <c r="D8" s="17">
        <f>0</f>
        <v>0</v>
      </c>
      <c r="E8" s="17">
        <f>0</f>
        <v>0</v>
      </c>
      <c r="F8" s="17">
        <f>0</f>
        <v>0</v>
      </c>
      <c r="G8" s="17">
        <f>0</f>
        <v>0</v>
      </c>
      <c r="H8" s="17">
        <f>0</f>
        <v>0</v>
      </c>
      <c r="I8" s="10">
        <f t="shared" si="0"/>
        <v>0</v>
      </c>
      <c r="J8" s="11">
        <f t="shared" si="1"/>
        <v>0</v>
      </c>
      <c r="K8" s="12">
        <f>0</f>
        <v>0</v>
      </c>
    </row>
    <row r="9" spans="1:11" ht="15.75" customHeight="1" x14ac:dyDescent="0.25">
      <c r="A9" s="8" t="str">
        <f>General!A9</f>
        <v>Carlos Gonzalez</v>
      </c>
      <c r="B9" s="17">
        <f>0</f>
        <v>0</v>
      </c>
      <c r="C9" s="17">
        <f>0</f>
        <v>0</v>
      </c>
      <c r="D9" s="17">
        <f>0</f>
        <v>0</v>
      </c>
      <c r="E9" s="17">
        <f>0</f>
        <v>0</v>
      </c>
      <c r="F9" s="17">
        <f>0</f>
        <v>0</v>
      </c>
      <c r="G9" s="17">
        <f>0</f>
        <v>0</v>
      </c>
      <c r="H9" s="17">
        <f>12</f>
        <v>12</v>
      </c>
      <c r="I9" s="10">
        <f t="shared" si="0"/>
        <v>12</v>
      </c>
      <c r="J9" s="11">
        <f t="shared" si="1"/>
        <v>12</v>
      </c>
      <c r="K9" s="12">
        <f>0</f>
        <v>0</v>
      </c>
    </row>
    <row r="10" spans="1:11" ht="15.75" customHeight="1" x14ac:dyDescent="0.25">
      <c r="A10" s="8" t="str">
        <f>General!A10</f>
        <v>Carlos Mejias</v>
      </c>
      <c r="B10" s="17">
        <f>0</f>
        <v>0</v>
      </c>
      <c r="C10" s="17">
        <f>0</f>
        <v>0</v>
      </c>
      <c r="D10" s="17">
        <f>0</f>
        <v>0</v>
      </c>
      <c r="E10" s="17">
        <f>0</f>
        <v>0</v>
      </c>
      <c r="F10" s="17">
        <f>0</f>
        <v>0</v>
      </c>
      <c r="G10" s="17">
        <f>0</f>
        <v>0</v>
      </c>
      <c r="H10" s="17">
        <f>0</f>
        <v>0</v>
      </c>
      <c r="I10" s="10">
        <f t="shared" si="0"/>
        <v>0</v>
      </c>
      <c r="J10" s="11">
        <f t="shared" si="1"/>
        <v>0</v>
      </c>
      <c r="K10" s="12">
        <f>0</f>
        <v>0</v>
      </c>
    </row>
    <row r="11" spans="1:11" ht="15.75" customHeight="1" x14ac:dyDescent="0.25">
      <c r="A11" s="8" t="str">
        <f>General!A11</f>
        <v>Cesar Alvarez</v>
      </c>
      <c r="B11" s="17">
        <f>0</f>
        <v>0</v>
      </c>
      <c r="C11" s="17">
        <f>0</f>
        <v>0</v>
      </c>
      <c r="D11" s="17">
        <f>0</f>
        <v>0</v>
      </c>
      <c r="E11" s="17">
        <f>0</f>
        <v>0</v>
      </c>
      <c r="F11" s="17">
        <f>0</f>
        <v>0</v>
      </c>
      <c r="G11" s="17">
        <f>0</f>
        <v>0</v>
      </c>
      <c r="H11" s="17">
        <f>12</f>
        <v>12</v>
      </c>
      <c r="I11" s="10">
        <f t="shared" si="0"/>
        <v>12</v>
      </c>
      <c r="J11" s="11">
        <f t="shared" si="1"/>
        <v>12</v>
      </c>
      <c r="K11" s="12">
        <f>0</f>
        <v>0</v>
      </c>
    </row>
    <row r="12" spans="1:11" ht="15.75" customHeight="1" x14ac:dyDescent="0.25">
      <c r="A12" s="8" t="str">
        <f>General!A12</f>
        <v>Cesar Ponte</v>
      </c>
      <c r="B12" s="17">
        <f>0</f>
        <v>0</v>
      </c>
      <c r="C12" s="17">
        <f>0</f>
        <v>0</v>
      </c>
      <c r="D12" s="17">
        <f>0</f>
        <v>0</v>
      </c>
      <c r="E12" s="17">
        <f>0</f>
        <v>0</v>
      </c>
      <c r="F12" s="17">
        <f>0</f>
        <v>0</v>
      </c>
      <c r="G12" s="17">
        <f>0</f>
        <v>0</v>
      </c>
      <c r="H12" s="17">
        <f>0</f>
        <v>0</v>
      </c>
      <c r="I12" s="10">
        <f t="shared" si="0"/>
        <v>0</v>
      </c>
      <c r="J12" s="11">
        <f t="shared" si="1"/>
        <v>0</v>
      </c>
      <c r="K12" s="12">
        <f>0</f>
        <v>0</v>
      </c>
    </row>
    <row r="13" spans="1:11" ht="15.75" customHeight="1" x14ac:dyDescent="0.25">
      <c r="A13" s="8" t="str">
        <f>General!A13</f>
        <v>Daniel Ramirez</v>
      </c>
      <c r="B13" s="17">
        <f>0</f>
        <v>0</v>
      </c>
      <c r="C13" s="17">
        <f>0</f>
        <v>0</v>
      </c>
      <c r="D13" s="17">
        <f>0</f>
        <v>0</v>
      </c>
      <c r="E13" s="17">
        <f>0</f>
        <v>0</v>
      </c>
      <c r="F13" s="17">
        <f>0</f>
        <v>0</v>
      </c>
      <c r="G13" s="17">
        <f>0</f>
        <v>0</v>
      </c>
      <c r="H13" s="17">
        <f>12</f>
        <v>12</v>
      </c>
      <c r="I13" s="10">
        <f t="shared" si="0"/>
        <v>12</v>
      </c>
      <c r="J13" s="11">
        <f t="shared" si="1"/>
        <v>12</v>
      </c>
      <c r="K13" s="12">
        <f>0</f>
        <v>0</v>
      </c>
    </row>
    <row r="14" spans="1:11" ht="15.75" customHeight="1" x14ac:dyDescent="0.25">
      <c r="A14" s="8" t="str">
        <f>General!A14</f>
        <v>David Osorio</v>
      </c>
      <c r="B14" s="17">
        <f>0</f>
        <v>0</v>
      </c>
      <c r="C14" s="17">
        <f>0</f>
        <v>0</v>
      </c>
      <c r="D14" s="17">
        <f>0</f>
        <v>0</v>
      </c>
      <c r="E14" s="17">
        <f>0</f>
        <v>0</v>
      </c>
      <c r="F14" s="17">
        <f>0</f>
        <v>0</v>
      </c>
      <c r="G14" s="17">
        <f>0</f>
        <v>0</v>
      </c>
      <c r="H14" s="17">
        <f>0+14</f>
        <v>14</v>
      </c>
      <c r="I14" s="10">
        <f t="shared" si="0"/>
        <v>14</v>
      </c>
      <c r="J14" s="11">
        <f t="shared" si="1"/>
        <v>7.25</v>
      </c>
      <c r="K14" s="12">
        <f>6.75</f>
        <v>6.75</v>
      </c>
    </row>
    <row r="15" spans="1:11" ht="15.75" customHeight="1" x14ac:dyDescent="0.25">
      <c r="A15" s="8" t="str">
        <f>General!A15</f>
        <v>Deiberson Garcia</v>
      </c>
      <c r="B15" s="17">
        <f>0</f>
        <v>0</v>
      </c>
      <c r="C15" s="17">
        <f>0</f>
        <v>0</v>
      </c>
      <c r="D15" s="17">
        <f>0</f>
        <v>0</v>
      </c>
      <c r="E15" s="17">
        <f>0</f>
        <v>0</v>
      </c>
      <c r="F15" s="17">
        <f>0</f>
        <v>0</v>
      </c>
      <c r="G15" s="17">
        <f>0</f>
        <v>0</v>
      </c>
      <c r="H15" s="17">
        <f>0</f>
        <v>0</v>
      </c>
      <c r="I15" s="10">
        <f t="shared" si="0"/>
        <v>0</v>
      </c>
      <c r="J15" s="11">
        <f t="shared" si="1"/>
        <v>0</v>
      </c>
      <c r="K15" s="12">
        <f>0</f>
        <v>0</v>
      </c>
    </row>
    <row r="16" spans="1:11" ht="15.75" customHeight="1" x14ac:dyDescent="0.25">
      <c r="A16" s="8" t="str">
        <f>General!A16</f>
        <v>Edwardo Garcia</v>
      </c>
      <c r="B16" s="17">
        <f>0</f>
        <v>0</v>
      </c>
      <c r="C16" s="17">
        <f>0</f>
        <v>0</v>
      </c>
      <c r="D16" s="17">
        <f>0</f>
        <v>0</v>
      </c>
      <c r="E16" s="17">
        <f>0</f>
        <v>0</v>
      </c>
      <c r="F16" s="17">
        <f>0</f>
        <v>0</v>
      </c>
      <c r="G16" s="17">
        <f>0</f>
        <v>0</v>
      </c>
      <c r="H16" s="17">
        <f>0</f>
        <v>0</v>
      </c>
      <c r="I16" s="10">
        <f t="shared" si="0"/>
        <v>0</v>
      </c>
      <c r="J16" s="11">
        <f t="shared" si="1"/>
        <v>0</v>
      </c>
      <c r="K16" s="12">
        <f>0</f>
        <v>0</v>
      </c>
    </row>
    <row r="17" spans="1:11" ht="15.75" customHeight="1" x14ac:dyDescent="0.25">
      <c r="A17" s="8" t="str">
        <f>General!A17</f>
        <v>Egidio Quiroz</v>
      </c>
      <c r="B17" s="17">
        <f>0</f>
        <v>0</v>
      </c>
      <c r="C17" s="17">
        <f>0</f>
        <v>0</v>
      </c>
      <c r="D17" s="17">
        <f>0</f>
        <v>0</v>
      </c>
      <c r="E17" s="17">
        <f>0</f>
        <v>0</v>
      </c>
      <c r="F17" s="17">
        <f>0</f>
        <v>0</v>
      </c>
      <c r="G17" s="17">
        <f>0</f>
        <v>0</v>
      </c>
      <c r="H17" s="17">
        <f>0</f>
        <v>0</v>
      </c>
      <c r="I17" s="10">
        <f t="shared" si="0"/>
        <v>0</v>
      </c>
      <c r="J17" s="11">
        <f t="shared" si="1"/>
        <v>0</v>
      </c>
      <c r="K17" s="12">
        <f>0</f>
        <v>0</v>
      </c>
    </row>
    <row r="18" spans="1:11" ht="15.75" customHeight="1" x14ac:dyDescent="0.25">
      <c r="A18" s="8" t="str">
        <f>General!A18</f>
        <v>Emil Salas</v>
      </c>
      <c r="B18" s="17">
        <f>0</f>
        <v>0</v>
      </c>
      <c r="C18" s="17">
        <f>0</f>
        <v>0</v>
      </c>
      <c r="D18" s="17">
        <f>0</f>
        <v>0</v>
      </c>
      <c r="E18" s="17">
        <f>0</f>
        <v>0</v>
      </c>
      <c r="F18" s="17">
        <f>0</f>
        <v>0</v>
      </c>
      <c r="G18" s="17">
        <f>0</f>
        <v>0</v>
      </c>
      <c r="H18" s="17">
        <f>12</f>
        <v>12</v>
      </c>
      <c r="I18" s="10">
        <f t="shared" si="0"/>
        <v>12</v>
      </c>
      <c r="J18" s="11">
        <f t="shared" si="1"/>
        <v>12</v>
      </c>
      <c r="K18" s="12">
        <f>0</f>
        <v>0</v>
      </c>
    </row>
    <row r="19" spans="1:11" ht="15.75" customHeight="1" x14ac:dyDescent="0.25">
      <c r="A19" s="8" t="str">
        <f>General!A19</f>
        <v>Enrique Diaz</v>
      </c>
      <c r="B19" s="17">
        <f>0</f>
        <v>0</v>
      </c>
      <c r="C19" s="17">
        <f>0</f>
        <v>0</v>
      </c>
      <c r="D19" s="17">
        <f>0</f>
        <v>0</v>
      </c>
      <c r="E19" s="17">
        <f>0</f>
        <v>0</v>
      </c>
      <c r="F19" s="17">
        <f>0</f>
        <v>0</v>
      </c>
      <c r="G19" s="17">
        <f>0</f>
        <v>0</v>
      </c>
      <c r="H19" s="17">
        <f>0</f>
        <v>0</v>
      </c>
      <c r="I19" s="10">
        <f t="shared" si="0"/>
        <v>0</v>
      </c>
      <c r="J19" s="11">
        <f t="shared" si="1"/>
        <v>0</v>
      </c>
      <c r="K19" s="12">
        <f>0</f>
        <v>0</v>
      </c>
    </row>
    <row r="20" spans="1:11" ht="15.75" customHeight="1" x14ac:dyDescent="0.25">
      <c r="A20" s="8" t="str">
        <f>General!A20</f>
        <v>Erik Acosta</v>
      </c>
      <c r="B20" s="17">
        <f>0</f>
        <v>0</v>
      </c>
      <c r="C20" s="17">
        <f>0</f>
        <v>0</v>
      </c>
      <c r="D20" s="17">
        <f>0</f>
        <v>0</v>
      </c>
      <c r="E20" s="17">
        <f>0</f>
        <v>0</v>
      </c>
      <c r="F20" s="17">
        <f>0</f>
        <v>0</v>
      </c>
      <c r="G20" s="17">
        <f>0</f>
        <v>0</v>
      </c>
      <c r="H20" s="17">
        <f>0+12</f>
        <v>12</v>
      </c>
      <c r="I20" s="10">
        <f t="shared" si="0"/>
        <v>12</v>
      </c>
      <c r="J20" s="11">
        <f t="shared" si="1"/>
        <v>12</v>
      </c>
      <c r="K20" s="12">
        <f>0</f>
        <v>0</v>
      </c>
    </row>
    <row r="21" spans="1:11" ht="15.75" customHeight="1" x14ac:dyDescent="0.25">
      <c r="A21" s="8" t="str">
        <f>General!A21</f>
        <v>Erisson Salazar Rodriguez</v>
      </c>
      <c r="B21" s="17">
        <f>0</f>
        <v>0</v>
      </c>
      <c r="C21" s="17">
        <f>0</f>
        <v>0</v>
      </c>
      <c r="D21" s="17">
        <f>0</f>
        <v>0</v>
      </c>
      <c r="E21" s="17">
        <f>0</f>
        <v>0</v>
      </c>
      <c r="F21" s="17">
        <f>0</f>
        <v>0</v>
      </c>
      <c r="G21" s="17">
        <f>0</f>
        <v>0</v>
      </c>
      <c r="H21" s="17">
        <f>0+12</f>
        <v>12</v>
      </c>
      <c r="I21" s="10">
        <f t="shared" si="0"/>
        <v>12</v>
      </c>
      <c r="J21" s="11">
        <f t="shared" si="1"/>
        <v>12</v>
      </c>
      <c r="K21" s="12">
        <f>0</f>
        <v>0</v>
      </c>
    </row>
    <row r="22" spans="1:11" ht="15.75" customHeight="1" x14ac:dyDescent="0.25">
      <c r="A22" s="8" t="str">
        <f>General!A22</f>
        <v>Erwin Galicia</v>
      </c>
      <c r="B22" s="17">
        <f>0</f>
        <v>0</v>
      </c>
      <c r="C22" s="17">
        <f>0</f>
        <v>0</v>
      </c>
      <c r="D22" s="17">
        <f>0</f>
        <v>0</v>
      </c>
      <c r="E22" s="17">
        <f>0</f>
        <v>0</v>
      </c>
      <c r="F22" s="17">
        <f>0</f>
        <v>0</v>
      </c>
      <c r="G22" s="17">
        <f>0</f>
        <v>0</v>
      </c>
      <c r="H22" s="17">
        <f>0</f>
        <v>0</v>
      </c>
      <c r="I22" s="10">
        <f t="shared" si="0"/>
        <v>0</v>
      </c>
      <c r="J22" s="11">
        <f t="shared" si="1"/>
        <v>0</v>
      </c>
      <c r="K22" s="12">
        <f>0</f>
        <v>0</v>
      </c>
    </row>
    <row r="23" spans="1:11" ht="15.75" customHeight="1" x14ac:dyDescent="0.25">
      <c r="A23" s="8" t="str">
        <f>General!A23</f>
        <v>Erwin Gonzalez</v>
      </c>
      <c r="B23" s="17">
        <f>0</f>
        <v>0</v>
      </c>
      <c r="C23" s="17">
        <f>0</f>
        <v>0</v>
      </c>
      <c r="D23" s="17">
        <f>0</f>
        <v>0</v>
      </c>
      <c r="E23" s="17">
        <f>0</f>
        <v>0</v>
      </c>
      <c r="F23" s="17">
        <f>0</f>
        <v>0</v>
      </c>
      <c r="G23" s="17">
        <f>0</f>
        <v>0</v>
      </c>
      <c r="H23" s="17">
        <f>0</f>
        <v>0</v>
      </c>
      <c r="I23" s="10">
        <f t="shared" si="0"/>
        <v>0</v>
      </c>
      <c r="J23" s="11">
        <f t="shared" si="1"/>
        <v>0</v>
      </c>
      <c r="K23" s="12">
        <f>0</f>
        <v>0</v>
      </c>
    </row>
    <row r="24" spans="1:11" ht="15.75" customHeight="1" x14ac:dyDescent="0.25">
      <c r="A24" s="8" t="str">
        <f>General!A24</f>
        <v>Franklin Bermon</v>
      </c>
      <c r="B24" s="17">
        <f>0</f>
        <v>0</v>
      </c>
      <c r="C24" s="17">
        <f>0</f>
        <v>0</v>
      </c>
      <c r="D24" s="17">
        <f>0</f>
        <v>0</v>
      </c>
      <c r="E24" s="17">
        <f>0</f>
        <v>0</v>
      </c>
      <c r="F24" s="17">
        <f>0</f>
        <v>0</v>
      </c>
      <c r="G24" s="17">
        <f>0</f>
        <v>0</v>
      </c>
      <c r="H24" s="17">
        <f>0</f>
        <v>0</v>
      </c>
      <c r="I24" s="10">
        <f t="shared" si="0"/>
        <v>0</v>
      </c>
      <c r="J24" s="11">
        <f t="shared" si="1"/>
        <v>0</v>
      </c>
      <c r="K24" s="12">
        <f>0</f>
        <v>0</v>
      </c>
    </row>
    <row r="25" spans="1:11" ht="15.75" customHeight="1" x14ac:dyDescent="0.25">
      <c r="A25" s="8" t="str">
        <f>General!A25</f>
        <v>Franklin Soto</v>
      </c>
      <c r="B25" s="17">
        <f>0</f>
        <v>0</v>
      </c>
      <c r="C25" s="17">
        <f>0</f>
        <v>0</v>
      </c>
      <c r="D25" s="17">
        <f>0</f>
        <v>0</v>
      </c>
      <c r="E25" s="17">
        <f>0</f>
        <v>0</v>
      </c>
      <c r="F25" s="17">
        <f>0</f>
        <v>0</v>
      </c>
      <c r="G25" s="17">
        <f>0</f>
        <v>0</v>
      </c>
      <c r="H25" s="17">
        <f>12</f>
        <v>12</v>
      </c>
      <c r="I25" s="10">
        <f t="shared" si="0"/>
        <v>12</v>
      </c>
      <c r="J25" s="11">
        <f t="shared" si="1"/>
        <v>12</v>
      </c>
      <c r="K25" s="12">
        <f>0</f>
        <v>0</v>
      </c>
    </row>
    <row r="26" spans="1:11" ht="15.75" customHeight="1" x14ac:dyDescent="0.25">
      <c r="A26" s="8" t="str">
        <f>General!A26</f>
        <v>Irma Bona</v>
      </c>
      <c r="B26" s="17">
        <f>0</f>
        <v>0</v>
      </c>
      <c r="C26" s="17">
        <f>0</f>
        <v>0</v>
      </c>
      <c r="D26" s="17">
        <f>0</f>
        <v>0</v>
      </c>
      <c r="E26" s="17">
        <f>0</f>
        <v>0</v>
      </c>
      <c r="F26" s="17">
        <f>0</f>
        <v>0</v>
      </c>
      <c r="G26" s="17">
        <f>0</f>
        <v>0</v>
      </c>
      <c r="H26" s="17">
        <f>0</f>
        <v>0</v>
      </c>
      <c r="I26" s="10">
        <f t="shared" si="0"/>
        <v>0</v>
      </c>
      <c r="J26" s="11">
        <f t="shared" si="1"/>
        <v>0</v>
      </c>
      <c r="K26" s="12">
        <f>0</f>
        <v>0</v>
      </c>
    </row>
    <row r="27" spans="1:11" ht="15.75" customHeight="1" x14ac:dyDescent="0.25">
      <c r="A27" s="8" t="str">
        <f>General!A27</f>
        <v>Jairo Arteaga Rondon</v>
      </c>
      <c r="B27" s="17">
        <f>0</f>
        <v>0</v>
      </c>
      <c r="C27" s="17">
        <f>0</f>
        <v>0</v>
      </c>
      <c r="D27" s="17">
        <f>0</f>
        <v>0</v>
      </c>
      <c r="E27" s="17">
        <f>0</f>
        <v>0</v>
      </c>
      <c r="F27" s="17">
        <f>0</f>
        <v>0</v>
      </c>
      <c r="G27" s="17">
        <f>0</f>
        <v>0</v>
      </c>
      <c r="H27" s="17">
        <f>0+12</f>
        <v>12</v>
      </c>
      <c r="I27" s="10">
        <f t="shared" si="0"/>
        <v>12</v>
      </c>
      <c r="J27" s="11">
        <f t="shared" si="1"/>
        <v>12</v>
      </c>
      <c r="K27" s="12">
        <f>0</f>
        <v>0</v>
      </c>
    </row>
    <row r="28" spans="1:11" ht="15.75" customHeight="1" x14ac:dyDescent="0.25">
      <c r="A28" s="8" t="str">
        <f>General!A28</f>
        <v>Jesus Golding</v>
      </c>
      <c r="B28" s="17">
        <f>0</f>
        <v>0</v>
      </c>
      <c r="C28" s="17">
        <f>0</f>
        <v>0</v>
      </c>
      <c r="D28" s="17">
        <f>0</f>
        <v>0</v>
      </c>
      <c r="E28" s="17">
        <f>0</f>
        <v>0</v>
      </c>
      <c r="F28" s="17">
        <f>0</f>
        <v>0</v>
      </c>
      <c r="G28" s="17">
        <f>0</f>
        <v>0</v>
      </c>
      <c r="H28" s="17">
        <f>0</f>
        <v>0</v>
      </c>
      <c r="I28" s="10">
        <f t="shared" si="0"/>
        <v>0</v>
      </c>
      <c r="J28" s="11">
        <f t="shared" si="1"/>
        <v>0</v>
      </c>
      <c r="K28" s="12">
        <f>0</f>
        <v>0</v>
      </c>
    </row>
    <row r="29" spans="1:11" ht="15.75" customHeight="1" x14ac:dyDescent="0.25">
      <c r="A29" s="8" t="str">
        <f>General!A29</f>
        <v>Jesus Valero</v>
      </c>
      <c r="B29" s="17">
        <f>0</f>
        <v>0</v>
      </c>
      <c r="C29" s="17">
        <f>0</f>
        <v>0</v>
      </c>
      <c r="D29" s="17">
        <f>0</f>
        <v>0</v>
      </c>
      <c r="E29" s="17">
        <f>0</f>
        <v>0</v>
      </c>
      <c r="F29" s="17">
        <f>0</f>
        <v>0</v>
      </c>
      <c r="G29" s="17">
        <f>0</f>
        <v>0</v>
      </c>
      <c r="H29" s="17">
        <f>0</f>
        <v>0</v>
      </c>
      <c r="I29" s="10">
        <f t="shared" si="0"/>
        <v>0</v>
      </c>
      <c r="J29" s="11">
        <f t="shared" si="1"/>
        <v>0</v>
      </c>
      <c r="K29" s="12">
        <f>0</f>
        <v>0</v>
      </c>
    </row>
    <row r="30" spans="1:11" ht="15.75" customHeight="1" x14ac:dyDescent="0.25">
      <c r="A30" s="8" t="str">
        <f>General!A30</f>
        <v>Jhoan Cueto</v>
      </c>
      <c r="B30" s="17">
        <f>0</f>
        <v>0</v>
      </c>
      <c r="C30" s="17">
        <f>0</f>
        <v>0</v>
      </c>
      <c r="D30" s="17">
        <f>0</f>
        <v>0</v>
      </c>
      <c r="E30" s="17">
        <f>0</f>
        <v>0</v>
      </c>
      <c r="F30" s="17">
        <f>0</f>
        <v>0</v>
      </c>
      <c r="G30" s="17">
        <f>0</f>
        <v>0</v>
      </c>
      <c r="H30" s="17">
        <f>0</f>
        <v>0</v>
      </c>
      <c r="I30" s="10">
        <f t="shared" si="0"/>
        <v>0</v>
      </c>
      <c r="J30" s="11">
        <f t="shared" si="1"/>
        <v>0</v>
      </c>
      <c r="K30" s="12">
        <f>0</f>
        <v>0</v>
      </c>
    </row>
    <row r="31" spans="1:11" ht="15.75" customHeight="1" x14ac:dyDescent="0.25">
      <c r="A31" s="8" t="str">
        <f>General!A31</f>
        <v>Jhon Plaza</v>
      </c>
      <c r="B31" s="17">
        <f>0</f>
        <v>0</v>
      </c>
      <c r="C31" s="17">
        <f>0</f>
        <v>0</v>
      </c>
      <c r="D31" s="17">
        <f>0</f>
        <v>0</v>
      </c>
      <c r="E31" s="17">
        <f>0</f>
        <v>0</v>
      </c>
      <c r="F31" s="17">
        <f>0</f>
        <v>0</v>
      </c>
      <c r="G31" s="17">
        <f>0</f>
        <v>0</v>
      </c>
      <c r="H31" s="17">
        <f>0+14</f>
        <v>14</v>
      </c>
      <c r="I31" s="10">
        <f t="shared" si="0"/>
        <v>14</v>
      </c>
      <c r="J31" s="11">
        <f t="shared" si="1"/>
        <v>14</v>
      </c>
      <c r="K31" s="12">
        <f>0</f>
        <v>0</v>
      </c>
    </row>
    <row r="32" spans="1:11" ht="15.75" customHeight="1" x14ac:dyDescent="0.25">
      <c r="A32" s="8" t="str">
        <f>General!A32</f>
        <v>Joan Fuentes</v>
      </c>
      <c r="B32" s="17">
        <f>0</f>
        <v>0</v>
      </c>
      <c r="C32" s="17">
        <f>0</f>
        <v>0</v>
      </c>
      <c r="D32" s="17">
        <f>0</f>
        <v>0</v>
      </c>
      <c r="E32" s="17">
        <f>0</f>
        <v>0</v>
      </c>
      <c r="F32" s="17">
        <f>0</f>
        <v>0</v>
      </c>
      <c r="G32" s="17">
        <f>0</f>
        <v>0</v>
      </c>
      <c r="H32" s="17">
        <f>12</f>
        <v>12</v>
      </c>
      <c r="I32" s="10">
        <f t="shared" si="0"/>
        <v>12</v>
      </c>
      <c r="J32" s="11">
        <f t="shared" si="1"/>
        <v>12</v>
      </c>
      <c r="K32" s="12">
        <f>0</f>
        <v>0</v>
      </c>
    </row>
    <row r="33" spans="1:11" ht="15.75" customHeight="1" x14ac:dyDescent="0.25">
      <c r="A33" s="8" t="str">
        <f>General!A33</f>
        <v>Johannys Rojas</v>
      </c>
      <c r="B33" s="17">
        <f>0</f>
        <v>0</v>
      </c>
      <c r="C33" s="17">
        <f>0</f>
        <v>0</v>
      </c>
      <c r="D33" s="17">
        <f>0</f>
        <v>0</v>
      </c>
      <c r="E33" s="17">
        <f>0</f>
        <v>0</v>
      </c>
      <c r="F33" s="17">
        <f>0</f>
        <v>0</v>
      </c>
      <c r="G33" s="17">
        <f>0</f>
        <v>0</v>
      </c>
      <c r="H33" s="17">
        <f>0+12</f>
        <v>12</v>
      </c>
      <c r="I33" s="10">
        <f t="shared" si="0"/>
        <v>12</v>
      </c>
      <c r="J33" s="11">
        <f t="shared" si="1"/>
        <v>12</v>
      </c>
      <c r="K33" s="12">
        <f>0</f>
        <v>0</v>
      </c>
    </row>
    <row r="34" spans="1:11" ht="15.75" customHeight="1" x14ac:dyDescent="0.25">
      <c r="A34" s="8" t="str">
        <f>General!A34</f>
        <v>John Ponte</v>
      </c>
      <c r="B34" s="17">
        <f>0</f>
        <v>0</v>
      </c>
      <c r="C34" s="17">
        <f>0</f>
        <v>0</v>
      </c>
      <c r="D34" s="17">
        <f>0</f>
        <v>0</v>
      </c>
      <c r="E34" s="17">
        <f>0</f>
        <v>0</v>
      </c>
      <c r="F34" s="17">
        <f>0</f>
        <v>0</v>
      </c>
      <c r="G34" s="17">
        <f>0</f>
        <v>0</v>
      </c>
      <c r="H34" s="17">
        <f>0</f>
        <v>0</v>
      </c>
      <c r="I34" s="10">
        <f t="shared" si="0"/>
        <v>0</v>
      </c>
      <c r="J34" s="11">
        <f t="shared" si="1"/>
        <v>0</v>
      </c>
      <c r="K34" s="12">
        <f>0</f>
        <v>0</v>
      </c>
    </row>
    <row r="35" spans="1:11" ht="15.75" customHeight="1" x14ac:dyDescent="0.25">
      <c r="A35" s="8" t="str">
        <f>General!A35</f>
        <v>Jorge Valles</v>
      </c>
      <c r="B35" s="17">
        <f>0</f>
        <v>0</v>
      </c>
      <c r="C35" s="17">
        <f>0</f>
        <v>0</v>
      </c>
      <c r="D35" s="17">
        <f>0</f>
        <v>0</v>
      </c>
      <c r="E35" s="17">
        <f>0</f>
        <v>0</v>
      </c>
      <c r="F35" s="17">
        <f>0</f>
        <v>0</v>
      </c>
      <c r="G35" s="17">
        <f>0</f>
        <v>0</v>
      </c>
      <c r="H35" s="17">
        <f>0</f>
        <v>0</v>
      </c>
      <c r="I35" s="10">
        <f t="shared" ref="I35:I66" si="2">SUM(B35:H35)</f>
        <v>0</v>
      </c>
      <c r="J35" s="11">
        <f t="shared" ref="J35:J66" si="3">I35-K35</f>
        <v>0</v>
      </c>
      <c r="K35" s="12">
        <f>0</f>
        <v>0</v>
      </c>
    </row>
    <row r="36" spans="1:11" ht="15.75" customHeight="1" x14ac:dyDescent="0.25">
      <c r="A36" s="8" t="str">
        <f>General!A36</f>
        <v>Jose Francisco Lugo</v>
      </c>
      <c r="B36" s="17">
        <f>0</f>
        <v>0</v>
      </c>
      <c r="C36" s="17">
        <f>0</f>
        <v>0</v>
      </c>
      <c r="D36" s="17">
        <f>0</f>
        <v>0</v>
      </c>
      <c r="E36" s="17">
        <f>0</f>
        <v>0</v>
      </c>
      <c r="F36" s="17">
        <f>0</f>
        <v>0</v>
      </c>
      <c r="G36" s="17">
        <f>0</f>
        <v>0</v>
      </c>
      <c r="H36" s="17">
        <f>0</f>
        <v>0</v>
      </c>
      <c r="I36" s="10">
        <f t="shared" si="2"/>
        <v>0</v>
      </c>
      <c r="J36" s="11">
        <f t="shared" si="3"/>
        <v>0</v>
      </c>
      <c r="K36" s="12">
        <f>0</f>
        <v>0</v>
      </c>
    </row>
    <row r="37" spans="1:11" ht="15.75" customHeight="1" x14ac:dyDescent="0.25">
      <c r="A37" s="8" t="str">
        <f>General!A37</f>
        <v>Jose Lopez</v>
      </c>
      <c r="B37" s="17">
        <f>0</f>
        <v>0</v>
      </c>
      <c r="C37" s="17">
        <f>0</f>
        <v>0</v>
      </c>
      <c r="D37" s="17">
        <f>0</f>
        <v>0</v>
      </c>
      <c r="E37" s="17">
        <f>0</f>
        <v>0</v>
      </c>
      <c r="F37" s="17">
        <f>0</f>
        <v>0</v>
      </c>
      <c r="G37" s="17">
        <f>0</f>
        <v>0</v>
      </c>
      <c r="H37" s="17">
        <f>0</f>
        <v>0</v>
      </c>
      <c r="I37" s="10">
        <f t="shared" si="2"/>
        <v>0</v>
      </c>
      <c r="J37" s="11">
        <f t="shared" si="3"/>
        <v>0</v>
      </c>
      <c r="K37" s="12">
        <f>0</f>
        <v>0</v>
      </c>
    </row>
    <row r="38" spans="1:11" ht="15.75" customHeight="1" x14ac:dyDescent="0.25">
      <c r="A38" s="8" t="str">
        <f>General!A38</f>
        <v>Jose Ochoa</v>
      </c>
      <c r="B38" s="17">
        <f>0</f>
        <v>0</v>
      </c>
      <c r="C38" s="17">
        <f>0</f>
        <v>0</v>
      </c>
      <c r="D38" s="17">
        <f>0</f>
        <v>0</v>
      </c>
      <c r="E38" s="17">
        <f>0</f>
        <v>0</v>
      </c>
      <c r="F38" s="17">
        <f>0</f>
        <v>0</v>
      </c>
      <c r="G38" s="17">
        <f>0</f>
        <v>0</v>
      </c>
      <c r="H38" s="17">
        <f>0+12</f>
        <v>12</v>
      </c>
      <c r="I38" s="10">
        <f t="shared" si="2"/>
        <v>12</v>
      </c>
      <c r="J38" s="11">
        <f t="shared" si="3"/>
        <v>12</v>
      </c>
      <c r="K38" s="12">
        <f>0</f>
        <v>0</v>
      </c>
    </row>
    <row r="39" spans="1:11" ht="15.75" customHeight="1" x14ac:dyDescent="0.25">
      <c r="A39" s="8" t="str">
        <f>General!A39</f>
        <v>Joset Maldonado</v>
      </c>
      <c r="B39" s="17">
        <f>0</f>
        <v>0</v>
      </c>
      <c r="C39" s="17">
        <f>0</f>
        <v>0</v>
      </c>
      <c r="D39" s="17">
        <f>0</f>
        <v>0</v>
      </c>
      <c r="E39" s="17">
        <f>0</f>
        <v>0</v>
      </c>
      <c r="F39" s="17">
        <f>0</f>
        <v>0</v>
      </c>
      <c r="G39" s="17">
        <f>0</f>
        <v>0</v>
      </c>
      <c r="H39" s="17">
        <f>12</f>
        <v>12</v>
      </c>
      <c r="I39" s="10">
        <f t="shared" si="2"/>
        <v>12</v>
      </c>
      <c r="J39" s="11">
        <f t="shared" si="3"/>
        <v>12</v>
      </c>
      <c r="K39" s="12">
        <f>0</f>
        <v>0</v>
      </c>
    </row>
    <row r="40" spans="1:11" ht="15.75" customHeight="1" x14ac:dyDescent="0.25">
      <c r="A40" s="8" t="str">
        <f>General!A40</f>
        <v>Juan Davila</v>
      </c>
      <c r="B40" s="17">
        <f>0</f>
        <v>0</v>
      </c>
      <c r="C40" s="17">
        <f>0</f>
        <v>0</v>
      </c>
      <c r="D40" s="17">
        <f>0</f>
        <v>0</v>
      </c>
      <c r="E40" s="17">
        <f>0</f>
        <v>0</v>
      </c>
      <c r="F40" s="17">
        <f>0</f>
        <v>0</v>
      </c>
      <c r="G40" s="17">
        <f>0</f>
        <v>0</v>
      </c>
      <c r="H40" s="17">
        <f>12</f>
        <v>12</v>
      </c>
      <c r="I40" s="10">
        <f t="shared" si="2"/>
        <v>12</v>
      </c>
      <c r="J40" s="11">
        <f t="shared" si="3"/>
        <v>12</v>
      </c>
      <c r="K40" s="12">
        <f>0</f>
        <v>0</v>
      </c>
    </row>
    <row r="41" spans="1:11" ht="15.75" customHeight="1" x14ac:dyDescent="0.25">
      <c r="A41" s="8" t="str">
        <f>General!A41</f>
        <v>Juan Gimenez</v>
      </c>
      <c r="B41" s="17">
        <f>0</f>
        <v>0</v>
      </c>
      <c r="C41" s="17">
        <f>0</f>
        <v>0</v>
      </c>
      <c r="D41" s="17">
        <f>0</f>
        <v>0</v>
      </c>
      <c r="E41" s="17">
        <f>0</f>
        <v>0</v>
      </c>
      <c r="F41" s="17">
        <f>0</f>
        <v>0</v>
      </c>
      <c r="G41" s="17">
        <f>0</f>
        <v>0</v>
      </c>
      <c r="H41" s="17">
        <f>0</f>
        <v>0</v>
      </c>
      <c r="I41" s="10">
        <f t="shared" si="2"/>
        <v>0</v>
      </c>
      <c r="J41" s="11">
        <f t="shared" si="3"/>
        <v>0</v>
      </c>
      <c r="K41" s="12">
        <f>0</f>
        <v>0</v>
      </c>
    </row>
    <row r="42" spans="1:11" ht="15.75" customHeight="1" x14ac:dyDescent="0.25">
      <c r="A42" s="8" t="str">
        <f>General!A42</f>
        <v>Juan Manuel</v>
      </c>
      <c r="B42" s="17">
        <f>0</f>
        <v>0</v>
      </c>
      <c r="C42" s="17">
        <f>0</f>
        <v>0</v>
      </c>
      <c r="D42" s="17">
        <f>0</f>
        <v>0</v>
      </c>
      <c r="E42" s="17">
        <f>0</f>
        <v>0</v>
      </c>
      <c r="F42" s="17">
        <f>0</f>
        <v>0</v>
      </c>
      <c r="G42" s="17">
        <f>0</f>
        <v>0</v>
      </c>
      <c r="H42" s="17">
        <f>0</f>
        <v>0</v>
      </c>
      <c r="I42" s="10">
        <f t="shared" si="2"/>
        <v>0</v>
      </c>
      <c r="J42" s="11">
        <f t="shared" si="3"/>
        <v>0</v>
      </c>
      <c r="K42" s="12">
        <f>0</f>
        <v>0</v>
      </c>
    </row>
    <row r="43" spans="1:11" ht="15.75" customHeight="1" x14ac:dyDescent="0.25">
      <c r="A43" s="8" t="str">
        <f>General!A43</f>
        <v>Julio Astidias</v>
      </c>
      <c r="B43" s="17">
        <f>0</f>
        <v>0</v>
      </c>
      <c r="C43" s="17">
        <f>0</f>
        <v>0</v>
      </c>
      <c r="D43" s="17">
        <f>0</f>
        <v>0</v>
      </c>
      <c r="E43" s="17">
        <f>0</f>
        <v>0</v>
      </c>
      <c r="F43" s="17">
        <f>0</f>
        <v>0</v>
      </c>
      <c r="G43" s="17">
        <f>0</f>
        <v>0</v>
      </c>
      <c r="H43" s="17">
        <f>0</f>
        <v>0</v>
      </c>
      <c r="I43" s="10">
        <f t="shared" si="2"/>
        <v>0</v>
      </c>
      <c r="J43" s="11">
        <f t="shared" si="3"/>
        <v>0</v>
      </c>
      <c r="K43" s="12">
        <f>0</f>
        <v>0</v>
      </c>
    </row>
    <row r="44" spans="1:11" ht="15.75" customHeight="1" x14ac:dyDescent="0.25">
      <c r="A44" s="8" t="str">
        <f>General!A44</f>
        <v>Kelly Miranda</v>
      </c>
      <c r="B44" s="17">
        <f>0</f>
        <v>0</v>
      </c>
      <c r="C44" s="17">
        <f>0</f>
        <v>0</v>
      </c>
      <c r="D44" s="17">
        <f>0</f>
        <v>0</v>
      </c>
      <c r="E44" s="17">
        <f>0</f>
        <v>0</v>
      </c>
      <c r="F44" s="17">
        <f>0</f>
        <v>0</v>
      </c>
      <c r="G44" s="17">
        <f>0</f>
        <v>0</v>
      </c>
      <c r="H44" s="17">
        <f>0+12</f>
        <v>12</v>
      </c>
      <c r="I44" s="10">
        <f t="shared" si="2"/>
        <v>12</v>
      </c>
      <c r="J44" s="11">
        <f t="shared" si="3"/>
        <v>12</v>
      </c>
      <c r="K44" s="12">
        <f>0</f>
        <v>0</v>
      </c>
    </row>
    <row r="45" spans="1:11" ht="15.75" customHeight="1" x14ac:dyDescent="0.25">
      <c r="A45" s="8" t="str">
        <f>General!A45</f>
        <v>Klisma Lopez</v>
      </c>
      <c r="B45" s="17">
        <f>0</f>
        <v>0</v>
      </c>
      <c r="C45" s="17">
        <f>0</f>
        <v>0</v>
      </c>
      <c r="D45" s="17">
        <f>0</f>
        <v>0</v>
      </c>
      <c r="E45" s="17">
        <f>0</f>
        <v>0</v>
      </c>
      <c r="F45" s="17">
        <f>0</f>
        <v>0</v>
      </c>
      <c r="G45" s="17">
        <f>0</f>
        <v>0</v>
      </c>
      <c r="H45" s="17">
        <f>0+12</f>
        <v>12</v>
      </c>
      <c r="I45" s="10">
        <f t="shared" si="2"/>
        <v>12</v>
      </c>
      <c r="J45" s="11">
        <f t="shared" si="3"/>
        <v>12</v>
      </c>
      <c r="K45" s="12">
        <f>0</f>
        <v>0</v>
      </c>
    </row>
    <row r="46" spans="1:11" ht="15.75" customHeight="1" x14ac:dyDescent="0.25">
      <c r="A46" s="8" t="str">
        <f>General!A46</f>
        <v>Liz Forero</v>
      </c>
      <c r="B46" s="17">
        <f>0</f>
        <v>0</v>
      </c>
      <c r="C46" s="17">
        <f>0</f>
        <v>0</v>
      </c>
      <c r="D46" s="17">
        <f>0</f>
        <v>0</v>
      </c>
      <c r="E46" s="17">
        <f>0</f>
        <v>0</v>
      </c>
      <c r="F46" s="17">
        <f>0</f>
        <v>0</v>
      </c>
      <c r="G46" s="17">
        <f>0</f>
        <v>0</v>
      </c>
      <c r="H46" s="17">
        <f>0</f>
        <v>0</v>
      </c>
      <c r="I46" s="10">
        <f t="shared" si="2"/>
        <v>0</v>
      </c>
      <c r="J46" s="11">
        <f t="shared" si="3"/>
        <v>0</v>
      </c>
      <c r="K46" s="12">
        <f>0</f>
        <v>0</v>
      </c>
    </row>
    <row r="47" spans="1:11" ht="15.75" customHeight="1" x14ac:dyDescent="0.25">
      <c r="A47" s="8" t="str">
        <f>General!A47</f>
        <v>Luis David Golding</v>
      </c>
      <c r="B47" s="17">
        <f>0</f>
        <v>0</v>
      </c>
      <c r="C47" s="17">
        <f>0</f>
        <v>0</v>
      </c>
      <c r="D47" s="17">
        <f>0</f>
        <v>0</v>
      </c>
      <c r="E47" s="17">
        <f>0</f>
        <v>0</v>
      </c>
      <c r="F47" s="17">
        <f>0</f>
        <v>0</v>
      </c>
      <c r="G47" s="17">
        <f>0</f>
        <v>0</v>
      </c>
      <c r="H47" s="17">
        <f>0</f>
        <v>0</v>
      </c>
      <c r="I47" s="10">
        <f t="shared" si="2"/>
        <v>0</v>
      </c>
      <c r="J47" s="11">
        <f t="shared" si="3"/>
        <v>0</v>
      </c>
      <c r="K47" s="12">
        <f>0</f>
        <v>0</v>
      </c>
    </row>
    <row r="48" spans="1:11" ht="15.75" customHeight="1" x14ac:dyDescent="0.25">
      <c r="A48" s="8" t="str">
        <f>General!A48</f>
        <v>Luis Gutierrez</v>
      </c>
      <c r="B48" s="17">
        <f>0</f>
        <v>0</v>
      </c>
      <c r="C48" s="17">
        <f>0</f>
        <v>0</v>
      </c>
      <c r="D48" s="17">
        <f>0</f>
        <v>0</v>
      </c>
      <c r="E48" s="17">
        <f>0</f>
        <v>0</v>
      </c>
      <c r="F48" s="17">
        <f>0</f>
        <v>0</v>
      </c>
      <c r="G48" s="17">
        <f>0</f>
        <v>0</v>
      </c>
      <c r="H48" s="17">
        <f>0+12</f>
        <v>12</v>
      </c>
      <c r="I48" s="10">
        <f t="shared" si="2"/>
        <v>12</v>
      </c>
      <c r="J48" s="11">
        <f t="shared" si="3"/>
        <v>12</v>
      </c>
      <c r="K48" s="12">
        <f>0</f>
        <v>0</v>
      </c>
    </row>
    <row r="49" spans="1:11" ht="15.75" customHeight="1" x14ac:dyDescent="0.25">
      <c r="A49" s="8" t="str">
        <f>General!A49</f>
        <v>Luis Ochoa</v>
      </c>
      <c r="B49" s="17">
        <f>0</f>
        <v>0</v>
      </c>
      <c r="C49" s="17">
        <f>0</f>
        <v>0</v>
      </c>
      <c r="D49" s="17">
        <f>0</f>
        <v>0</v>
      </c>
      <c r="E49" s="17">
        <f>0</f>
        <v>0</v>
      </c>
      <c r="F49" s="17">
        <f>0</f>
        <v>0</v>
      </c>
      <c r="G49" s="17">
        <f>0</f>
        <v>0</v>
      </c>
      <c r="H49" s="17">
        <f>0</f>
        <v>0</v>
      </c>
      <c r="I49" s="10">
        <f t="shared" si="2"/>
        <v>0</v>
      </c>
      <c r="J49" s="11">
        <f t="shared" si="3"/>
        <v>0</v>
      </c>
      <c r="K49" s="12">
        <f>0</f>
        <v>0</v>
      </c>
    </row>
    <row r="50" spans="1:11" ht="15.75" customHeight="1" x14ac:dyDescent="0.25">
      <c r="A50" s="8" t="str">
        <f>General!A50</f>
        <v>Luis Rangel</v>
      </c>
      <c r="B50" s="17">
        <f>0</f>
        <v>0</v>
      </c>
      <c r="C50" s="17">
        <f>0</f>
        <v>0</v>
      </c>
      <c r="D50" s="17">
        <f>0</f>
        <v>0</v>
      </c>
      <c r="E50" s="17">
        <f>0</f>
        <v>0</v>
      </c>
      <c r="F50" s="17">
        <f>0</f>
        <v>0</v>
      </c>
      <c r="G50" s="17">
        <f>0</f>
        <v>0</v>
      </c>
      <c r="H50" s="17">
        <f>0+12</f>
        <v>12</v>
      </c>
      <c r="I50" s="10">
        <f t="shared" si="2"/>
        <v>12</v>
      </c>
      <c r="J50" s="11">
        <f t="shared" si="3"/>
        <v>12</v>
      </c>
      <c r="K50" s="12">
        <f>0</f>
        <v>0</v>
      </c>
    </row>
    <row r="51" spans="1:11" ht="15.75" customHeight="1" x14ac:dyDescent="0.25">
      <c r="A51" s="8" t="str">
        <f>General!A51</f>
        <v>Manuel Escalona</v>
      </c>
      <c r="B51" s="17">
        <f>0</f>
        <v>0</v>
      </c>
      <c r="C51" s="17">
        <f>0</f>
        <v>0</v>
      </c>
      <c r="D51" s="17">
        <f>0</f>
        <v>0</v>
      </c>
      <c r="E51" s="17">
        <f>0</f>
        <v>0</v>
      </c>
      <c r="F51" s="17">
        <f>0</f>
        <v>0</v>
      </c>
      <c r="G51" s="17">
        <f>0</f>
        <v>0</v>
      </c>
      <c r="H51" s="17">
        <f>0</f>
        <v>0</v>
      </c>
      <c r="I51" s="10">
        <f t="shared" si="2"/>
        <v>0</v>
      </c>
      <c r="J51" s="11">
        <f t="shared" si="3"/>
        <v>0</v>
      </c>
      <c r="K51" s="12">
        <f>0</f>
        <v>0</v>
      </c>
    </row>
    <row r="52" spans="1:11" ht="15.75" customHeight="1" x14ac:dyDescent="0.25">
      <c r="A52" s="8" t="str">
        <f>General!A52</f>
        <v>Manuel Lopez</v>
      </c>
      <c r="B52" s="17">
        <f>0</f>
        <v>0</v>
      </c>
      <c r="C52" s="17">
        <f>0</f>
        <v>0</v>
      </c>
      <c r="D52" s="17">
        <f>0</f>
        <v>0</v>
      </c>
      <c r="E52" s="17">
        <f>0</f>
        <v>0</v>
      </c>
      <c r="F52" s="17">
        <f>0</f>
        <v>0</v>
      </c>
      <c r="G52" s="17">
        <f>0</f>
        <v>0</v>
      </c>
      <c r="H52" s="17">
        <f>0</f>
        <v>0</v>
      </c>
      <c r="I52" s="10">
        <f t="shared" si="2"/>
        <v>0</v>
      </c>
      <c r="J52" s="11">
        <f t="shared" si="3"/>
        <v>0</v>
      </c>
      <c r="K52" s="12">
        <f>0</f>
        <v>0</v>
      </c>
    </row>
    <row r="53" spans="1:11" ht="15.75" customHeight="1" x14ac:dyDescent="0.25">
      <c r="A53" s="8" t="str">
        <f>General!A53</f>
        <v>Manuel Ramirez</v>
      </c>
      <c r="B53" s="17">
        <f>0</f>
        <v>0</v>
      </c>
      <c r="C53" s="17">
        <f>0</f>
        <v>0</v>
      </c>
      <c r="D53" s="17">
        <f>0</f>
        <v>0</v>
      </c>
      <c r="E53" s="17">
        <f>0</f>
        <v>0</v>
      </c>
      <c r="F53" s="17">
        <f>0</f>
        <v>0</v>
      </c>
      <c r="G53" s="17">
        <f>0</f>
        <v>0</v>
      </c>
      <c r="H53" s="17">
        <f>0</f>
        <v>0</v>
      </c>
      <c r="I53" s="10">
        <f t="shared" si="2"/>
        <v>0</v>
      </c>
      <c r="J53" s="11">
        <f t="shared" si="3"/>
        <v>0</v>
      </c>
      <c r="K53" s="12">
        <f>0</f>
        <v>0</v>
      </c>
    </row>
    <row r="54" spans="1:11" ht="15.75" customHeight="1" x14ac:dyDescent="0.25">
      <c r="A54" s="8" t="str">
        <f>General!A54</f>
        <v>Marbelis Soto</v>
      </c>
      <c r="B54" s="17">
        <f>0</f>
        <v>0</v>
      </c>
      <c r="C54" s="17">
        <f>0</f>
        <v>0</v>
      </c>
      <c r="D54" s="17">
        <f>0</f>
        <v>0</v>
      </c>
      <c r="E54" s="17">
        <f>0</f>
        <v>0</v>
      </c>
      <c r="F54" s="17">
        <f>0</f>
        <v>0</v>
      </c>
      <c r="G54" s="17">
        <f>0</f>
        <v>0</v>
      </c>
      <c r="H54" s="17">
        <f>0+12</f>
        <v>12</v>
      </c>
      <c r="I54" s="10">
        <f t="shared" si="2"/>
        <v>12</v>
      </c>
      <c r="J54" s="11">
        <f t="shared" si="3"/>
        <v>12</v>
      </c>
      <c r="K54" s="12">
        <f>0</f>
        <v>0</v>
      </c>
    </row>
    <row r="55" spans="1:11" ht="15.75" customHeight="1" x14ac:dyDescent="0.25">
      <c r="A55" s="8" t="str">
        <f>General!A55</f>
        <v>Michael Mendez</v>
      </c>
      <c r="B55" s="17">
        <f>0</f>
        <v>0</v>
      </c>
      <c r="C55" s="17">
        <f>0</f>
        <v>0</v>
      </c>
      <c r="D55" s="17">
        <f>0</f>
        <v>0</v>
      </c>
      <c r="E55" s="17">
        <f>0</f>
        <v>0</v>
      </c>
      <c r="F55" s="17">
        <f>0</f>
        <v>0</v>
      </c>
      <c r="G55" s="17">
        <f>0</f>
        <v>0</v>
      </c>
      <c r="H55" s="17">
        <f>0</f>
        <v>0</v>
      </c>
      <c r="I55" s="10">
        <f t="shared" si="2"/>
        <v>0</v>
      </c>
      <c r="J55" s="11">
        <f t="shared" si="3"/>
        <v>0</v>
      </c>
      <c r="K55" s="12">
        <f>0</f>
        <v>0</v>
      </c>
    </row>
    <row r="56" spans="1:11" ht="15.75" customHeight="1" x14ac:dyDescent="0.25">
      <c r="A56" s="8" t="str">
        <f>General!A56</f>
        <v>Nelson Roman</v>
      </c>
      <c r="B56" s="17">
        <f>0</f>
        <v>0</v>
      </c>
      <c r="C56" s="17">
        <f>0</f>
        <v>0</v>
      </c>
      <c r="D56" s="17">
        <f>0</f>
        <v>0</v>
      </c>
      <c r="E56" s="17">
        <f>0</f>
        <v>0</v>
      </c>
      <c r="F56" s="17">
        <f>0</f>
        <v>0</v>
      </c>
      <c r="G56" s="17">
        <f>0</f>
        <v>0</v>
      </c>
      <c r="H56" s="17">
        <f>14</f>
        <v>14</v>
      </c>
      <c r="I56" s="10">
        <f t="shared" si="2"/>
        <v>14</v>
      </c>
      <c r="J56" s="11">
        <f t="shared" si="3"/>
        <v>14</v>
      </c>
      <c r="K56" s="12">
        <f>0</f>
        <v>0</v>
      </c>
    </row>
    <row r="57" spans="1:11" ht="15.75" customHeight="1" x14ac:dyDescent="0.25">
      <c r="A57" s="8" t="str">
        <f>General!A57</f>
        <v>Oscar Hernandez</v>
      </c>
      <c r="B57" s="17">
        <f>0</f>
        <v>0</v>
      </c>
      <c r="C57" s="17">
        <f>0</f>
        <v>0</v>
      </c>
      <c r="D57" s="17">
        <f>0</f>
        <v>0</v>
      </c>
      <c r="E57" s="17">
        <f>0</f>
        <v>0</v>
      </c>
      <c r="F57" s="17">
        <f>0</f>
        <v>0</v>
      </c>
      <c r="G57" s="17">
        <f>0</f>
        <v>0</v>
      </c>
      <c r="H57" s="17">
        <f>0+12</f>
        <v>12</v>
      </c>
      <c r="I57" s="10">
        <f t="shared" si="2"/>
        <v>12</v>
      </c>
      <c r="J57" s="11">
        <f t="shared" si="3"/>
        <v>12</v>
      </c>
      <c r="K57" s="12">
        <f>0</f>
        <v>0</v>
      </c>
    </row>
    <row r="58" spans="1:11" ht="15.75" customHeight="1" x14ac:dyDescent="0.25">
      <c r="A58" s="8" t="str">
        <f>General!A58</f>
        <v>Oscar Mendez</v>
      </c>
      <c r="B58" s="17">
        <f>0</f>
        <v>0</v>
      </c>
      <c r="C58" s="17">
        <f>0</f>
        <v>0</v>
      </c>
      <c r="D58" s="17">
        <f>0</f>
        <v>0</v>
      </c>
      <c r="E58" s="17">
        <f>0</f>
        <v>0</v>
      </c>
      <c r="F58" s="17">
        <f>0</f>
        <v>0</v>
      </c>
      <c r="G58" s="17">
        <f>0</f>
        <v>0</v>
      </c>
      <c r="H58" s="17">
        <f>0</f>
        <v>0</v>
      </c>
      <c r="I58" s="10">
        <f t="shared" si="2"/>
        <v>0</v>
      </c>
      <c r="J58" s="11">
        <f t="shared" si="3"/>
        <v>0</v>
      </c>
      <c r="K58" s="12">
        <f>0</f>
        <v>0</v>
      </c>
    </row>
    <row r="59" spans="1:11" ht="15.75" customHeight="1" x14ac:dyDescent="0.25">
      <c r="A59" s="8" t="str">
        <f>General!A59</f>
        <v>Pedro Forero</v>
      </c>
      <c r="B59" s="17">
        <f>0</f>
        <v>0</v>
      </c>
      <c r="C59" s="17">
        <f>0</f>
        <v>0</v>
      </c>
      <c r="D59" s="17">
        <f>0</f>
        <v>0</v>
      </c>
      <c r="E59" s="17">
        <f>0</f>
        <v>0</v>
      </c>
      <c r="F59" s="17">
        <f>0</f>
        <v>0</v>
      </c>
      <c r="G59" s="17">
        <f>0</f>
        <v>0</v>
      </c>
      <c r="H59" s="17">
        <f>0</f>
        <v>0</v>
      </c>
      <c r="I59" s="10">
        <f t="shared" si="2"/>
        <v>0</v>
      </c>
      <c r="J59" s="11">
        <f t="shared" si="3"/>
        <v>0</v>
      </c>
      <c r="K59" s="12">
        <f>0</f>
        <v>0</v>
      </c>
    </row>
    <row r="60" spans="1:11" ht="15.75" customHeight="1" x14ac:dyDescent="0.25">
      <c r="A60" s="8" t="str">
        <f>General!A60</f>
        <v>Roberto Vasquez</v>
      </c>
      <c r="B60" s="17">
        <f>0</f>
        <v>0</v>
      </c>
      <c r="C60" s="17">
        <f>0</f>
        <v>0</v>
      </c>
      <c r="D60" s="17">
        <f>0</f>
        <v>0</v>
      </c>
      <c r="E60" s="17">
        <f>0</f>
        <v>0</v>
      </c>
      <c r="F60" s="17">
        <f>0</f>
        <v>0</v>
      </c>
      <c r="G60" s="17">
        <f>0</f>
        <v>0</v>
      </c>
      <c r="H60" s="17">
        <f>0+14</f>
        <v>14</v>
      </c>
      <c r="I60" s="10">
        <f t="shared" si="2"/>
        <v>14</v>
      </c>
      <c r="J60" s="11">
        <f t="shared" si="3"/>
        <v>14</v>
      </c>
      <c r="K60" s="12">
        <f>0</f>
        <v>0</v>
      </c>
    </row>
    <row r="61" spans="1:11" ht="15.75" customHeight="1" x14ac:dyDescent="0.25">
      <c r="A61" s="8" t="str">
        <f>General!A61</f>
        <v>Ruben Guerrero</v>
      </c>
      <c r="B61" s="17">
        <f>0</f>
        <v>0</v>
      </c>
      <c r="C61" s="17">
        <f>0</f>
        <v>0</v>
      </c>
      <c r="D61" s="17">
        <f>0</f>
        <v>0</v>
      </c>
      <c r="E61" s="17">
        <f>0</f>
        <v>0</v>
      </c>
      <c r="F61" s="17">
        <f>0</f>
        <v>0</v>
      </c>
      <c r="G61" s="17">
        <f>0</f>
        <v>0</v>
      </c>
      <c r="H61" s="17">
        <f>0</f>
        <v>0</v>
      </c>
      <c r="I61" s="10">
        <f t="shared" si="2"/>
        <v>0</v>
      </c>
      <c r="J61" s="11">
        <f t="shared" si="3"/>
        <v>0</v>
      </c>
      <c r="K61" s="12">
        <f>0</f>
        <v>0</v>
      </c>
    </row>
    <row r="62" spans="1:11" ht="15.75" customHeight="1" x14ac:dyDescent="0.25">
      <c r="A62" s="8" t="str">
        <f>General!A62</f>
        <v>Sara Zacarias</v>
      </c>
      <c r="B62" s="17">
        <f>0</f>
        <v>0</v>
      </c>
      <c r="C62" s="17">
        <f>0</f>
        <v>0</v>
      </c>
      <c r="D62" s="17">
        <f>0</f>
        <v>0</v>
      </c>
      <c r="E62" s="17">
        <f>0</f>
        <v>0</v>
      </c>
      <c r="F62" s="17">
        <f>0</f>
        <v>0</v>
      </c>
      <c r="G62" s="17">
        <f>0</f>
        <v>0</v>
      </c>
      <c r="H62" s="17">
        <f>0</f>
        <v>0</v>
      </c>
      <c r="I62" s="10">
        <f t="shared" si="2"/>
        <v>0</v>
      </c>
      <c r="J62" s="11">
        <f t="shared" si="3"/>
        <v>0</v>
      </c>
      <c r="K62" s="12">
        <f>0</f>
        <v>0</v>
      </c>
    </row>
    <row r="63" spans="1:11" ht="15.75" customHeight="1" x14ac:dyDescent="0.25">
      <c r="A63" s="8" t="str">
        <f>General!A63</f>
        <v>Sebastian Flores</v>
      </c>
      <c r="B63" s="17">
        <f>0</f>
        <v>0</v>
      </c>
      <c r="C63" s="17">
        <f>0</f>
        <v>0</v>
      </c>
      <c r="D63" s="17">
        <f>0</f>
        <v>0</v>
      </c>
      <c r="E63" s="17">
        <f>0</f>
        <v>0</v>
      </c>
      <c r="F63" s="17">
        <f>0</f>
        <v>0</v>
      </c>
      <c r="G63" s="17">
        <f>0</f>
        <v>0</v>
      </c>
      <c r="H63" s="17">
        <f>0</f>
        <v>0</v>
      </c>
      <c r="I63" s="10">
        <f t="shared" si="2"/>
        <v>0</v>
      </c>
      <c r="J63" s="11">
        <f t="shared" si="3"/>
        <v>0</v>
      </c>
      <c r="K63" s="12">
        <f>0</f>
        <v>0</v>
      </c>
    </row>
    <row r="64" spans="1:11" ht="15.75" customHeight="1" x14ac:dyDescent="0.25">
      <c r="A64" s="8" t="str">
        <f>General!A64</f>
        <v>Wilmer Gutierrez</v>
      </c>
      <c r="B64" s="17">
        <f>0</f>
        <v>0</v>
      </c>
      <c r="C64" s="17">
        <f>0</f>
        <v>0</v>
      </c>
      <c r="D64" s="17">
        <f>0</f>
        <v>0</v>
      </c>
      <c r="E64" s="17">
        <f>0</f>
        <v>0</v>
      </c>
      <c r="F64" s="17">
        <f>0</f>
        <v>0</v>
      </c>
      <c r="G64" s="17">
        <f>0</f>
        <v>0</v>
      </c>
      <c r="H64" s="17">
        <f>12</f>
        <v>12</v>
      </c>
      <c r="I64" s="10">
        <f t="shared" si="2"/>
        <v>12</v>
      </c>
      <c r="J64" s="11">
        <f t="shared" si="3"/>
        <v>12</v>
      </c>
      <c r="K64" s="12">
        <f>0</f>
        <v>0</v>
      </c>
    </row>
    <row r="65" spans="1:11" ht="15.75" customHeight="1" x14ac:dyDescent="0.25">
      <c r="A65" s="8" t="str">
        <f>General!A65</f>
        <v>Yonalber Mora Ropero</v>
      </c>
      <c r="B65" s="17">
        <f>0</f>
        <v>0</v>
      </c>
      <c r="C65" s="17">
        <f>0</f>
        <v>0</v>
      </c>
      <c r="D65" s="17">
        <f>0</f>
        <v>0</v>
      </c>
      <c r="E65" s="17">
        <f>0</f>
        <v>0</v>
      </c>
      <c r="F65" s="17">
        <f>0</f>
        <v>0</v>
      </c>
      <c r="G65" s="17">
        <f>0</f>
        <v>0</v>
      </c>
      <c r="H65" s="17">
        <f>0+12</f>
        <v>12</v>
      </c>
      <c r="I65" s="10">
        <f t="shared" si="2"/>
        <v>12</v>
      </c>
      <c r="J65" s="11">
        <f t="shared" si="3"/>
        <v>12</v>
      </c>
      <c r="K65" s="12">
        <f>0</f>
        <v>0</v>
      </c>
    </row>
    <row r="66" spans="1:11" ht="15.75" customHeight="1" x14ac:dyDescent="0.25">
      <c r="A66" s="8" t="str">
        <f>General!A66</f>
        <v>Yordani Garcia</v>
      </c>
      <c r="B66" s="17">
        <f>0</f>
        <v>0</v>
      </c>
      <c r="C66" s="17">
        <f>0</f>
        <v>0</v>
      </c>
      <c r="D66" s="17">
        <f>0</f>
        <v>0</v>
      </c>
      <c r="E66" s="17">
        <f>0</f>
        <v>0</v>
      </c>
      <c r="F66" s="17">
        <f>0</f>
        <v>0</v>
      </c>
      <c r="G66" s="17">
        <f>0</f>
        <v>0</v>
      </c>
      <c r="H66" s="17">
        <f>0</f>
        <v>0</v>
      </c>
      <c r="I66" s="10">
        <f t="shared" si="2"/>
        <v>0</v>
      </c>
      <c r="J66" s="11">
        <f t="shared" si="3"/>
        <v>0</v>
      </c>
      <c r="K66" s="12">
        <f>0</f>
        <v>0</v>
      </c>
    </row>
    <row r="67" spans="1:11" ht="15.75" customHeight="1" x14ac:dyDescent="0.25">
      <c r="A67" s="8" t="str">
        <f>General!A67</f>
        <v>Yunior Arrieta</v>
      </c>
      <c r="B67" s="17">
        <f>0</f>
        <v>0</v>
      </c>
      <c r="C67" s="17">
        <f>0</f>
        <v>0</v>
      </c>
      <c r="D67" s="17">
        <f>0</f>
        <v>0</v>
      </c>
      <c r="E67" s="17">
        <f>0</f>
        <v>0</v>
      </c>
      <c r="F67" s="17">
        <f>0</f>
        <v>0</v>
      </c>
      <c r="G67" s="17">
        <f>0</f>
        <v>0</v>
      </c>
      <c r="H67" s="17">
        <f>0</f>
        <v>0</v>
      </c>
      <c r="I67" s="10">
        <f t="shared" ref="I67:I98" si="4">SUM(B67:H67)</f>
        <v>0</v>
      </c>
      <c r="J67" s="11">
        <f t="shared" ref="J67:J98" si="5">I67-K67</f>
        <v>0</v>
      </c>
      <c r="K67" s="12">
        <f>0</f>
        <v>0</v>
      </c>
    </row>
    <row r="68" spans="1:11" ht="33" customHeight="1" x14ac:dyDescent="0.25">
      <c r="A68" s="4" t="s">
        <v>81</v>
      </c>
      <c r="B68" s="10">
        <f t="shared" ref="B68:I68" si="6">SUM(B3:B67)</f>
        <v>0</v>
      </c>
      <c r="C68" s="10">
        <f t="shared" si="6"/>
        <v>0</v>
      </c>
      <c r="D68" s="10">
        <f t="shared" si="6"/>
        <v>0</v>
      </c>
      <c r="E68" s="10">
        <f t="shared" si="6"/>
        <v>0</v>
      </c>
      <c r="F68" s="10">
        <f t="shared" si="6"/>
        <v>0</v>
      </c>
      <c r="G68" s="10">
        <f t="shared" si="6"/>
        <v>0</v>
      </c>
      <c r="H68" s="10">
        <f t="shared" si="6"/>
        <v>332</v>
      </c>
      <c r="I68" s="14">
        <f t="shared" si="6"/>
        <v>332</v>
      </c>
      <c r="J68" s="11" t="s">
        <v>82</v>
      </c>
      <c r="K68" s="12" t="s">
        <v>82</v>
      </c>
    </row>
    <row r="69" spans="1:11" ht="33" customHeight="1" x14ac:dyDescent="0.25">
      <c r="A69" s="5" t="s">
        <v>83</v>
      </c>
      <c r="B69" s="11">
        <f t="shared" ref="B69:H69" si="7">B68-B70</f>
        <v>0</v>
      </c>
      <c r="C69" s="11">
        <f t="shared" si="7"/>
        <v>0</v>
      </c>
      <c r="D69" s="11">
        <f t="shared" si="7"/>
        <v>0</v>
      </c>
      <c r="E69" s="11">
        <f t="shared" si="7"/>
        <v>0</v>
      </c>
      <c r="F69" s="11">
        <f t="shared" si="7"/>
        <v>0</v>
      </c>
      <c r="G69" s="11">
        <f t="shared" si="7"/>
        <v>0</v>
      </c>
      <c r="H69" s="11">
        <f t="shared" si="7"/>
        <v>325.25</v>
      </c>
      <c r="I69" s="11" t="s">
        <v>82</v>
      </c>
      <c r="J69" s="15">
        <f>SUM(J3:J67)</f>
        <v>325.25</v>
      </c>
      <c r="K69" s="12" t="s">
        <v>82</v>
      </c>
    </row>
    <row r="70" spans="1:11" ht="33" customHeight="1" x14ac:dyDescent="0.25">
      <c r="A70" s="6" t="s">
        <v>84</v>
      </c>
      <c r="B70" s="12">
        <f>0</f>
        <v>0</v>
      </c>
      <c r="C70" s="12">
        <f>0</f>
        <v>0</v>
      </c>
      <c r="D70" s="12">
        <f>0</f>
        <v>0</v>
      </c>
      <c r="E70" s="12">
        <f>0</f>
        <v>0</v>
      </c>
      <c r="F70" s="12">
        <f>0</f>
        <v>0</v>
      </c>
      <c r="G70" s="12">
        <f>0</f>
        <v>0</v>
      </c>
      <c r="H70" s="12">
        <f>6.75</f>
        <v>6.75</v>
      </c>
      <c r="I70" s="12" t="s">
        <v>82</v>
      </c>
      <c r="J70" s="12" t="s">
        <v>82</v>
      </c>
      <c r="K70" s="16">
        <f>SUM(K3:K67)</f>
        <v>6.75</v>
      </c>
    </row>
  </sheetData>
  <mergeCells count="1">
    <mergeCell ref="B1:K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70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baseColWidth="10" defaultColWidth="9.140625" defaultRowHeight="15" x14ac:dyDescent="0.25"/>
  <cols>
    <col min="1" max="1" width="23" customWidth="1"/>
    <col min="2" max="13" width="11.85546875" customWidth="1"/>
  </cols>
  <sheetData>
    <row r="1" spans="1:11" ht="56.25" customHeight="1" x14ac:dyDescent="0.25">
      <c r="A1" s="1"/>
      <c r="B1" s="39" t="s">
        <v>174</v>
      </c>
      <c r="C1" s="37"/>
      <c r="D1" s="37"/>
      <c r="E1" s="37"/>
      <c r="F1" s="37"/>
      <c r="G1" s="37"/>
      <c r="H1" s="37"/>
      <c r="I1" s="37"/>
      <c r="J1" s="37"/>
      <c r="K1" s="38"/>
    </row>
    <row r="2" spans="1:11" ht="56.25" customHeight="1" x14ac:dyDescent="0.25">
      <c r="A2" s="3" t="s">
        <v>157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4" t="s">
        <v>12</v>
      </c>
      <c r="J2" s="5" t="s">
        <v>13</v>
      </c>
      <c r="K2" s="6" t="s">
        <v>14</v>
      </c>
    </row>
    <row r="3" spans="1:11" ht="15.75" customHeight="1" x14ac:dyDescent="0.25">
      <c r="A3" s="8" t="str">
        <f>General!A3</f>
        <v>Albert Gonzalez</v>
      </c>
      <c r="B3" s="17">
        <f>0</f>
        <v>0</v>
      </c>
      <c r="C3" s="17">
        <f>0</f>
        <v>0</v>
      </c>
      <c r="D3" s="17">
        <f>0</f>
        <v>0</v>
      </c>
      <c r="E3" s="17">
        <f>0</f>
        <v>0</v>
      </c>
      <c r="F3" s="17">
        <f>0</f>
        <v>0</v>
      </c>
      <c r="G3" s="17">
        <f>0</f>
        <v>0</v>
      </c>
      <c r="H3" s="17">
        <f>0</f>
        <v>0</v>
      </c>
      <c r="I3" s="10">
        <f t="shared" ref="I3:I34" si="0">SUM(B3:H3)</f>
        <v>0</v>
      </c>
      <c r="J3" s="11">
        <f t="shared" ref="J3:J34" si="1">I3-K3</f>
        <v>0</v>
      </c>
      <c r="K3" s="12">
        <f>0</f>
        <v>0</v>
      </c>
    </row>
    <row r="4" spans="1:11" ht="15.75" customHeight="1" x14ac:dyDescent="0.25">
      <c r="A4" s="8" t="str">
        <f>General!A4</f>
        <v>Anderson Briceno</v>
      </c>
      <c r="B4" s="17">
        <f>0</f>
        <v>0</v>
      </c>
      <c r="C4" s="17">
        <f>0</f>
        <v>0</v>
      </c>
      <c r="D4" s="17">
        <f>0</f>
        <v>0</v>
      </c>
      <c r="E4" s="17">
        <f>0</f>
        <v>0</v>
      </c>
      <c r="F4" s="17">
        <f>0</f>
        <v>0</v>
      </c>
      <c r="G4" s="17">
        <f>0</f>
        <v>0</v>
      </c>
      <c r="H4" s="17">
        <f>0</f>
        <v>0</v>
      </c>
      <c r="I4" s="10">
        <f t="shared" si="0"/>
        <v>0</v>
      </c>
      <c r="J4" s="11">
        <f t="shared" si="1"/>
        <v>0</v>
      </c>
      <c r="K4" s="12">
        <f>0</f>
        <v>0</v>
      </c>
    </row>
    <row r="5" spans="1:11" ht="15.75" customHeight="1" x14ac:dyDescent="0.25">
      <c r="A5" s="8" t="str">
        <f>General!A5</f>
        <v>Andres Quiroz</v>
      </c>
      <c r="B5" s="17">
        <f>0</f>
        <v>0</v>
      </c>
      <c r="C5" s="17">
        <f>0</f>
        <v>0</v>
      </c>
      <c r="D5" s="17">
        <f>0</f>
        <v>0</v>
      </c>
      <c r="E5" s="17">
        <f>0</f>
        <v>0</v>
      </c>
      <c r="F5" s="17">
        <f>0</f>
        <v>0</v>
      </c>
      <c r="G5" s="17">
        <f>0</f>
        <v>0</v>
      </c>
      <c r="H5" s="17">
        <f>0</f>
        <v>0</v>
      </c>
      <c r="I5" s="10">
        <f t="shared" si="0"/>
        <v>0</v>
      </c>
      <c r="J5" s="11">
        <f t="shared" si="1"/>
        <v>0</v>
      </c>
      <c r="K5" s="12">
        <f>0</f>
        <v>0</v>
      </c>
    </row>
    <row r="6" spans="1:11" ht="15.75" customHeight="1" x14ac:dyDescent="0.25">
      <c r="A6" s="8" t="str">
        <f>General!A6</f>
        <v>Angel Maldonado</v>
      </c>
      <c r="B6" s="17">
        <f>0</f>
        <v>0</v>
      </c>
      <c r="C6" s="17">
        <f>0</f>
        <v>0</v>
      </c>
      <c r="D6" s="17">
        <f>0</f>
        <v>0</v>
      </c>
      <c r="E6" s="17">
        <f>0</f>
        <v>0</v>
      </c>
      <c r="F6" s="17">
        <f>0</f>
        <v>0</v>
      </c>
      <c r="G6" s="17">
        <f>0</f>
        <v>0</v>
      </c>
      <c r="H6" s="17">
        <f>0</f>
        <v>0</v>
      </c>
      <c r="I6" s="10">
        <f t="shared" si="0"/>
        <v>0</v>
      </c>
      <c r="J6" s="11">
        <f t="shared" si="1"/>
        <v>0</v>
      </c>
      <c r="K6" s="12">
        <f>0</f>
        <v>0</v>
      </c>
    </row>
    <row r="7" spans="1:11" ht="15.75" customHeight="1" x14ac:dyDescent="0.25">
      <c r="A7" s="8" t="str">
        <f>General!A7</f>
        <v>Antonio Lopez</v>
      </c>
      <c r="B7" s="17">
        <f>0</f>
        <v>0</v>
      </c>
      <c r="C7" s="17">
        <f>0</f>
        <v>0</v>
      </c>
      <c r="D7" s="17">
        <f>0</f>
        <v>0</v>
      </c>
      <c r="E7" s="17">
        <f>0</f>
        <v>0</v>
      </c>
      <c r="F7" s="17">
        <f>0</f>
        <v>0</v>
      </c>
      <c r="G7" s="17">
        <f>0</f>
        <v>0</v>
      </c>
      <c r="H7" s="17">
        <f>0</f>
        <v>0</v>
      </c>
      <c r="I7" s="10">
        <f t="shared" si="0"/>
        <v>0</v>
      </c>
      <c r="J7" s="11">
        <f t="shared" si="1"/>
        <v>0</v>
      </c>
      <c r="K7" s="12">
        <f>0</f>
        <v>0</v>
      </c>
    </row>
    <row r="8" spans="1:11" ht="15.75" customHeight="1" x14ac:dyDescent="0.25">
      <c r="A8" s="8" t="str">
        <f>General!A8</f>
        <v>Brailyn Lopez</v>
      </c>
      <c r="B8" s="17">
        <f>0</f>
        <v>0</v>
      </c>
      <c r="C8" s="17">
        <f>0</f>
        <v>0</v>
      </c>
      <c r="D8" s="17">
        <f>0</f>
        <v>0</v>
      </c>
      <c r="E8" s="17">
        <f>0</f>
        <v>0</v>
      </c>
      <c r="F8" s="17">
        <f>0</f>
        <v>0</v>
      </c>
      <c r="G8" s="17">
        <f>0</f>
        <v>0</v>
      </c>
      <c r="H8" s="17">
        <f>0</f>
        <v>0</v>
      </c>
      <c r="I8" s="10">
        <f t="shared" si="0"/>
        <v>0</v>
      </c>
      <c r="J8" s="11">
        <f t="shared" si="1"/>
        <v>0</v>
      </c>
      <c r="K8" s="12">
        <f>0</f>
        <v>0</v>
      </c>
    </row>
    <row r="9" spans="1:11" ht="15.75" customHeight="1" x14ac:dyDescent="0.25">
      <c r="A9" s="8" t="str">
        <f>General!A9</f>
        <v>Carlos Gonzalez</v>
      </c>
      <c r="B9" s="17">
        <f>0</f>
        <v>0</v>
      </c>
      <c r="C9" s="17">
        <f>0</f>
        <v>0</v>
      </c>
      <c r="D9" s="17">
        <f>0</f>
        <v>0</v>
      </c>
      <c r="E9" s="17">
        <f>0</f>
        <v>0</v>
      </c>
      <c r="F9" s="17">
        <f>0</f>
        <v>0</v>
      </c>
      <c r="G9" s="17">
        <f>0</f>
        <v>0</v>
      </c>
      <c r="H9" s="17">
        <f>0</f>
        <v>0</v>
      </c>
      <c r="I9" s="10">
        <f t="shared" si="0"/>
        <v>0</v>
      </c>
      <c r="J9" s="11">
        <f t="shared" si="1"/>
        <v>0</v>
      </c>
      <c r="K9" s="12">
        <f>0</f>
        <v>0</v>
      </c>
    </row>
    <row r="10" spans="1:11" ht="15.75" customHeight="1" x14ac:dyDescent="0.25">
      <c r="A10" s="8" t="str">
        <f>General!A10</f>
        <v>Carlos Mejias</v>
      </c>
      <c r="B10" s="17">
        <f>0</f>
        <v>0</v>
      </c>
      <c r="C10" s="17">
        <f>0</f>
        <v>0</v>
      </c>
      <c r="D10" s="17">
        <f>0</f>
        <v>0</v>
      </c>
      <c r="E10" s="17">
        <f>0</f>
        <v>0</v>
      </c>
      <c r="F10" s="17">
        <f>0</f>
        <v>0</v>
      </c>
      <c r="G10" s="17">
        <f>0</f>
        <v>0</v>
      </c>
      <c r="H10" s="17">
        <f>0</f>
        <v>0</v>
      </c>
      <c r="I10" s="10">
        <f t="shared" si="0"/>
        <v>0</v>
      </c>
      <c r="J10" s="11">
        <f t="shared" si="1"/>
        <v>0</v>
      </c>
      <c r="K10" s="12">
        <f>0</f>
        <v>0</v>
      </c>
    </row>
    <row r="11" spans="1:11" ht="15.75" customHeight="1" x14ac:dyDescent="0.25">
      <c r="A11" s="8" t="str">
        <f>General!A11</f>
        <v>Cesar Alvarez</v>
      </c>
      <c r="B11" s="17">
        <f>0</f>
        <v>0</v>
      </c>
      <c r="C11" s="17">
        <f>0</f>
        <v>0</v>
      </c>
      <c r="D11" s="17">
        <f>0</f>
        <v>0</v>
      </c>
      <c r="E11" s="17">
        <f>0</f>
        <v>0</v>
      </c>
      <c r="F11" s="17">
        <f>0</f>
        <v>0</v>
      </c>
      <c r="G11" s="17">
        <f>0</f>
        <v>0</v>
      </c>
      <c r="H11" s="17">
        <f>0</f>
        <v>0</v>
      </c>
      <c r="I11" s="10">
        <f t="shared" si="0"/>
        <v>0</v>
      </c>
      <c r="J11" s="11">
        <f t="shared" si="1"/>
        <v>0</v>
      </c>
      <c r="K11" s="12">
        <f>0</f>
        <v>0</v>
      </c>
    </row>
    <row r="12" spans="1:11" ht="15.75" customHeight="1" x14ac:dyDescent="0.25">
      <c r="A12" s="8" t="str">
        <f>General!A12</f>
        <v>Cesar Ponte</v>
      </c>
      <c r="B12" s="17">
        <f>0</f>
        <v>0</v>
      </c>
      <c r="C12" s="17">
        <f>0</f>
        <v>0</v>
      </c>
      <c r="D12" s="17">
        <f>0</f>
        <v>0</v>
      </c>
      <c r="E12" s="17">
        <f>0</f>
        <v>0</v>
      </c>
      <c r="F12" s="17">
        <f>0</f>
        <v>0</v>
      </c>
      <c r="G12" s="17">
        <f>0</f>
        <v>0</v>
      </c>
      <c r="H12" s="17">
        <f>0</f>
        <v>0</v>
      </c>
      <c r="I12" s="10">
        <f t="shared" si="0"/>
        <v>0</v>
      </c>
      <c r="J12" s="11">
        <f t="shared" si="1"/>
        <v>0</v>
      </c>
      <c r="K12" s="12">
        <f>0</f>
        <v>0</v>
      </c>
    </row>
    <row r="13" spans="1:11" ht="15.75" customHeight="1" x14ac:dyDescent="0.25">
      <c r="A13" s="8" t="str">
        <f>General!A13</f>
        <v>Daniel Ramirez</v>
      </c>
      <c r="B13" s="17">
        <f>0</f>
        <v>0</v>
      </c>
      <c r="C13" s="17">
        <f>0</f>
        <v>0</v>
      </c>
      <c r="D13" s="17">
        <f>0</f>
        <v>0</v>
      </c>
      <c r="E13" s="17">
        <f>0</f>
        <v>0</v>
      </c>
      <c r="F13" s="17">
        <f>0</f>
        <v>0</v>
      </c>
      <c r="G13" s="17">
        <f>0</f>
        <v>0</v>
      </c>
      <c r="H13" s="17">
        <f>0</f>
        <v>0</v>
      </c>
      <c r="I13" s="10">
        <f t="shared" si="0"/>
        <v>0</v>
      </c>
      <c r="J13" s="11">
        <f t="shared" si="1"/>
        <v>0</v>
      </c>
      <c r="K13" s="12">
        <f>0</f>
        <v>0</v>
      </c>
    </row>
    <row r="14" spans="1:11" ht="15.75" customHeight="1" x14ac:dyDescent="0.25">
      <c r="A14" s="8" t="str">
        <f>General!A14</f>
        <v>David Osorio</v>
      </c>
      <c r="B14" s="17">
        <f>0</f>
        <v>0</v>
      </c>
      <c r="C14" s="17">
        <f>0</f>
        <v>0</v>
      </c>
      <c r="D14" s="17">
        <f>0</f>
        <v>0</v>
      </c>
      <c r="E14" s="17">
        <f>0</f>
        <v>0</v>
      </c>
      <c r="F14" s="17">
        <f>0</f>
        <v>0</v>
      </c>
      <c r="G14" s="17">
        <f>0</f>
        <v>0</v>
      </c>
      <c r="H14" s="17">
        <f>0</f>
        <v>0</v>
      </c>
      <c r="I14" s="10">
        <f t="shared" si="0"/>
        <v>0</v>
      </c>
      <c r="J14" s="11">
        <f t="shared" si="1"/>
        <v>0</v>
      </c>
      <c r="K14" s="12">
        <f>0</f>
        <v>0</v>
      </c>
    </row>
    <row r="15" spans="1:11" ht="15.75" customHeight="1" x14ac:dyDescent="0.25">
      <c r="A15" s="8" t="str">
        <f>General!A15</f>
        <v>Deiberson Garcia</v>
      </c>
      <c r="B15" s="17">
        <f>0</f>
        <v>0</v>
      </c>
      <c r="C15" s="17">
        <f>0</f>
        <v>0</v>
      </c>
      <c r="D15" s="17">
        <f>0</f>
        <v>0</v>
      </c>
      <c r="E15" s="17">
        <f>0</f>
        <v>0</v>
      </c>
      <c r="F15" s="17">
        <f>0</f>
        <v>0</v>
      </c>
      <c r="G15" s="17">
        <f>0</f>
        <v>0</v>
      </c>
      <c r="H15" s="17">
        <f>0</f>
        <v>0</v>
      </c>
      <c r="I15" s="10">
        <f t="shared" si="0"/>
        <v>0</v>
      </c>
      <c r="J15" s="11">
        <f t="shared" si="1"/>
        <v>0</v>
      </c>
      <c r="K15" s="12">
        <f>0</f>
        <v>0</v>
      </c>
    </row>
    <row r="16" spans="1:11" ht="15.75" customHeight="1" x14ac:dyDescent="0.25">
      <c r="A16" s="8" t="str">
        <f>General!A16</f>
        <v>Edwardo Garcia</v>
      </c>
      <c r="B16" s="17">
        <f>0</f>
        <v>0</v>
      </c>
      <c r="C16" s="17">
        <f>0</f>
        <v>0</v>
      </c>
      <c r="D16" s="17">
        <f>0</f>
        <v>0</v>
      </c>
      <c r="E16" s="17">
        <f>0</f>
        <v>0</v>
      </c>
      <c r="F16" s="17">
        <f>0</f>
        <v>0</v>
      </c>
      <c r="G16" s="17">
        <f>0</f>
        <v>0</v>
      </c>
      <c r="H16" s="17">
        <f>0</f>
        <v>0</v>
      </c>
      <c r="I16" s="10">
        <f t="shared" si="0"/>
        <v>0</v>
      </c>
      <c r="J16" s="11">
        <f t="shared" si="1"/>
        <v>0</v>
      </c>
      <c r="K16" s="12">
        <f>0</f>
        <v>0</v>
      </c>
    </row>
    <row r="17" spans="1:11" ht="15.75" customHeight="1" x14ac:dyDescent="0.25">
      <c r="A17" s="8" t="str">
        <f>General!A17</f>
        <v>Egidio Quiroz</v>
      </c>
      <c r="B17" s="17">
        <f>0</f>
        <v>0</v>
      </c>
      <c r="C17" s="17">
        <f>0</f>
        <v>0</v>
      </c>
      <c r="D17" s="17">
        <f>0</f>
        <v>0</v>
      </c>
      <c r="E17" s="17">
        <f>0</f>
        <v>0</v>
      </c>
      <c r="F17" s="17">
        <f>0</f>
        <v>0</v>
      </c>
      <c r="G17" s="17">
        <f>0</f>
        <v>0</v>
      </c>
      <c r="H17" s="17">
        <f>0</f>
        <v>0</v>
      </c>
      <c r="I17" s="10">
        <f t="shared" si="0"/>
        <v>0</v>
      </c>
      <c r="J17" s="11">
        <f t="shared" si="1"/>
        <v>0</v>
      </c>
      <c r="K17" s="12">
        <f>0</f>
        <v>0</v>
      </c>
    </row>
    <row r="18" spans="1:11" ht="15.75" customHeight="1" x14ac:dyDescent="0.25">
      <c r="A18" s="8" t="str">
        <f>General!A18</f>
        <v>Emil Salas</v>
      </c>
      <c r="B18" s="17">
        <f>0</f>
        <v>0</v>
      </c>
      <c r="C18" s="17">
        <f>0</f>
        <v>0</v>
      </c>
      <c r="D18" s="17">
        <f>0</f>
        <v>0</v>
      </c>
      <c r="E18" s="17">
        <f>0</f>
        <v>0</v>
      </c>
      <c r="F18" s="17">
        <f>0</f>
        <v>0</v>
      </c>
      <c r="G18" s="17">
        <f>0</f>
        <v>0</v>
      </c>
      <c r="H18" s="17">
        <f>0</f>
        <v>0</v>
      </c>
      <c r="I18" s="10">
        <f t="shared" si="0"/>
        <v>0</v>
      </c>
      <c r="J18" s="11">
        <f t="shared" si="1"/>
        <v>0</v>
      </c>
      <c r="K18" s="12">
        <f>0</f>
        <v>0</v>
      </c>
    </row>
    <row r="19" spans="1:11" ht="15.75" customHeight="1" x14ac:dyDescent="0.25">
      <c r="A19" s="8" t="str">
        <f>General!A19</f>
        <v>Enrique Diaz</v>
      </c>
      <c r="B19" s="17">
        <f>0</f>
        <v>0</v>
      </c>
      <c r="C19" s="17">
        <f>0</f>
        <v>0</v>
      </c>
      <c r="D19" s="17">
        <f>0</f>
        <v>0</v>
      </c>
      <c r="E19" s="17">
        <f>0</f>
        <v>0</v>
      </c>
      <c r="F19" s="17">
        <f>0</f>
        <v>0</v>
      </c>
      <c r="G19" s="17">
        <f>0</f>
        <v>0</v>
      </c>
      <c r="H19" s="17">
        <f>0</f>
        <v>0</v>
      </c>
      <c r="I19" s="10">
        <f t="shared" si="0"/>
        <v>0</v>
      </c>
      <c r="J19" s="11">
        <f t="shared" si="1"/>
        <v>0</v>
      </c>
      <c r="K19" s="12">
        <f>0</f>
        <v>0</v>
      </c>
    </row>
    <row r="20" spans="1:11" ht="15.75" customHeight="1" x14ac:dyDescent="0.25">
      <c r="A20" s="8" t="str">
        <f>General!A20</f>
        <v>Erik Acosta</v>
      </c>
      <c r="B20" s="17">
        <f>0</f>
        <v>0</v>
      </c>
      <c r="C20" s="17">
        <f>0</f>
        <v>0</v>
      </c>
      <c r="D20" s="17">
        <f>0</f>
        <v>0</v>
      </c>
      <c r="E20" s="17">
        <f>0</f>
        <v>0</v>
      </c>
      <c r="F20" s="17">
        <f>0</f>
        <v>0</v>
      </c>
      <c r="G20" s="17">
        <f>0</f>
        <v>0</v>
      </c>
      <c r="H20" s="17">
        <f>0</f>
        <v>0</v>
      </c>
      <c r="I20" s="10">
        <f t="shared" si="0"/>
        <v>0</v>
      </c>
      <c r="J20" s="11">
        <f t="shared" si="1"/>
        <v>0</v>
      </c>
      <c r="K20" s="12">
        <f>0</f>
        <v>0</v>
      </c>
    </row>
    <row r="21" spans="1:11" ht="15.75" customHeight="1" x14ac:dyDescent="0.25">
      <c r="A21" s="8" t="str">
        <f>General!A21</f>
        <v>Erisson Salazar Rodriguez</v>
      </c>
      <c r="B21" s="17">
        <f>0</f>
        <v>0</v>
      </c>
      <c r="C21" s="17">
        <f>0</f>
        <v>0</v>
      </c>
      <c r="D21" s="17">
        <f>0</f>
        <v>0</v>
      </c>
      <c r="E21" s="17">
        <f>0</f>
        <v>0</v>
      </c>
      <c r="F21" s="17">
        <f>0</f>
        <v>0</v>
      </c>
      <c r="G21" s="17">
        <f>0</f>
        <v>0</v>
      </c>
      <c r="H21" s="17">
        <f>0</f>
        <v>0</v>
      </c>
      <c r="I21" s="10">
        <f t="shared" si="0"/>
        <v>0</v>
      </c>
      <c r="J21" s="11">
        <f t="shared" si="1"/>
        <v>0</v>
      </c>
      <c r="K21" s="12">
        <f>0</f>
        <v>0</v>
      </c>
    </row>
    <row r="22" spans="1:11" ht="15.75" customHeight="1" x14ac:dyDescent="0.25">
      <c r="A22" s="8" t="str">
        <f>General!A22</f>
        <v>Erwin Galicia</v>
      </c>
      <c r="B22" s="17">
        <f>0</f>
        <v>0</v>
      </c>
      <c r="C22" s="17">
        <f>0</f>
        <v>0</v>
      </c>
      <c r="D22" s="17">
        <f>0</f>
        <v>0</v>
      </c>
      <c r="E22" s="17">
        <f>0</f>
        <v>0</v>
      </c>
      <c r="F22" s="17">
        <f>0</f>
        <v>0</v>
      </c>
      <c r="G22" s="17">
        <f>0</f>
        <v>0</v>
      </c>
      <c r="H22" s="17">
        <f>0</f>
        <v>0</v>
      </c>
      <c r="I22" s="10">
        <f t="shared" si="0"/>
        <v>0</v>
      </c>
      <c r="J22" s="11">
        <f t="shared" si="1"/>
        <v>0</v>
      </c>
      <c r="K22" s="12">
        <f>0</f>
        <v>0</v>
      </c>
    </row>
    <row r="23" spans="1:11" ht="15.75" customHeight="1" x14ac:dyDescent="0.25">
      <c r="A23" s="8" t="str">
        <f>General!A23</f>
        <v>Erwin Gonzalez</v>
      </c>
      <c r="B23" s="17">
        <f>0</f>
        <v>0</v>
      </c>
      <c r="C23" s="17">
        <f>0</f>
        <v>0</v>
      </c>
      <c r="D23" s="17">
        <f>0</f>
        <v>0</v>
      </c>
      <c r="E23" s="17">
        <f>0</f>
        <v>0</v>
      </c>
      <c r="F23" s="17">
        <f>0</f>
        <v>0</v>
      </c>
      <c r="G23" s="17">
        <f>0</f>
        <v>0</v>
      </c>
      <c r="H23" s="17">
        <f>0</f>
        <v>0</v>
      </c>
      <c r="I23" s="10">
        <f t="shared" si="0"/>
        <v>0</v>
      </c>
      <c r="J23" s="11">
        <f t="shared" si="1"/>
        <v>0</v>
      </c>
      <c r="K23" s="12">
        <f>0</f>
        <v>0</v>
      </c>
    </row>
    <row r="24" spans="1:11" ht="15.75" customHeight="1" x14ac:dyDescent="0.25">
      <c r="A24" s="8" t="str">
        <f>General!A24</f>
        <v>Franklin Bermon</v>
      </c>
      <c r="B24" s="17">
        <f>0</f>
        <v>0</v>
      </c>
      <c r="C24" s="17">
        <f>0</f>
        <v>0</v>
      </c>
      <c r="D24" s="17">
        <f>0</f>
        <v>0</v>
      </c>
      <c r="E24" s="17">
        <f>0</f>
        <v>0</v>
      </c>
      <c r="F24" s="17">
        <f>0</f>
        <v>0</v>
      </c>
      <c r="G24" s="17">
        <f>0</f>
        <v>0</v>
      </c>
      <c r="H24" s="17">
        <f>0</f>
        <v>0</v>
      </c>
      <c r="I24" s="10">
        <f t="shared" si="0"/>
        <v>0</v>
      </c>
      <c r="J24" s="11">
        <f t="shared" si="1"/>
        <v>0</v>
      </c>
      <c r="K24" s="12">
        <f>0</f>
        <v>0</v>
      </c>
    </row>
    <row r="25" spans="1:11" ht="15.75" customHeight="1" x14ac:dyDescent="0.25">
      <c r="A25" s="8" t="str">
        <f>General!A25</f>
        <v>Franklin Soto</v>
      </c>
      <c r="B25" s="17">
        <f>0</f>
        <v>0</v>
      </c>
      <c r="C25" s="17">
        <f>0</f>
        <v>0</v>
      </c>
      <c r="D25" s="17">
        <f>0</f>
        <v>0</v>
      </c>
      <c r="E25" s="17">
        <f>0</f>
        <v>0</v>
      </c>
      <c r="F25" s="17">
        <f>0</f>
        <v>0</v>
      </c>
      <c r="G25" s="17">
        <f>0</f>
        <v>0</v>
      </c>
      <c r="H25" s="17">
        <f>0</f>
        <v>0</v>
      </c>
      <c r="I25" s="10">
        <f t="shared" si="0"/>
        <v>0</v>
      </c>
      <c r="J25" s="11">
        <f t="shared" si="1"/>
        <v>0</v>
      </c>
      <c r="K25" s="12">
        <f>0</f>
        <v>0</v>
      </c>
    </row>
    <row r="26" spans="1:11" ht="15.75" customHeight="1" x14ac:dyDescent="0.25">
      <c r="A26" s="8" t="str">
        <f>General!A26</f>
        <v>Irma Bona</v>
      </c>
      <c r="B26" s="17">
        <f>0</f>
        <v>0</v>
      </c>
      <c r="C26" s="17">
        <f>0</f>
        <v>0</v>
      </c>
      <c r="D26" s="17">
        <f>0</f>
        <v>0</v>
      </c>
      <c r="E26" s="17">
        <f>0</f>
        <v>0</v>
      </c>
      <c r="F26" s="17">
        <f>0</f>
        <v>0</v>
      </c>
      <c r="G26" s="17">
        <f>0</f>
        <v>0</v>
      </c>
      <c r="H26" s="17">
        <f>0</f>
        <v>0</v>
      </c>
      <c r="I26" s="10">
        <f t="shared" si="0"/>
        <v>0</v>
      </c>
      <c r="J26" s="11">
        <f t="shared" si="1"/>
        <v>0</v>
      </c>
      <c r="K26" s="12">
        <f>0</f>
        <v>0</v>
      </c>
    </row>
    <row r="27" spans="1:11" ht="15.75" customHeight="1" x14ac:dyDescent="0.25">
      <c r="A27" s="8" t="str">
        <f>General!A27</f>
        <v>Jairo Arteaga Rondon</v>
      </c>
      <c r="B27" s="17">
        <f>0</f>
        <v>0</v>
      </c>
      <c r="C27" s="17">
        <f>0</f>
        <v>0</v>
      </c>
      <c r="D27" s="17">
        <f>0</f>
        <v>0</v>
      </c>
      <c r="E27" s="17">
        <f>0</f>
        <v>0</v>
      </c>
      <c r="F27" s="17">
        <f>0</f>
        <v>0</v>
      </c>
      <c r="G27" s="17">
        <f>0</f>
        <v>0</v>
      </c>
      <c r="H27" s="17">
        <f>0</f>
        <v>0</v>
      </c>
      <c r="I27" s="10">
        <f t="shared" si="0"/>
        <v>0</v>
      </c>
      <c r="J27" s="11">
        <f t="shared" si="1"/>
        <v>0</v>
      </c>
      <c r="K27" s="12">
        <f>0</f>
        <v>0</v>
      </c>
    </row>
    <row r="28" spans="1:11" ht="15.75" customHeight="1" x14ac:dyDescent="0.25">
      <c r="A28" s="8" t="str">
        <f>General!A28</f>
        <v>Jesus Golding</v>
      </c>
      <c r="B28" s="17">
        <f>0</f>
        <v>0</v>
      </c>
      <c r="C28" s="17">
        <f>0</f>
        <v>0</v>
      </c>
      <c r="D28" s="17">
        <f>0</f>
        <v>0</v>
      </c>
      <c r="E28" s="17">
        <f>0</f>
        <v>0</v>
      </c>
      <c r="F28" s="17">
        <f>0</f>
        <v>0</v>
      </c>
      <c r="G28" s="17">
        <f>0</f>
        <v>0</v>
      </c>
      <c r="H28" s="17">
        <f>0</f>
        <v>0</v>
      </c>
      <c r="I28" s="10">
        <f t="shared" si="0"/>
        <v>0</v>
      </c>
      <c r="J28" s="11">
        <f t="shared" si="1"/>
        <v>0</v>
      </c>
      <c r="K28" s="12">
        <f>0</f>
        <v>0</v>
      </c>
    </row>
    <row r="29" spans="1:11" ht="15.75" customHeight="1" x14ac:dyDescent="0.25">
      <c r="A29" s="8" t="str">
        <f>General!A29</f>
        <v>Jesus Valero</v>
      </c>
      <c r="B29" s="17">
        <f>0</f>
        <v>0</v>
      </c>
      <c r="C29" s="17">
        <f>0</f>
        <v>0</v>
      </c>
      <c r="D29" s="17">
        <f>0</f>
        <v>0</v>
      </c>
      <c r="E29" s="17">
        <f>0</f>
        <v>0</v>
      </c>
      <c r="F29" s="17">
        <f>0</f>
        <v>0</v>
      </c>
      <c r="G29" s="17">
        <f>0</f>
        <v>0</v>
      </c>
      <c r="H29" s="17">
        <f>0</f>
        <v>0</v>
      </c>
      <c r="I29" s="10">
        <f t="shared" si="0"/>
        <v>0</v>
      </c>
      <c r="J29" s="11">
        <f t="shared" si="1"/>
        <v>0</v>
      </c>
      <c r="K29" s="12">
        <f>0</f>
        <v>0</v>
      </c>
    </row>
    <row r="30" spans="1:11" ht="15.75" customHeight="1" x14ac:dyDescent="0.25">
      <c r="A30" s="8" t="str">
        <f>General!A30</f>
        <v>Jhoan Cueto</v>
      </c>
      <c r="B30" s="17">
        <f>0</f>
        <v>0</v>
      </c>
      <c r="C30" s="17">
        <f>0</f>
        <v>0</v>
      </c>
      <c r="D30" s="17">
        <f>0</f>
        <v>0</v>
      </c>
      <c r="E30" s="17">
        <f>0</f>
        <v>0</v>
      </c>
      <c r="F30" s="17">
        <f>0</f>
        <v>0</v>
      </c>
      <c r="G30" s="17">
        <f>0</f>
        <v>0</v>
      </c>
      <c r="H30" s="17">
        <f>0</f>
        <v>0</v>
      </c>
      <c r="I30" s="10">
        <f t="shared" si="0"/>
        <v>0</v>
      </c>
      <c r="J30" s="11">
        <f t="shared" si="1"/>
        <v>0</v>
      </c>
      <c r="K30" s="12">
        <f>0</f>
        <v>0</v>
      </c>
    </row>
    <row r="31" spans="1:11" ht="15.75" customHeight="1" x14ac:dyDescent="0.25">
      <c r="A31" s="8" t="str">
        <f>General!A31</f>
        <v>Jhon Plaza</v>
      </c>
      <c r="B31" s="17">
        <f>2</f>
        <v>2</v>
      </c>
      <c r="C31" s="17">
        <f>0</f>
        <v>0</v>
      </c>
      <c r="D31" s="17">
        <f>0</f>
        <v>0</v>
      </c>
      <c r="E31" s="17">
        <f>0</f>
        <v>0</v>
      </c>
      <c r="F31" s="17">
        <f>0</f>
        <v>0</v>
      </c>
      <c r="G31" s="17">
        <f>0</f>
        <v>0</v>
      </c>
      <c r="H31" s="17">
        <f>0</f>
        <v>0</v>
      </c>
      <c r="I31" s="10">
        <f t="shared" si="0"/>
        <v>2</v>
      </c>
      <c r="J31" s="11">
        <f t="shared" si="1"/>
        <v>2</v>
      </c>
      <c r="K31" s="12">
        <f>0</f>
        <v>0</v>
      </c>
    </row>
    <row r="32" spans="1:11" ht="15.75" customHeight="1" x14ac:dyDescent="0.25">
      <c r="A32" s="8" t="str">
        <f>General!A32</f>
        <v>Joan Fuentes</v>
      </c>
      <c r="B32" s="17">
        <f>0</f>
        <v>0</v>
      </c>
      <c r="C32" s="17">
        <f>0</f>
        <v>0</v>
      </c>
      <c r="D32" s="17">
        <f>0</f>
        <v>0</v>
      </c>
      <c r="E32" s="17">
        <f>0</f>
        <v>0</v>
      </c>
      <c r="F32" s="17">
        <f>0</f>
        <v>0</v>
      </c>
      <c r="G32" s="17">
        <f>0</f>
        <v>0</v>
      </c>
      <c r="H32" s="17">
        <f>0</f>
        <v>0</v>
      </c>
      <c r="I32" s="10">
        <f t="shared" si="0"/>
        <v>0</v>
      </c>
      <c r="J32" s="11">
        <f t="shared" si="1"/>
        <v>0</v>
      </c>
      <c r="K32" s="12">
        <f>0</f>
        <v>0</v>
      </c>
    </row>
    <row r="33" spans="1:11" ht="15.75" customHeight="1" x14ac:dyDescent="0.25">
      <c r="A33" s="8" t="str">
        <f>General!A33</f>
        <v>Johannys Rojas</v>
      </c>
      <c r="B33" s="17">
        <f>0</f>
        <v>0</v>
      </c>
      <c r="C33" s="17">
        <f>0</f>
        <v>0</v>
      </c>
      <c r="D33" s="17">
        <f>0</f>
        <v>0</v>
      </c>
      <c r="E33" s="17">
        <f>0</f>
        <v>0</v>
      </c>
      <c r="F33" s="17">
        <f>0</f>
        <v>0</v>
      </c>
      <c r="G33" s="17">
        <f>0</f>
        <v>0</v>
      </c>
      <c r="H33" s="17">
        <f>0</f>
        <v>0</v>
      </c>
      <c r="I33" s="10">
        <f t="shared" si="0"/>
        <v>0</v>
      </c>
      <c r="J33" s="11">
        <f t="shared" si="1"/>
        <v>0</v>
      </c>
      <c r="K33" s="12">
        <f>0</f>
        <v>0</v>
      </c>
    </row>
    <row r="34" spans="1:11" ht="15.75" customHeight="1" x14ac:dyDescent="0.25">
      <c r="A34" s="8" t="str">
        <f>General!A34</f>
        <v>John Ponte</v>
      </c>
      <c r="B34" s="17">
        <f>0</f>
        <v>0</v>
      </c>
      <c r="C34" s="17">
        <f>0</f>
        <v>0</v>
      </c>
      <c r="D34" s="17">
        <f>0</f>
        <v>0</v>
      </c>
      <c r="E34" s="17">
        <f>0</f>
        <v>0</v>
      </c>
      <c r="F34" s="17">
        <f>0</f>
        <v>0</v>
      </c>
      <c r="G34" s="17">
        <f>0</f>
        <v>0</v>
      </c>
      <c r="H34" s="17">
        <f>0</f>
        <v>0</v>
      </c>
      <c r="I34" s="10">
        <f t="shared" si="0"/>
        <v>0</v>
      </c>
      <c r="J34" s="11">
        <f t="shared" si="1"/>
        <v>0</v>
      </c>
      <c r="K34" s="12">
        <f>0</f>
        <v>0</v>
      </c>
    </row>
    <row r="35" spans="1:11" ht="15.75" customHeight="1" x14ac:dyDescent="0.25">
      <c r="A35" s="8" t="str">
        <f>General!A35</f>
        <v>Jorge Valles</v>
      </c>
      <c r="B35" s="17">
        <f>0</f>
        <v>0</v>
      </c>
      <c r="C35" s="17">
        <f>0</f>
        <v>0</v>
      </c>
      <c r="D35" s="17">
        <f>0</f>
        <v>0</v>
      </c>
      <c r="E35" s="17">
        <f>0</f>
        <v>0</v>
      </c>
      <c r="F35" s="17">
        <f>0</f>
        <v>0</v>
      </c>
      <c r="G35" s="17">
        <f>0</f>
        <v>0</v>
      </c>
      <c r="H35" s="17">
        <f>0</f>
        <v>0</v>
      </c>
      <c r="I35" s="10">
        <f t="shared" ref="I35:I66" si="2">SUM(B35:H35)</f>
        <v>0</v>
      </c>
      <c r="J35" s="11">
        <f t="shared" ref="J35:J66" si="3">I35-K35</f>
        <v>0</v>
      </c>
      <c r="K35" s="12">
        <f>0</f>
        <v>0</v>
      </c>
    </row>
    <row r="36" spans="1:11" ht="15.75" customHeight="1" x14ac:dyDescent="0.25">
      <c r="A36" s="8" t="str">
        <f>General!A36</f>
        <v>Jose Francisco Lugo</v>
      </c>
      <c r="B36" s="17">
        <f>0</f>
        <v>0</v>
      </c>
      <c r="C36" s="17">
        <f>0</f>
        <v>0</v>
      </c>
      <c r="D36" s="17">
        <f>0</f>
        <v>0</v>
      </c>
      <c r="E36" s="17">
        <f>0</f>
        <v>0</v>
      </c>
      <c r="F36" s="17">
        <f>0</f>
        <v>0</v>
      </c>
      <c r="G36" s="17">
        <f>0</f>
        <v>0</v>
      </c>
      <c r="H36" s="17">
        <f>0</f>
        <v>0</v>
      </c>
      <c r="I36" s="10">
        <f t="shared" si="2"/>
        <v>0</v>
      </c>
      <c r="J36" s="11">
        <f t="shared" si="3"/>
        <v>0</v>
      </c>
      <c r="K36" s="12">
        <f>0</f>
        <v>0</v>
      </c>
    </row>
    <row r="37" spans="1:11" ht="15.75" customHeight="1" x14ac:dyDescent="0.25">
      <c r="A37" s="8" t="str">
        <f>General!A37</f>
        <v>Jose Lopez</v>
      </c>
      <c r="B37" s="17">
        <f>0</f>
        <v>0</v>
      </c>
      <c r="C37" s="17">
        <f>0</f>
        <v>0</v>
      </c>
      <c r="D37" s="17">
        <f>0</f>
        <v>0</v>
      </c>
      <c r="E37" s="17">
        <f>0</f>
        <v>0</v>
      </c>
      <c r="F37" s="17">
        <f>0</f>
        <v>0</v>
      </c>
      <c r="G37" s="17">
        <f>0</f>
        <v>0</v>
      </c>
      <c r="H37" s="17">
        <f>0</f>
        <v>0</v>
      </c>
      <c r="I37" s="10">
        <f t="shared" si="2"/>
        <v>0</v>
      </c>
      <c r="J37" s="11">
        <f t="shared" si="3"/>
        <v>0</v>
      </c>
      <c r="K37" s="12">
        <f>0</f>
        <v>0</v>
      </c>
    </row>
    <row r="38" spans="1:11" ht="15.75" customHeight="1" x14ac:dyDescent="0.25">
      <c r="A38" s="8" t="str">
        <f>General!A38</f>
        <v>Jose Ochoa</v>
      </c>
      <c r="B38" s="17">
        <f>0</f>
        <v>0</v>
      </c>
      <c r="C38" s="17">
        <f>0</f>
        <v>0</v>
      </c>
      <c r="D38" s="17">
        <f>0</f>
        <v>0</v>
      </c>
      <c r="E38" s="17">
        <f>0</f>
        <v>0</v>
      </c>
      <c r="F38" s="17">
        <f>0</f>
        <v>0</v>
      </c>
      <c r="G38" s="17">
        <f>0</f>
        <v>0</v>
      </c>
      <c r="H38" s="17">
        <f>0</f>
        <v>0</v>
      </c>
      <c r="I38" s="10">
        <f t="shared" si="2"/>
        <v>0</v>
      </c>
      <c r="J38" s="11">
        <f t="shared" si="3"/>
        <v>0</v>
      </c>
      <c r="K38" s="12">
        <f>0</f>
        <v>0</v>
      </c>
    </row>
    <row r="39" spans="1:11" ht="15.75" customHeight="1" x14ac:dyDescent="0.25">
      <c r="A39" s="8" t="str">
        <f>General!A39</f>
        <v>Joset Maldonado</v>
      </c>
      <c r="B39" s="17">
        <f>0</f>
        <v>0</v>
      </c>
      <c r="C39" s="17">
        <f>0</f>
        <v>0</v>
      </c>
      <c r="D39" s="17">
        <f>0</f>
        <v>0</v>
      </c>
      <c r="E39" s="17">
        <f>0</f>
        <v>0</v>
      </c>
      <c r="F39" s="17">
        <f>0</f>
        <v>0</v>
      </c>
      <c r="G39" s="17">
        <f>0</f>
        <v>0</v>
      </c>
      <c r="H39" s="17">
        <f>0</f>
        <v>0</v>
      </c>
      <c r="I39" s="10">
        <f t="shared" si="2"/>
        <v>0</v>
      </c>
      <c r="J39" s="11">
        <f t="shared" si="3"/>
        <v>0</v>
      </c>
      <c r="K39" s="12">
        <f>0</f>
        <v>0</v>
      </c>
    </row>
    <row r="40" spans="1:11" ht="15.75" customHeight="1" x14ac:dyDescent="0.25">
      <c r="A40" s="8" t="str">
        <f>General!A40</f>
        <v>Juan Davila</v>
      </c>
      <c r="B40" s="17">
        <f>0</f>
        <v>0</v>
      </c>
      <c r="C40" s="17">
        <f>0</f>
        <v>0</v>
      </c>
      <c r="D40" s="17">
        <f>0</f>
        <v>0</v>
      </c>
      <c r="E40" s="17">
        <f>0</f>
        <v>0</v>
      </c>
      <c r="F40" s="17">
        <f>0</f>
        <v>0</v>
      </c>
      <c r="G40" s="17">
        <f>0</f>
        <v>0</v>
      </c>
      <c r="H40" s="17">
        <f>0</f>
        <v>0</v>
      </c>
      <c r="I40" s="10">
        <f t="shared" si="2"/>
        <v>0</v>
      </c>
      <c r="J40" s="11">
        <f t="shared" si="3"/>
        <v>0</v>
      </c>
      <c r="K40" s="12">
        <f>0</f>
        <v>0</v>
      </c>
    </row>
    <row r="41" spans="1:11" ht="15.75" customHeight="1" x14ac:dyDescent="0.25">
      <c r="A41" s="8" t="str">
        <f>General!A41</f>
        <v>Juan Gimenez</v>
      </c>
      <c r="B41" s="17">
        <f>0</f>
        <v>0</v>
      </c>
      <c r="C41" s="17">
        <f>0</f>
        <v>0</v>
      </c>
      <c r="D41" s="17">
        <f>0</f>
        <v>0</v>
      </c>
      <c r="E41" s="17">
        <f>0</f>
        <v>0</v>
      </c>
      <c r="F41" s="17">
        <f>0</f>
        <v>0</v>
      </c>
      <c r="G41" s="17">
        <f>0</f>
        <v>0</v>
      </c>
      <c r="H41" s="17">
        <f>0</f>
        <v>0</v>
      </c>
      <c r="I41" s="10">
        <f t="shared" si="2"/>
        <v>0</v>
      </c>
      <c r="J41" s="11">
        <f t="shared" si="3"/>
        <v>0</v>
      </c>
      <c r="K41" s="12">
        <f>0</f>
        <v>0</v>
      </c>
    </row>
    <row r="42" spans="1:11" ht="15.75" customHeight="1" x14ac:dyDescent="0.25">
      <c r="A42" s="8" t="str">
        <f>General!A42</f>
        <v>Juan Manuel</v>
      </c>
      <c r="B42" s="17">
        <f>0</f>
        <v>0</v>
      </c>
      <c r="C42" s="17">
        <f>0</f>
        <v>0</v>
      </c>
      <c r="D42" s="17">
        <f>0</f>
        <v>0</v>
      </c>
      <c r="E42" s="17">
        <f>0</f>
        <v>0</v>
      </c>
      <c r="F42" s="17">
        <f>0</f>
        <v>0</v>
      </c>
      <c r="G42" s="17">
        <f>0</f>
        <v>0</v>
      </c>
      <c r="H42" s="17">
        <f>0</f>
        <v>0</v>
      </c>
      <c r="I42" s="10">
        <f t="shared" si="2"/>
        <v>0</v>
      </c>
      <c r="J42" s="11">
        <f t="shared" si="3"/>
        <v>0</v>
      </c>
      <c r="K42" s="12">
        <f>0</f>
        <v>0</v>
      </c>
    </row>
    <row r="43" spans="1:11" ht="15.75" customHeight="1" x14ac:dyDescent="0.25">
      <c r="A43" s="8" t="str">
        <f>General!A43</f>
        <v>Julio Astidias</v>
      </c>
      <c r="B43" s="17">
        <f>0</f>
        <v>0</v>
      </c>
      <c r="C43" s="17">
        <f>0</f>
        <v>0</v>
      </c>
      <c r="D43" s="17">
        <f>0</f>
        <v>0</v>
      </c>
      <c r="E43" s="17">
        <f>0</f>
        <v>0</v>
      </c>
      <c r="F43" s="17">
        <f>0</f>
        <v>0</v>
      </c>
      <c r="G43" s="17">
        <f>0</f>
        <v>0</v>
      </c>
      <c r="H43" s="17">
        <f>0</f>
        <v>0</v>
      </c>
      <c r="I43" s="10">
        <f t="shared" si="2"/>
        <v>0</v>
      </c>
      <c r="J43" s="11">
        <f t="shared" si="3"/>
        <v>0</v>
      </c>
      <c r="K43" s="12">
        <f>0</f>
        <v>0</v>
      </c>
    </row>
    <row r="44" spans="1:11" ht="15.75" customHeight="1" x14ac:dyDescent="0.25">
      <c r="A44" s="8" t="str">
        <f>General!A44</f>
        <v>Kelly Miranda</v>
      </c>
      <c r="B44" s="17">
        <f>0</f>
        <v>0</v>
      </c>
      <c r="C44" s="17">
        <f>0</f>
        <v>0</v>
      </c>
      <c r="D44" s="17">
        <f>0</f>
        <v>0</v>
      </c>
      <c r="E44" s="17">
        <f>0</f>
        <v>0</v>
      </c>
      <c r="F44" s="17">
        <f>0</f>
        <v>0</v>
      </c>
      <c r="G44" s="17">
        <f>0</f>
        <v>0</v>
      </c>
      <c r="H44" s="17">
        <f>0</f>
        <v>0</v>
      </c>
      <c r="I44" s="10">
        <f t="shared" si="2"/>
        <v>0</v>
      </c>
      <c r="J44" s="11">
        <f t="shared" si="3"/>
        <v>0</v>
      </c>
      <c r="K44" s="12">
        <f>0</f>
        <v>0</v>
      </c>
    </row>
    <row r="45" spans="1:11" ht="15.75" customHeight="1" x14ac:dyDescent="0.25">
      <c r="A45" s="8" t="str">
        <f>General!A45</f>
        <v>Klisma Lopez</v>
      </c>
      <c r="B45" s="17">
        <f>0</f>
        <v>0</v>
      </c>
      <c r="C45" s="17">
        <f>0</f>
        <v>0</v>
      </c>
      <c r="D45" s="17">
        <f>0</f>
        <v>0</v>
      </c>
      <c r="E45" s="17">
        <f>0</f>
        <v>0</v>
      </c>
      <c r="F45" s="17">
        <f>0</f>
        <v>0</v>
      </c>
      <c r="G45" s="17">
        <f>0</f>
        <v>0</v>
      </c>
      <c r="H45" s="17">
        <f>0</f>
        <v>0</v>
      </c>
      <c r="I45" s="10">
        <f t="shared" si="2"/>
        <v>0</v>
      </c>
      <c r="J45" s="11">
        <f t="shared" si="3"/>
        <v>0</v>
      </c>
      <c r="K45" s="12">
        <f>0</f>
        <v>0</v>
      </c>
    </row>
    <row r="46" spans="1:11" ht="15.75" customHeight="1" x14ac:dyDescent="0.25">
      <c r="A46" s="8" t="str">
        <f>General!A46</f>
        <v>Liz Forero</v>
      </c>
      <c r="B46" s="17">
        <f>0</f>
        <v>0</v>
      </c>
      <c r="C46" s="17">
        <f>0</f>
        <v>0</v>
      </c>
      <c r="D46" s="17">
        <f>0</f>
        <v>0</v>
      </c>
      <c r="E46" s="17">
        <f>0</f>
        <v>0</v>
      </c>
      <c r="F46" s="17">
        <f>0</f>
        <v>0</v>
      </c>
      <c r="G46" s="17">
        <f>0</f>
        <v>0</v>
      </c>
      <c r="H46" s="17">
        <f>0</f>
        <v>0</v>
      </c>
      <c r="I46" s="10">
        <f t="shared" si="2"/>
        <v>0</v>
      </c>
      <c r="J46" s="11">
        <f t="shared" si="3"/>
        <v>0</v>
      </c>
      <c r="K46" s="12">
        <f>0</f>
        <v>0</v>
      </c>
    </row>
    <row r="47" spans="1:11" ht="15.75" customHeight="1" x14ac:dyDescent="0.25">
      <c r="A47" s="8" t="str">
        <f>General!A47</f>
        <v>Luis David Golding</v>
      </c>
      <c r="B47" s="17">
        <f>0</f>
        <v>0</v>
      </c>
      <c r="C47" s="17">
        <f>0</f>
        <v>0</v>
      </c>
      <c r="D47" s="17">
        <f>0</f>
        <v>0</v>
      </c>
      <c r="E47" s="17">
        <f>0</f>
        <v>0</v>
      </c>
      <c r="F47" s="17">
        <f>0</f>
        <v>0</v>
      </c>
      <c r="G47" s="17">
        <f>0</f>
        <v>0</v>
      </c>
      <c r="H47" s="17">
        <f>0</f>
        <v>0</v>
      </c>
      <c r="I47" s="10">
        <f t="shared" si="2"/>
        <v>0</v>
      </c>
      <c r="J47" s="11">
        <f t="shared" si="3"/>
        <v>0</v>
      </c>
      <c r="K47" s="12">
        <f>0</f>
        <v>0</v>
      </c>
    </row>
    <row r="48" spans="1:11" ht="15.75" customHeight="1" x14ac:dyDescent="0.25">
      <c r="A48" s="8" t="str">
        <f>General!A48</f>
        <v>Luis Gutierrez</v>
      </c>
      <c r="B48" s="17">
        <f>0</f>
        <v>0</v>
      </c>
      <c r="C48" s="17">
        <f>0</f>
        <v>0</v>
      </c>
      <c r="D48" s="17">
        <f>0</f>
        <v>0</v>
      </c>
      <c r="E48" s="17">
        <f>0</f>
        <v>0</v>
      </c>
      <c r="F48" s="17">
        <f>0</f>
        <v>0</v>
      </c>
      <c r="G48" s="17">
        <f>0</f>
        <v>0</v>
      </c>
      <c r="H48" s="17">
        <f>0</f>
        <v>0</v>
      </c>
      <c r="I48" s="10">
        <f t="shared" si="2"/>
        <v>0</v>
      </c>
      <c r="J48" s="11">
        <f t="shared" si="3"/>
        <v>0</v>
      </c>
      <c r="K48" s="12">
        <f>0</f>
        <v>0</v>
      </c>
    </row>
    <row r="49" spans="1:11" ht="15.75" customHeight="1" x14ac:dyDescent="0.25">
      <c r="A49" s="8" t="str">
        <f>General!A49</f>
        <v>Luis Ochoa</v>
      </c>
      <c r="B49" s="17">
        <f>0</f>
        <v>0</v>
      </c>
      <c r="C49" s="17">
        <f>0</f>
        <v>0</v>
      </c>
      <c r="D49" s="17">
        <f>0</f>
        <v>0</v>
      </c>
      <c r="E49" s="17">
        <f>0</f>
        <v>0</v>
      </c>
      <c r="F49" s="17">
        <f>0</f>
        <v>0</v>
      </c>
      <c r="G49" s="17">
        <f>0</f>
        <v>0</v>
      </c>
      <c r="H49" s="17">
        <f>0</f>
        <v>0</v>
      </c>
      <c r="I49" s="10">
        <f t="shared" si="2"/>
        <v>0</v>
      </c>
      <c r="J49" s="11">
        <f t="shared" si="3"/>
        <v>0</v>
      </c>
      <c r="K49" s="12">
        <f>0</f>
        <v>0</v>
      </c>
    </row>
    <row r="50" spans="1:11" ht="15.75" customHeight="1" x14ac:dyDescent="0.25">
      <c r="A50" s="8" t="str">
        <f>General!A50</f>
        <v>Luis Rangel</v>
      </c>
      <c r="B50" s="17">
        <f>0</f>
        <v>0</v>
      </c>
      <c r="C50" s="17">
        <f>0</f>
        <v>0</v>
      </c>
      <c r="D50" s="17">
        <f>0</f>
        <v>0</v>
      </c>
      <c r="E50" s="17">
        <f>0</f>
        <v>0</v>
      </c>
      <c r="F50" s="17">
        <f>0</f>
        <v>0</v>
      </c>
      <c r="G50" s="17">
        <f>0</f>
        <v>0</v>
      </c>
      <c r="H50" s="17">
        <f>0</f>
        <v>0</v>
      </c>
      <c r="I50" s="10">
        <f t="shared" si="2"/>
        <v>0</v>
      </c>
      <c r="J50" s="11">
        <f t="shared" si="3"/>
        <v>0</v>
      </c>
      <c r="K50" s="12">
        <f>0</f>
        <v>0</v>
      </c>
    </row>
    <row r="51" spans="1:11" ht="15.75" customHeight="1" x14ac:dyDescent="0.25">
      <c r="A51" s="8" t="str">
        <f>General!A51</f>
        <v>Manuel Escalona</v>
      </c>
      <c r="B51" s="17">
        <f>0</f>
        <v>0</v>
      </c>
      <c r="C51" s="17">
        <f>0</f>
        <v>0</v>
      </c>
      <c r="D51" s="17">
        <f>0</f>
        <v>0</v>
      </c>
      <c r="E51" s="17">
        <f>0</f>
        <v>0</v>
      </c>
      <c r="F51" s="17">
        <f>0</f>
        <v>0</v>
      </c>
      <c r="G51" s="17">
        <f>0</f>
        <v>0</v>
      </c>
      <c r="H51" s="17">
        <f>0</f>
        <v>0</v>
      </c>
      <c r="I51" s="10">
        <f t="shared" si="2"/>
        <v>0</v>
      </c>
      <c r="J51" s="11">
        <f t="shared" si="3"/>
        <v>0</v>
      </c>
      <c r="K51" s="12">
        <f>0</f>
        <v>0</v>
      </c>
    </row>
    <row r="52" spans="1:11" ht="15.75" customHeight="1" x14ac:dyDescent="0.25">
      <c r="A52" s="8" t="str">
        <f>General!A52</f>
        <v>Manuel Lopez</v>
      </c>
      <c r="B52" s="17">
        <f>0</f>
        <v>0</v>
      </c>
      <c r="C52" s="17">
        <f>0</f>
        <v>0</v>
      </c>
      <c r="D52" s="17">
        <f>0</f>
        <v>0</v>
      </c>
      <c r="E52" s="17">
        <f>0</f>
        <v>0</v>
      </c>
      <c r="F52" s="17">
        <f>0</f>
        <v>0</v>
      </c>
      <c r="G52" s="17">
        <f>0</f>
        <v>0</v>
      </c>
      <c r="H52" s="17">
        <f>0</f>
        <v>0</v>
      </c>
      <c r="I52" s="10">
        <f t="shared" si="2"/>
        <v>0</v>
      </c>
      <c r="J52" s="11">
        <f t="shared" si="3"/>
        <v>0</v>
      </c>
      <c r="K52" s="12">
        <f>0</f>
        <v>0</v>
      </c>
    </row>
    <row r="53" spans="1:11" ht="15.75" customHeight="1" x14ac:dyDescent="0.25">
      <c r="A53" s="8" t="str">
        <f>General!A53</f>
        <v>Manuel Ramirez</v>
      </c>
      <c r="B53" s="17">
        <f>0</f>
        <v>0</v>
      </c>
      <c r="C53" s="17">
        <f>0</f>
        <v>0</v>
      </c>
      <c r="D53" s="17">
        <f>0</f>
        <v>0</v>
      </c>
      <c r="E53" s="17">
        <f>0</f>
        <v>0</v>
      </c>
      <c r="F53" s="17">
        <f>0</f>
        <v>0</v>
      </c>
      <c r="G53" s="17">
        <f>0</f>
        <v>0</v>
      </c>
      <c r="H53" s="17">
        <f>0</f>
        <v>0</v>
      </c>
      <c r="I53" s="10">
        <f t="shared" si="2"/>
        <v>0</v>
      </c>
      <c r="J53" s="11">
        <f t="shared" si="3"/>
        <v>0</v>
      </c>
      <c r="K53" s="12">
        <f>0</f>
        <v>0</v>
      </c>
    </row>
    <row r="54" spans="1:11" ht="15.75" customHeight="1" x14ac:dyDescent="0.25">
      <c r="A54" s="8" t="str">
        <f>General!A54</f>
        <v>Marbelis Soto</v>
      </c>
      <c r="B54" s="17">
        <f>0</f>
        <v>0</v>
      </c>
      <c r="C54" s="17">
        <f>0</f>
        <v>0</v>
      </c>
      <c r="D54" s="17">
        <f>0</f>
        <v>0</v>
      </c>
      <c r="E54" s="17">
        <f>0</f>
        <v>0</v>
      </c>
      <c r="F54" s="17">
        <f>0</f>
        <v>0</v>
      </c>
      <c r="G54" s="17">
        <f>0</f>
        <v>0</v>
      </c>
      <c r="H54" s="17">
        <f>0</f>
        <v>0</v>
      </c>
      <c r="I54" s="10">
        <f t="shared" si="2"/>
        <v>0</v>
      </c>
      <c r="J54" s="11">
        <f t="shared" si="3"/>
        <v>0</v>
      </c>
      <c r="K54" s="12">
        <f>0</f>
        <v>0</v>
      </c>
    </row>
    <row r="55" spans="1:11" ht="15.75" customHeight="1" x14ac:dyDescent="0.25">
      <c r="A55" s="8" t="str">
        <f>General!A55</f>
        <v>Michael Mendez</v>
      </c>
      <c r="B55" s="17">
        <f>0</f>
        <v>0</v>
      </c>
      <c r="C55" s="17">
        <f>0</f>
        <v>0</v>
      </c>
      <c r="D55" s="17">
        <f>0</f>
        <v>0</v>
      </c>
      <c r="E55" s="17">
        <f>0</f>
        <v>0</v>
      </c>
      <c r="F55" s="17">
        <f>0</f>
        <v>0</v>
      </c>
      <c r="G55" s="17">
        <f>0</f>
        <v>0</v>
      </c>
      <c r="H55" s="17">
        <f>0</f>
        <v>0</v>
      </c>
      <c r="I55" s="10">
        <f t="shared" si="2"/>
        <v>0</v>
      </c>
      <c r="J55" s="11">
        <f t="shared" si="3"/>
        <v>0</v>
      </c>
      <c r="K55" s="12">
        <f>0</f>
        <v>0</v>
      </c>
    </row>
    <row r="56" spans="1:11" ht="15.75" customHeight="1" x14ac:dyDescent="0.25">
      <c r="A56" s="8" t="str">
        <f>General!A56</f>
        <v>Nelson Roman</v>
      </c>
      <c r="B56" s="17">
        <f>0</f>
        <v>0</v>
      </c>
      <c r="C56" s="17">
        <f>0</f>
        <v>0</v>
      </c>
      <c r="D56" s="17">
        <f>0</f>
        <v>0</v>
      </c>
      <c r="E56" s="17">
        <f>0</f>
        <v>0</v>
      </c>
      <c r="F56" s="17">
        <f>0</f>
        <v>0</v>
      </c>
      <c r="G56" s="17">
        <f>0</f>
        <v>0</v>
      </c>
      <c r="H56" s="17">
        <f>0</f>
        <v>0</v>
      </c>
      <c r="I56" s="10">
        <f t="shared" si="2"/>
        <v>0</v>
      </c>
      <c r="J56" s="11">
        <f t="shared" si="3"/>
        <v>0</v>
      </c>
      <c r="K56" s="12">
        <f>0</f>
        <v>0</v>
      </c>
    </row>
    <row r="57" spans="1:11" ht="15.75" customHeight="1" x14ac:dyDescent="0.25">
      <c r="A57" s="8" t="str">
        <f>General!A57</f>
        <v>Oscar Hernandez</v>
      </c>
      <c r="B57" s="17">
        <f>0</f>
        <v>0</v>
      </c>
      <c r="C57" s="17">
        <f>0</f>
        <v>0</v>
      </c>
      <c r="D57" s="17">
        <f>0</f>
        <v>0</v>
      </c>
      <c r="E57" s="17">
        <f>0</f>
        <v>0</v>
      </c>
      <c r="F57" s="17">
        <f>0</f>
        <v>0</v>
      </c>
      <c r="G57" s="17">
        <f>0</f>
        <v>0</v>
      </c>
      <c r="H57" s="17">
        <f>0</f>
        <v>0</v>
      </c>
      <c r="I57" s="10">
        <f t="shared" si="2"/>
        <v>0</v>
      </c>
      <c r="J57" s="11">
        <f t="shared" si="3"/>
        <v>0</v>
      </c>
      <c r="K57" s="12">
        <f>0</f>
        <v>0</v>
      </c>
    </row>
    <row r="58" spans="1:11" ht="15.75" customHeight="1" x14ac:dyDescent="0.25">
      <c r="A58" s="8" t="str">
        <f>General!A58</f>
        <v>Oscar Mendez</v>
      </c>
      <c r="B58" s="17">
        <f>0</f>
        <v>0</v>
      </c>
      <c r="C58" s="17">
        <f>0</f>
        <v>0</v>
      </c>
      <c r="D58" s="17">
        <f>0</f>
        <v>0</v>
      </c>
      <c r="E58" s="17">
        <f>0</f>
        <v>0</v>
      </c>
      <c r="F58" s="17">
        <f>0</f>
        <v>0</v>
      </c>
      <c r="G58" s="17">
        <f>0</f>
        <v>0</v>
      </c>
      <c r="H58" s="17">
        <f>0</f>
        <v>0</v>
      </c>
      <c r="I58" s="10">
        <f t="shared" si="2"/>
        <v>0</v>
      </c>
      <c r="J58" s="11">
        <f t="shared" si="3"/>
        <v>0</v>
      </c>
      <c r="K58" s="12">
        <f>0</f>
        <v>0</v>
      </c>
    </row>
    <row r="59" spans="1:11" ht="15.75" customHeight="1" x14ac:dyDescent="0.25">
      <c r="A59" s="8" t="str">
        <f>General!A59</f>
        <v>Pedro Forero</v>
      </c>
      <c r="B59" s="17">
        <f>0</f>
        <v>0</v>
      </c>
      <c r="C59" s="17">
        <f>0</f>
        <v>0</v>
      </c>
      <c r="D59" s="17">
        <f>0</f>
        <v>0</v>
      </c>
      <c r="E59" s="17">
        <f>0</f>
        <v>0</v>
      </c>
      <c r="F59" s="17">
        <f>0</f>
        <v>0</v>
      </c>
      <c r="G59" s="17">
        <f>0</f>
        <v>0</v>
      </c>
      <c r="H59" s="17">
        <f>0</f>
        <v>0</v>
      </c>
      <c r="I59" s="10">
        <f t="shared" si="2"/>
        <v>0</v>
      </c>
      <c r="J59" s="11">
        <f t="shared" si="3"/>
        <v>0</v>
      </c>
      <c r="K59" s="12">
        <f>0</f>
        <v>0</v>
      </c>
    </row>
    <row r="60" spans="1:11" ht="15.75" customHeight="1" x14ac:dyDescent="0.25">
      <c r="A60" s="8" t="str">
        <f>General!A60</f>
        <v>Roberto Vasquez</v>
      </c>
      <c r="B60" s="17">
        <f>0</f>
        <v>0</v>
      </c>
      <c r="C60" s="17">
        <f>0</f>
        <v>0</v>
      </c>
      <c r="D60" s="17">
        <f>0</f>
        <v>0</v>
      </c>
      <c r="E60" s="17">
        <f>0</f>
        <v>0</v>
      </c>
      <c r="F60" s="17">
        <f>0</f>
        <v>0</v>
      </c>
      <c r="G60" s="17">
        <f>0</f>
        <v>0</v>
      </c>
      <c r="H60" s="17">
        <f>0</f>
        <v>0</v>
      </c>
      <c r="I60" s="10">
        <f t="shared" si="2"/>
        <v>0</v>
      </c>
      <c r="J60" s="11">
        <f t="shared" si="3"/>
        <v>0</v>
      </c>
      <c r="K60" s="12">
        <f>0</f>
        <v>0</v>
      </c>
    </row>
    <row r="61" spans="1:11" ht="15.75" customHeight="1" x14ac:dyDescent="0.25">
      <c r="A61" s="8" t="str">
        <f>General!A61</f>
        <v>Ruben Guerrero</v>
      </c>
      <c r="B61" s="17">
        <f>0</f>
        <v>0</v>
      </c>
      <c r="C61" s="17">
        <f>0</f>
        <v>0</v>
      </c>
      <c r="D61" s="17">
        <f>0</f>
        <v>0</v>
      </c>
      <c r="E61" s="17">
        <f>0</f>
        <v>0</v>
      </c>
      <c r="F61" s="17">
        <f>0</f>
        <v>0</v>
      </c>
      <c r="G61" s="17">
        <f>0</f>
        <v>0</v>
      </c>
      <c r="H61" s="17">
        <f>0</f>
        <v>0</v>
      </c>
      <c r="I61" s="10">
        <f t="shared" si="2"/>
        <v>0</v>
      </c>
      <c r="J61" s="11">
        <f t="shared" si="3"/>
        <v>0</v>
      </c>
      <c r="K61" s="12">
        <f>0</f>
        <v>0</v>
      </c>
    </row>
    <row r="62" spans="1:11" ht="15.75" customHeight="1" x14ac:dyDescent="0.25">
      <c r="A62" s="8" t="str">
        <f>General!A62</f>
        <v>Sara Zacarias</v>
      </c>
      <c r="B62" s="17">
        <f>0</f>
        <v>0</v>
      </c>
      <c r="C62" s="17">
        <f>0</f>
        <v>0</v>
      </c>
      <c r="D62" s="17">
        <f>0</f>
        <v>0</v>
      </c>
      <c r="E62" s="17">
        <f>0</f>
        <v>0</v>
      </c>
      <c r="F62" s="17">
        <f>0</f>
        <v>0</v>
      </c>
      <c r="G62" s="17">
        <f>0</f>
        <v>0</v>
      </c>
      <c r="H62" s="17">
        <f>0</f>
        <v>0</v>
      </c>
      <c r="I62" s="10">
        <f t="shared" si="2"/>
        <v>0</v>
      </c>
      <c r="J62" s="11">
        <f t="shared" si="3"/>
        <v>0</v>
      </c>
      <c r="K62" s="12">
        <f>0</f>
        <v>0</v>
      </c>
    </row>
    <row r="63" spans="1:11" ht="15.75" customHeight="1" x14ac:dyDescent="0.25">
      <c r="A63" s="8" t="str">
        <f>General!A63</f>
        <v>Sebastian Flores</v>
      </c>
      <c r="B63" s="17">
        <f>0</f>
        <v>0</v>
      </c>
      <c r="C63" s="17">
        <f>0</f>
        <v>0</v>
      </c>
      <c r="D63" s="17">
        <f>0</f>
        <v>0</v>
      </c>
      <c r="E63" s="17">
        <f>0</f>
        <v>0</v>
      </c>
      <c r="F63" s="17">
        <f>0</f>
        <v>0</v>
      </c>
      <c r="G63" s="17">
        <f>0</f>
        <v>0</v>
      </c>
      <c r="H63" s="17">
        <f>0</f>
        <v>0</v>
      </c>
      <c r="I63" s="10">
        <f t="shared" si="2"/>
        <v>0</v>
      </c>
      <c r="J63" s="11">
        <f t="shared" si="3"/>
        <v>0</v>
      </c>
      <c r="K63" s="12">
        <f>0</f>
        <v>0</v>
      </c>
    </row>
    <row r="64" spans="1:11" ht="15.75" customHeight="1" x14ac:dyDescent="0.25">
      <c r="A64" s="8" t="str">
        <f>General!A64</f>
        <v>Wilmer Gutierrez</v>
      </c>
      <c r="B64" s="17">
        <f>0</f>
        <v>0</v>
      </c>
      <c r="C64" s="17">
        <f>0</f>
        <v>0</v>
      </c>
      <c r="D64" s="17">
        <f>0</f>
        <v>0</v>
      </c>
      <c r="E64" s="17">
        <f>0</f>
        <v>0</v>
      </c>
      <c r="F64" s="17">
        <f>0</f>
        <v>0</v>
      </c>
      <c r="G64" s="17">
        <f>0</f>
        <v>0</v>
      </c>
      <c r="H64" s="17">
        <f>0</f>
        <v>0</v>
      </c>
      <c r="I64" s="10">
        <f t="shared" si="2"/>
        <v>0</v>
      </c>
      <c r="J64" s="11">
        <f t="shared" si="3"/>
        <v>0</v>
      </c>
      <c r="K64" s="12">
        <f>0</f>
        <v>0</v>
      </c>
    </row>
    <row r="65" spans="1:11" ht="15.75" customHeight="1" x14ac:dyDescent="0.25">
      <c r="A65" s="8" t="str">
        <f>General!A65</f>
        <v>Yonalber Mora Ropero</v>
      </c>
      <c r="B65" s="17">
        <f>0</f>
        <v>0</v>
      </c>
      <c r="C65" s="17">
        <f>0</f>
        <v>0</v>
      </c>
      <c r="D65" s="17">
        <f>0</f>
        <v>0</v>
      </c>
      <c r="E65" s="17">
        <f>0</f>
        <v>0</v>
      </c>
      <c r="F65" s="17">
        <f>0</f>
        <v>0</v>
      </c>
      <c r="G65" s="17">
        <f>0</f>
        <v>0</v>
      </c>
      <c r="H65" s="17">
        <f>0</f>
        <v>0</v>
      </c>
      <c r="I65" s="10">
        <f t="shared" si="2"/>
        <v>0</v>
      </c>
      <c r="J65" s="11">
        <f t="shared" si="3"/>
        <v>0</v>
      </c>
      <c r="K65" s="12">
        <f>0</f>
        <v>0</v>
      </c>
    </row>
    <row r="66" spans="1:11" ht="15.75" customHeight="1" x14ac:dyDescent="0.25">
      <c r="A66" s="8" t="str">
        <f>General!A66</f>
        <v>Yordani Garcia</v>
      </c>
      <c r="B66" s="17">
        <f>0</f>
        <v>0</v>
      </c>
      <c r="C66" s="17">
        <f>0</f>
        <v>0</v>
      </c>
      <c r="D66" s="17">
        <f>0</f>
        <v>0</v>
      </c>
      <c r="E66" s="17">
        <f>0</f>
        <v>0</v>
      </c>
      <c r="F66" s="17">
        <f>0</f>
        <v>0</v>
      </c>
      <c r="G66" s="17">
        <f>0</f>
        <v>0</v>
      </c>
      <c r="H66" s="17">
        <f>0</f>
        <v>0</v>
      </c>
      <c r="I66" s="10">
        <f t="shared" si="2"/>
        <v>0</v>
      </c>
      <c r="J66" s="11">
        <f t="shared" si="3"/>
        <v>0</v>
      </c>
      <c r="K66" s="12">
        <f>0</f>
        <v>0</v>
      </c>
    </row>
    <row r="67" spans="1:11" ht="15.75" customHeight="1" x14ac:dyDescent="0.25">
      <c r="A67" s="8" t="str">
        <f>General!A67</f>
        <v>Yunior Arrieta</v>
      </c>
      <c r="B67" s="17">
        <f>0</f>
        <v>0</v>
      </c>
      <c r="C67" s="17">
        <f>0</f>
        <v>0</v>
      </c>
      <c r="D67" s="17">
        <f>0</f>
        <v>0</v>
      </c>
      <c r="E67" s="17">
        <f>0</f>
        <v>0</v>
      </c>
      <c r="F67" s="17">
        <f>0</f>
        <v>0</v>
      </c>
      <c r="G67" s="17">
        <f>0</f>
        <v>0</v>
      </c>
      <c r="H67" s="17">
        <f>0</f>
        <v>0</v>
      </c>
      <c r="I67" s="10">
        <f t="shared" ref="I67:I98" si="4">SUM(B67:H67)</f>
        <v>0</v>
      </c>
      <c r="J67" s="11">
        <f t="shared" ref="J67:J98" si="5">I67-K67</f>
        <v>0</v>
      </c>
      <c r="K67" s="12">
        <f>0</f>
        <v>0</v>
      </c>
    </row>
    <row r="68" spans="1:11" ht="33" customHeight="1" x14ac:dyDescent="0.25">
      <c r="A68" s="4" t="s">
        <v>81</v>
      </c>
      <c r="B68" s="10">
        <f t="shared" ref="B68:I68" si="6">SUM(B3:B67)</f>
        <v>2</v>
      </c>
      <c r="C68" s="10">
        <f t="shared" si="6"/>
        <v>0</v>
      </c>
      <c r="D68" s="10">
        <f t="shared" si="6"/>
        <v>0</v>
      </c>
      <c r="E68" s="10">
        <f t="shared" si="6"/>
        <v>0</v>
      </c>
      <c r="F68" s="10">
        <f t="shared" si="6"/>
        <v>0</v>
      </c>
      <c r="G68" s="10">
        <f t="shared" si="6"/>
        <v>0</v>
      </c>
      <c r="H68" s="10">
        <f t="shared" si="6"/>
        <v>0</v>
      </c>
      <c r="I68" s="14">
        <f t="shared" si="6"/>
        <v>2</v>
      </c>
      <c r="J68" s="11" t="s">
        <v>82</v>
      </c>
      <c r="K68" s="12" t="s">
        <v>82</v>
      </c>
    </row>
    <row r="69" spans="1:11" ht="33" customHeight="1" x14ac:dyDescent="0.25">
      <c r="A69" s="5" t="s">
        <v>83</v>
      </c>
      <c r="B69" s="11">
        <f t="shared" ref="B69:H69" si="7">B68-B70</f>
        <v>2</v>
      </c>
      <c r="C69" s="11">
        <f t="shared" si="7"/>
        <v>0</v>
      </c>
      <c r="D69" s="11">
        <f t="shared" si="7"/>
        <v>0</v>
      </c>
      <c r="E69" s="11">
        <f t="shared" si="7"/>
        <v>0</v>
      </c>
      <c r="F69" s="11">
        <f t="shared" si="7"/>
        <v>0</v>
      </c>
      <c r="G69" s="11">
        <f t="shared" si="7"/>
        <v>0</v>
      </c>
      <c r="H69" s="11">
        <f t="shared" si="7"/>
        <v>0</v>
      </c>
      <c r="I69" s="11" t="s">
        <v>82</v>
      </c>
      <c r="J69" s="15">
        <f>SUM(J3:J67)</f>
        <v>2</v>
      </c>
      <c r="K69" s="12" t="s">
        <v>82</v>
      </c>
    </row>
    <row r="70" spans="1:11" ht="33" customHeight="1" x14ac:dyDescent="0.25">
      <c r="A70" s="6" t="s">
        <v>84</v>
      </c>
      <c r="B70" s="12">
        <f>0</f>
        <v>0</v>
      </c>
      <c r="C70" s="12">
        <f>0</f>
        <v>0</v>
      </c>
      <c r="D70" s="12">
        <f>0</f>
        <v>0</v>
      </c>
      <c r="E70" s="12">
        <f>0</f>
        <v>0</v>
      </c>
      <c r="F70" s="12">
        <f>0</f>
        <v>0</v>
      </c>
      <c r="G70" s="12">
        <f>0</f>
        <v>0</v>
      </c>
      <c r="H70" s="12">
        <f>0</f>
        <v>0</v>
      </c>
      <c r="I70" s="12" t="s">
        <v>82</v>
      </c>
      <c r="J70" s="12" t="s">
        <v>82</v>
      </c>
      <c r="K70" s="16">
        <f>SUM(K3:K67)</f>
        <v>0</v>
      </c>
    </row>
  </sheetData>
  <mergeCells count="1">
    <mergeCell ref="B1:K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0"/>
  <sheetViews>
    <sheetView workbookViewId="0">
      <pane xSplit="1" ySplit="2" topLeftCell="B57" activePane="bottomRight" state="frozen"/>
      <selection pane="topRight"/>
      <selection pane="bottomLeft"/>
      <selection pane="bottomRight"/>
    </sheetView>
  </sheetViews>
  <sheetFormatPr baseColWidth="10" defaultColWidth="9.140625" defaultRowHeight="15" x14ac:dyDescent="0.25"/>
  <cols>
    <col min="1" max="1" width="23" customWidth="1"/>
    <col min="2" max="13" width="11.85546875" customWidth="1"/>
  </cols>
  <sheetData>
    <row r="1" spans="1:11" ht="56.25" customHeight="1" x14ac:dyDescent="0.25">
      <c r="A1" s="1"/>
      <c r="B1" s="39" t="s">
        <v>156</v>
      </c>
      <c r="C1" s="37"/>
      <c r="D1" s="37"/>
      <c r="E1" s="37"/>
      <c r="F1" s="37"/>
      <c r="G1" s="37"/>
      <c r="H1" s="37"/>
      <c r="I1" s="37"/>
      <c r="J1" s="37"/>
      <c r="K1" s="38"/>
    </row>
    <row r="2" spans="1:11" ht="56.25" customHeight="1" x14ac:dyDescent="0.25">
      <c r="A2" s="3" t="s">
        <v>157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4" t="s">
        <v>12</v>
      </c>
      <c r="J2" s="5" t="s">
        <v>13</v>
      </c>
      <c r="K2" s="6" t="s">
        <v>14</v>
      </c>
    </row>
    <row r="3" spans="1:11" ht="15.75" customHeight="1" x14ac:dyDescent="0.25">
      <c r="A3" s="8" t="str">
        <f>General!A3</f>
        <v>Albert Gonzalez</v>
      </c>
      <c r="B3" s="17">
        <f>0</f>
        <v>0</v>
      </c>
      <c r="C3" s="17">
        <f>0</f>
        <v>0</v>
      </c>
      <c r="D3" s="17">
        <f>0</f>
        <v>0</v>
      </c>
      <c r="E3" s="17">
        <f>0</f>
        <v>0</v>
      </c>
      <c r="F3" s="17">
        <f>0</f>
        <v>0</v>
      </c>
      <c r="G3" s="17">
        <f>0</f>
        <v>0</v>
      </c>
      <c r="H3" s="17">
        <f>0</f>
        <v>0</v>
      </c>
      <c r="I3" s="10">
        <f t="shared" ref="I3:I34" si="0">SUM(B3:H3)</f>
        <v>0</v>
      </c>
      <c r="J3" s="11">
        <f t="shared" ref="J3:J34" si="1">I3-K3</f>
        <v>0</v>
      </c>
      <c r="K3" s="12">
        <f>0</f>
        <v>0</v>
      </c>
    </row>
    <row r="4" spans="1:11" ht="15.75" customHeight="1" x14ac:dyDescent="0.25">
      <c r="A4" s="8" t="str">
        <f>General!A4</f>
        <v>Anderson Briceno</v>
      </c>
      <c r="B4" s="17">
        <f>0</f>
        <v>0</v>
      </c>
      <c r="C4" s="17">
        <f>0</f>
        <v>0</v>
      </c>
      <c r="D4" s="17">
        <f>0</f>
        <v>0</v>
      </c>
      <c r="E4" s="17">
        <f>0</f>
        <v>0</v>
      </c>
      <c r="F4" s="17">
        <f>0</f>
        <v>0</v>
      </c>
      <c r="G4" s="17">
        <f>0</f>
        <v>0</v>
      </c>
      <c r="H4" s="17">
        <f>0</f>
        <v>0</v>
      </c>
      <c r="I4" s="10">
        <f t="shared" si="0"/>
        <v>0</v>
      </c>
      <c r="J4" s="11">
        <f t="shared" si="1"/>
        <v>0</v>
      </c>
      <c r="K4" s="12">
        <f>0</f>
        <v>0</v>
      </c>
    </row>
    <row r="5" spans="1:11" ht="15.75" customHeight="1" x14ac:dyDescent="0.25">
      <c r="A5" s="8" t="str">
        <f>General!A5</f>
        <v>Andres Quiroz</v>
      </c>
      <c r="B5" s="17">
        <f>0</f>
        <v>0</v>
      </c>
      <c r="C5" s="17">
        <f>0</f>
        <v>0</v>
      </c>
      <c r="D5" s="17">
        <f>0</f>
        <v>0</v>
      </c>
      <c r="E5" s="17">
        <f>0</f>
        <v>0</v>
      </c>
      <c r="F5" s="17">
        <f>0</f>
        <v>0</v>
      </c>
      <c r="G5" s="17">
        <f>0</f>
        <v>0</v>
      </c>
      <c r="H5" s="17">
        <f>0</f>
        <v>0</v>
      </c>
      <c r="I5" s="10">
        <f t="shared" si="0"/>
        <v>0</v>
      </c>
      <c r="J5" s="11">
        <f t="shared" si="1"/>
        <v>0</v>
      </c>
      <c r="K5" s="12">
        <f>0</f>
        <v>0</v>
      </c>
    </row>
    <row r="6" spans="1:11" ht="15.75" customHeight="1" x14ac:dyDescent="0.25">
      <c r="A6" s="8" t="str">
        <f>General!A6</f>
        <v>Angel Maldonado</v>
      </c>
      <c r="B6" s="17">
        <f>0</f>
        <v>0</v>
      </c>
      <c r="C6" s="17">
        <f>0</f>
        <v>0</v>
      </c>
      <c r="D6" s="17">
        <f>0</f>
        <v>0</v>
      </c>
      <c r="E6" s="17">
        <f>0</f>
        <v>0</v>
      </c>
      <c r="F6" s="17">
        <f>0</f>
        <v>0</v>
      </c>
      <c r="G6" s="17">
        <f>0</f>
        <v>0</v>
      </c>
      <c r="H6" s="17">
        <f>0</f>
        <v>0</v>
      </c>
      <c r="I6" s="10">
        <f t="shared" si="0"/>
        <v>0</v>
      </c>
      <c r="J6" s="11">
        <f t="shared" si="1"/>
        <v>0</v>
      </c>
      <c r="K6" s="12">
        <f>0</f>
        <v>0</v>
      </c>
    </row>
    <row r="7" spans="1:11" ht="15.75" customHeight="1" x14ac:dyDescent="0.25">
      <c r="A7" s="8" t="str">
        <f>General!A7</f>
        <v>Antonio Lopez</v>
      </c>
      <c r="B7" s="17">
        <f>0</f>
        <v>0</v>
      </c>
      <c r="C7" s="17">
        <f>0</f>
        <v>0</v>
      </c>
      <c r="D7" s="17">
        <f>0</f>
        <v>0</v>
      </c>
      <c r="E7" s="17">
        <f>0</f>
        <v>0</v>
      </c>
      <c r="F7" s="17">
        <f>0</f>
        <v>0</v>
      </c>
      <c r="G7" s="17">
        <f>0</f>
        <v>0</v>
      </c>
      <c r="H7" s="17">
        <f>0</f>
        <v>0</v>
      </c>
      <c r="I7" s="10">
        <f t="shared" si="0"/>
        <v>0</v>
      </c>
      <c r="J7" s="11">
        <f t="shared" si="1"/>
        <v>0</v>
      </c>
      <c r="K7" s="12">
        <f>0</f>
        <v>0</v>
      </c>
    </row>
    <row r="8" spans="1:11" ht="15.75" customHeight="1" x14ac:dyDescent="0.25">
      <c r="A8" s="8" t="str">
        <f>General!A8</f>
        <v>Brailyn Lopez</v>
      </c>
      <c r="B8" s="17">
        <f>0</f>
        <v>0</v>
      </c>
      <c r="C8" s="17">
        <f>0</f>
        <v>0</v>
      </c>
      <c r="D8" s="17">
        <f>0</f>
        <v>0</v>
      </c>
      <c r="E8" s="17">
        <f>0</f>
        <v>0</v>
      </c>
      <c r="F8" s="17">
        <f>0</f>
        <v>0</v>
      </c>
      <c r="G8" s="17">
        <f>0</f>
        <v>0</v>
      </c>
      <c r="H8" s="17">
        <f>0</f>
        <v>0</v>
      </c>
      <c r="I8" s="10">
        <f t="shared" si="0"/>
        <v>0</v>
      </c>
      <c r="J8" s="11">
        <f t="shared" si="1"/>
        <v>0</v>
      </c>
      <c r="K8" s="12">
        <f>0</f>
        <v>0</v>
      </c>
    </row>
    <row r="9" spans="1:11" ht="15.75" customHeight="1" x14ac:dyDescent="0.25">
      <c r="A9" s="8" t="str">
        <f>General!A9</f>
        <v>Carlos Gonzalez</v>
      </c>
      <c r="B9" s="17">
        <f>0</f>
        <v>0</v>
      </c>
      <c r="C9" s="17">
        <f>0</f>
        <v>0</v>
      </c>
      <c r="D9" s="17">
        <f>0</f>
        <v>0</v>
      </c>
      <c r="E9" s="17">
        <f>0</f>
        <v>0</v>
      </c>
      <c r="F9" s="17">
        <f>0</f>
        <v>0</v>
      </c>
      <c r="G9" s="17">
        <f>0</f>
        <v>0</v>
      </c>
      <c r="H9" s="17">
        <f>0</f>
        <v>0</v>
      </c>
      <c r="I9" s="10">
        <f t="shared" si="0"/>
        <v>0</v>
      </c>
      <c r="J9" s="11">
        <f t="shared" si="1"/>
        <v>0</v>
      </c>
      <c r="K9" s="12">
        <f>0</f>
        <v>0</v>
      </c>
    </row>
    <row r="10" spans="1:11" ht="15.75" customHeight="1" x14ac:dyDescent="0.25">
      <c r="A10" s="8" t="str">
        <f>General!A10</f>
        <v>Carlos Mejias</v>
      </c>
      <c r="B10" s="17">
        <f>0</f>
        <v>0</v>
      </c>
      <c r="C10" s="17">
        <f>0</f>
        <v>0</v>
      </c>
      <c r="D10" s="17">
        <f>0</f>
        <v>0</v>
      </c>
      <c r="E10" s="17">
        <f>0</f>
        <v>0</v>
      </c>
      <c r="F10" s="17">
        <f>0</f>
        <v>0</v>
      </c>
      <c r="G10" s="17">
        <f>0</f>
        <v>0</v>
      </c>
      <c r="H10" s="17">
        <f>0</f>
        <v>0</v>
      </c>
      <c r="I10" s="10">
        <f t="shared" si="0"/>
        <v>0</v>
      </c>
      <c r="J10" s="11">
        <f t="shared" si="1"/>
        <v>0</v>
      </c>
      <c r="K10" s="12">
        <f>0</f>
        <v>0</v>
      </c>
    </row>
    <row r="11" spans="1:11" ht="15.75" customHeight="1" x14ac:dyDescent="0.25">
      <c r="A11" s="8" t="str">
        <f>General!A11</f>
        <v>Cesar Alvarez</v>
      </c>
      <c r="B11" s="17">
        <f>0</f>
        <v>0</v>
      </c>
      <c r="C11" s="17">
        <f>0</f>
        <v>0</v>
      </c>
      <c r="D11" s="17">
        <f>0</f>
        <v>0</v>
      </c>
      <c r="E11" s="17">
        <f>0</f>
        <v>0</v>
      </c>
      <c r="F11" s="17">
        <f>0</f>
        <v>0</v>
      </c>
      <c r="G11" s="17">
        <f>0</f>
        <v>0</v>
      </c>
      <c r="H11" s="17">
        <f>0</f>
        <v>0</v>
      </c>
      <c r="I11" s="10">
        <f t="shared" si="0"/>
        <v>0</v>
      </c>
      <c r="J11" s="11">
        <f t="shared" si="1"/>
        <v>0</v>
      </c>
      <c r="K11" s="12">
        <f>0</f>
        <v>0</v>
      </c>
    </row>
    <row r="12" spans="1:11" ht="15.75" customHeight="1" x14ac:dyDescent="0.25">
      <c r="A12" s="8" t="str">
        <f>General!A12</f>
        <v>Cesar Ponte</v>
      </c>
      <c r="B12" s="17">
        <f>10.25</f>
        <v>10.25</v>
      </c>
      <c r="C12" s="17">
        <f>0</f>
        <v>0</v>
      </c>
      <c r="D12" s="17">
        <f>0</f>
        <v>0</v>
      </c>
      <c r="E12" s="17">
        <f>0</f>
        <v>0</v>
      </c>
      <c r="F12" s="17">
        <f>0</f>
        <v>0</v>
      </c>
      <c r="G12" s="17">
        <f>0</f>
        <v>0</v>
      </c>
      <c r="H12" s="17">
        <f>0</f>
        <v>0</v>
      </c>
      <c r="I12" s="10">
        <f t="shared" si="0"/>
        <v>10.25</v>
      </c>
      <c r="J12" s="11">
        <f t="shared" si="1"/>
        <v>10.25</v>
      </c>
      <c r="K12" s="12">
        <f>0</f>
        <v>0</v>
      </c>
    </row>
    <row r="13" spans="1:11" ht="15.75" customHeight="1" x14ac:dyDescent="0.25">
      <c r="A13" s="8" t="str">
        <f>General!A13</f>
        <v>Daniel Ramirez</v>
      </c>
      <c r="B13" s="17">
        <f>0</f>
        <v>0</v>
      </c>
      <c r="C13" s="17">
        <f>0</f>
        <v>0</v>
      </c>
      <c r="D13" s="17">
        <f>0</f>
        <v>0</v>
      </c>
      <c r="E13" s="17">
        <f>0</f>
        <v>0</v>
      </c>
      <c r="F13" s="17">
        <f>0</f>
        <v>0</v>
      </c>
      <c r="G13" s="17">
        <f>0</f>
        <v>0</v>
      </c>
      <c r="H13" s="17">
        <f>0</f>
        <v>0</v>
      </c>
      <c r="I13" s="10">
        <f t="shared" si="0"/>
        <v>0</v>
      </c>
      <c r="J13" s="11">
        <f t="shared" si="1"/>
        <v>0</v>
      </c>
      <c r="K13" s="12">
        <f>0</f>
        <v>0</v>
      </c>
    </row>
    <row r="14" spans="1:11" ht="15.75" customHeight="1" x14ac:dyDescent="0.25">
      <c r="A14" s="8" t="str">
        <f>General!A14</f>
        <v>David Osorio</v>
      </c>
      <c r="B14" s="17">
        <f>10.25</f>
        <v>10.25</v>
      </c>
      <c r="C14" s="17">
        <f>0</f>
        <v>0</v>
      </c>
      <c r="D14" s="17">
        <f>0</f>
        <v>0</v>
      </c>
      <c r="E14" s="17">
        <f>0</f>
        <v>0</v>
      </c>
      <c r="F14" s="17">
        <f>0</f>
        <v>0</v>
      </c>
      <c r="G14" s="17">
        <f>0</f>
        <v>0</v>
      </c>
      <c r="H14" s="17">
        <f>0</f>
        <v>0</v>
      </c>
      <c r="I14" s="10">
        <f t="shared" si="0"/>
        <v>10.25</v>
      </c>
      <c r="J14" s="11">
        <f t="shared" si="1"/>
        <v>10.25</v>
      </c>
      <c r="K14" s="12">
        <f>0</f>
        <v>0</v>
      </c>
    </row>
    <row r="15" spans="1:11" ht="15.75" customHeight="1" x14ac:dyDescent="0.25">
      <c r="A15" s="8" t="str">
        <f>General!A15</f>
        <v>Deiberson Garcia</v>
      </c>
      <c r="B15" s="17">
        <f>0</f>
        <v>0</v>
      </c>
      <c r="C15" s="17">
        <f>0</f>
        <v>0</v>
      </c>
      <c r="D15" s="17">
        <f>0</f>
        <v>0</v>
      </c>
      <c r="E15" s="17">
        <f>0</f>
        <v>0</v>
      </c>
      <c r="F15" s="17">
        <f>0</f>
        <v>0</v>
      </c>
      <c r="G15" s="17">
        <f>0</f>
        <v>0</v>
      </c>
      <c r="H15" s="17">
        <f>0</f>
        <v>0</v>
      </c>
      <c r="I15" s="10">
        <f t="shared" si="0"/>
        <v>0</v>
      </c>
      <c r="J15" s="11">
        <f t="shared" si="1"/>
        <v>0</v>
      </c>
      <c r="K15" s="12">
        <f>0</f>
        <v>0</v>
      </c>
    </row>
    <row r="16" spans="1:11" ht="15.75" customHeight="1" x14ac:dyDescent="0.25">
      <c r="A16" s="8" t="str">
        <f>General!A16</f>
        <v>Edwardo Garcia</v>
      </c>
      <c r="B16" s="17">
        <f>0</f>
        <v>0</v>
      </c>
      <c r="C16" s="17">
        <f>0</f>
        <v>0</v>
      </c>
      <c r="D16" s="17">
        <f>0</f>
        <v>0</v>
      </c>
      <c r="E16" s="17">
        <f>0</f>
        <v>0</v>
      </c>
      <c r="F16" s="17">
        <f>0</f>
        <v>0</v>
      </c>
      <c r="G16" s="17">
        <f>0</f>
        <v>0</v>
      </c>
      <c r="H16" s="17">
        <f>0</f>
        <v>0</v>
      </c>
      <c r="I16" s="10">
        <f t="shared" si="0"/>
        <v>0</v>
      </c>
      <c r="J16" s="11">
        <f t="shared" si="1"/>
        <v>0</v>
      </c>
      <c r="K16" s="12">
        <f>0</f>
        <v>0</v>
      </c>
    </row>
    <row r="17" spans="1:11" ht="15.75" customHeight="1" x14ac:dyDescent="0.25">
      <c r="A17" s="8" t="str">
        <f>General!A17</f>
        <v>Egidio Quiroz</v>
      </c>
      <c r="B17" s="17">
        <f>0</f>
        <v>0</v>
      </c>
      <c r="C17" s="17">
        <f>0</f>
        <v>0</v>
      </c>
      <c r="D17" s="17">
        <f>0</f>
        <v>0</v>
      </c>
      <c r="E17" s="17">
        <f>0</f>
        <v>0</v>
      </c>
      <c r="F17" s="17">
        <f>0</f>
        <v>0</v>
      </c>
      <c r="G17" s="17">
        <f>0</f>
        <v>0</v>
      </c>
      <c r="H17" s="17">
        <f>0</f>
        <v>0</v>
      </c>
      <c r="I17" s="10">
        <f t="shared" si="0"/>
        <v>0</v>
      </c>
      <c r="J17" s="11">
        <f t="shared" si="1"/>
        <v>0</v>
      </c>
      <c r="K17" s="12">
        <f>0</f>
        <v>0</v>
      </c>
    </row>
    <row r="18" spans="1:11" ht="15.75" customHeight="1" x14ac:dyDescent="0.25">
      <c r="A18" s="8" t="str">
        <f>General!A18</f>
        <v>Emil Salas</v>
      </c>
      <c r="B18" s="17">
        <f>0</f>
        <v>0</v>
      </c>
      <c r="C18" s="17">
        <f>0</f>
        <v>0</v>
      </c>
      <c r="D18" s="17">
        <f>0</f>
        <v>0</v>
      </c>
      <c r="E18" s="17">
        <f>0</f>
        <v>0</v>
      </c>
      <c r="F18" s="17">
        <f>0</f>
        <v>0</v>
      </c>
      <c r="G18" s="17">
        <f>0</f>
        <v>0</v>
      </c>
      <c r="H18" s="17">
        <f>0</f>
        <v>0</v>
      </c>
      <c r="I18" s="10">
        <f t="shared" si="0"/>
        <v>0</v>
      </c>
      <c r="J18" s="11">
        <f t="shared" si="1"/>
        <v>0</v>
      </c>
      <c r="K18" s="12">
        <f>0</f>
        <v>0</v>
      </c>
    </row>
    <row r="19" spans="1:11" ht="15.75" customHeight="1" x14ac:dyDescent="0.25">
      <c r="A19" s="8" t="str">
        <f>General!A19</f>
        <v>Enrique Diaz</v>
      </c>
      <c r="B19" s="17">
        <f>0</f>
        <v>0</v>
      </c>
      <c r="C19" s="17">
        <f>0</f>
        <v>0</v>
      </c>
      <c r="D19" s="17">
        <f>0</f>
        <v>0</v>
      </c>
      <c r="E19" s="17">
        <f>0</f>
        <v>0</v>
      </c>
      <c r="F19" s="17">
        <f>0</f>
        <v>0</v>
      </c>
      <c r="G19" s="17">
        <f>0</f>
        <v>0</v>
      </c>
      <c r="H19" s="17">
        <f>0</f>
        <v>0</v>
      </c>
      <c r="I19" s="10">
        <f t="shared" si="0"/>
        <v>0</v>
      </c>
      <c r="J19" s="11">
        <f t="shared" si="1"/>
        <v>0</v>
      </c>
      <c r="K19" s="12">
        <f>0</f>
        <v>0</v>
      </c>
    </row>
    <row r="20" spans="1:11" ht="15.75" customHeight="1" x14ac:dyDescent="0.25">
      <c r="A20" s="8" t="str">
        <f>General!A20</f>
        <v>Erik Acosta</v>
      </c>
      <c r="B20" s="17">
        <f>0</f>
        <v>0</v>
      </c>
      <c r="C20" s="17">
        <f>0</f>
        <v>0</v>
      </c>
      <c r="D20" s="17">
        <f>0</f>
        <v>0</v>
      </c>
      <c r="E20" s="17">
        <f>0</f>
        <v>0</v>
      </c>
      <c r="F20" s="17">
        <f>0</f>
        <v>0</v>
      </c>
      <c r="G20" s="17">
        <f>0</f>
        <v>0</v>
      </c>
      <c r="H20" s="17">
        <f>0</f>
        <v>0</v>
      </c>
      <c r="I20" s="10">
        <f t="shared" si="0"/>
        <v>0</v>
      </c>
      <c r="J20" s="11">
        <f t="shared" si="1"/>
        <v>0</v>
      </c>
      <c r="K20" s="12">
        <f>0</f>
        <v>0</v>
      </c>
    </row>
    <row r="21" spans="1:11" ht="15.75" customHeight="1" x14ac:dyDescent="0.25">
      <c r="A21" s="8" t="str">
        <f>General!A21</f>
        <v>Erisson Salazar Rodriguez</v>
      </c>
      <c r="B21" s="17">
        <f>0</f>
        <v>0</v>
      </c>
      <c r="C21" s="17">
        <f>0</f>
        <v>0</v>
      </c>
      <c r="D21" s="17">
        <f>0</f>
        <v>0</v>
      </c>
      <c r="E21" s="17">
        <f>0</f>
        <v>0</v>
      </c>
      <c r="F21" s="17">
        <f>0</f>
        <v>0</v>
      </c>
      <c r="G21" s="17">
        <f>0</f>
        <v>0</v>
      </c>
      <c r="H21" s="17">
        <f>0</f>
        <v>0</v>
      </c>
      <c r="I21" s="10">
        <f t="shared" si="0"/>
        <v>0</v>
      </c>
      <c r="J21" s="11">
        <f t="shared" si="1"/>
        <v>0</v>
      </c>
      <c r="K21" s="12">
        <f>0</f>
        <v>0</v>
      </c>
    </row>
    <row r="22" spans="1:11" ht="15.75" customHeight="1" x14ac:dyDescent="0.25">
      <c r="A22" s="8" t="str">
        <f>General!A22</f>
        <v>Erwin Galicia</v>
      </c>
      <c r="B22" s="17">
        <f>0</f>
        <v>0</v>
      </c>
      <c r="C22" s="17">
        <f>0</f>
        <v>0</v>
      </c>
      <c r="D22" s="17">
        <f>0</f>
        <v>0</v>
      </c>
      <c r="E22" s="17">
        <f>0</f>
        <v>0</v>
      </c>
      <c r="F22" s="17">
        <f>0</f>
        <v>0</v>
      </c>
      <c r="G22" s="17">
        <f>0</f>
        <v>0</v>
      </c>
      <c r="H22" s="17">
        <f>0</f>
        <v>0</v>
      </c>
      <c r="I22" s="10">
        <f t="shared" si="0"/>
        <v>0</v>
      </c>
      <c r="J22" s="11">
        <f t="shared" si="1"/>
        <v>0</v>
      </c>
      <c r="K22" s="12">
        <f>0</f>
        <v>0</v>
      </c>
    </row>
    <row r="23" spans="1:11" ht="15.75" customHeight="1" x14ac:dyDescent="0.25">
      <c r="A23" s="8" t="str">
        <f>General!A23</f>
        <v>Erwin Gonzalez</v>
      </c>
      <c r="B23" s="17">
        <f>0</f>
        <v>0</v>
      </c>
      <c r="C23" s="17">
        <f>0</f>
        <v>0</v>
      </c>
      <c r="D23" s="17">
        <f>0</f>
        <v>0</v>
      </c>
      <c r="E23" s="17">
        <f>0</f>
        <v>0</v>
      </c>
      <c r="F23" s="17">
        <f>0</f>
        <v>0</v>
      </c>
      <c r="G23" s="17">
        <f>0</f>
        <v>0</v>
      </c>
      <c r="H23" s="17">
        <f>0</f>
        <v>0</v>
      </c>
      <c r="I23" s="10">
        <f t="shared" si="0"/>
        <v>0</v>
      </c>
      <c r="J23" s="11">
        <f t="shared" si="1"/>
        <v>0</v>
      </c>
      <c r="K23" s="12">
        <f>0</f>
        <v>0</v>
      </c>
    </row>
    <row r="24" spans="1:11" ht="15.75" customHeight="1" x14ac:dyDescent="0.25">
      <c r="A24" s="8" t="str">
        <f>General!A24</f>
        <v>Franklin Bermon</v>
      </c>
      <c r="B24" s="17">
        <f>0</f>
        <v>0</v>
      </c>
      <c r="C24" s="17">
        <f>0</f>
        <v>0</v>
      </c>
      <c r="D24" s="17">
        <f>0</f>
        <v>0</v>
      </c>
      <c r="E24" s="17">
        <f>0</f>
        <v>0</v>
      </c>
      <c r="F24" s="17">
        <f>0</f>
        <v>0</v>
      </c>
      <c r="G24" s="17">
        <f>0</f>
        <v>0</v>
      </c>
      <c r="H24" s="17">
        <f>0</f>
        <v>0</v>
      </c>
      <c r="I24" s="10">
        <f t="shared" si="0"/>
        <v>0</v>
      </c>
      <c r="J24" s="11">
        <f t="shared" si="1"/>
        <v>0</v>
      </c>
      <c r="K24" s="12">
        <f>0</f>
        <v>0</v>
      </c>
    </row>
    <row r="25" spans="1:11" ht="15.75" customHeight="1" x14ac:dyDescent="0.25">
      <c r="A25" s="8" t="str">
        <f>General!A25</f>
        <v>Franklin Soto</v>
      </c>
      <c r="B25" s="17">
        <f>0</f>
        <v>0</v>
      </c>
      <c r="C25" s="17">
        <f>0</f>
        <v>0</v>
      </c>
      <c r="D25" s="17">
        <f>0</f>
        <v>0</v>
      </c>
      <c r="E25" s="17">
        <f>0</f>
        <v>0</v>
      </c>
      <c r="F25" s="17">
        <f>0</f>
        <v>0</v>
      </c>
      <c r="G25" s="17">
        <f>0</f>
        <v>0</v>
      </c>
      <c r="H25" s="17">
        <f>0</f>
        <v>0</v>
      </c>
      <c r="I25" s="10">
        <f t="shared" si="0"/>
        <v>0</v>
      </c>
      <c r="J25" s="11">
        <f t="shared" si="1"/>
        <v>0</v>
      </c>
      <c r="K25" s="12">
        <f>0</f>
        <v>0</v>
      </c>
    </row>
    <row r="26" spans="1:11" ht="15.75" customHeight="1" x14ac:dyDescent="0.25">
      <c r="A26" s="8" t="str">
        <f>General!A26</f>
        <v>Irma Bona</v>
      </c>
      <c r="B26" s="17">
        <f>0</f>
        <v>0</v>
      </c>
      <c r="C26" s="17">
        <f>0</f>
        <v>0</v>
      </c>
      <c r="D26" s="17">
        <f>0</f>
        <v>0</v>
      </c>
      <c r="E26" s="17">
        <f>0</f>
        <v>0</v>
      </c>
      <c r="F26" s="17">
        <f>0</f>
        <v>0</v>
      </c>
      <c r="G26" s="17">
        <f>0</f>
        <v>0</v>
      </c>
      <c r="H26" s="17">
        <f>0</f>
        <v>0</v>
      </c>
      <c r="I26" s="10">
        <f t="shared" si="0"/>
        <v>0</v>
      </c>
      <c r="J26" s="11">
        <f t="shared" si="1"/>
        <v>0</v>
      </c>
      <c r="K26" s="12">
        <f>0</f>
        <v>0</v>
      </c>
    </row>
    <row r="27" spans="1:11" ht="15.75" customHeight="1" x14ac:dyDescent="0.25">
      <c r="A27" s="8" t="str">
        <f>General!A27</f>
        <v>Jairo Arteaga Rondon</v>
      </c>
      <c r="B27" s="17">
        <f>0</f>
        <v>0</v>
      </c>
      <c r="C27" s="17">
        <f>0</f>
        <v>0</v>
      </c>
      <c r="D27" s="17">
        <f>0</f>
        <v>0</v>
      </c>
      <c r="E27" s="17">
        <f>0</f>
        <v>0</v>
      </c>
      <c r="F27" s="17">
        <f>0</f>
        <v>0</v>
      </c>
      <c r="G27" s="17">
        <f>0</f>
        <v>0</v>
      </c>
      <c r="H27" s="17">
        <f>0</f>
        <v>0</v>
      </c>
      <c r="I27" s="10">
        <f t="shared" si="0"/>
        <v>0</v>
      </c>
      <c r="J27" s="11">
        <f t="shared" si="1"/>
        <v>0</v>
      </c>
      <c r="K27" s="12">
        <f>0</f>
        <v>0</v>
      </c>
    </row>
    <row r="28" spans="1:11" ht="15.75" customHeight="1" x14ac:dyDescent="0.25">
      <c r="A28" s="8" t="str">
        <f>General!A28</f>
        <v>Jesus Golding</v>
      </c>
      <c r="B28" s="17">
        <f>0</f>
        <v>0</v>
      </c>
      <c r="C28" s="17">
        <f>0</f>
        <v>0</v>
      </c>
      <c r="D28" s="17">
        <f>0</f>
        <v>0</v>
      </c>
      <c r="E28" s="17">
        <f>0</f>
        <v>0</v>
      </c>
      <c r="F28" s="17">
        <f>0</f>
        <v>0</v>
      </c>
      <c r="G28" s="17">
        <f>0</f>
        <v>0</v>
      </c>
      <c r="H28" s="17">
        <f>0</f>
        <v>0</v>
      </c>
      <c r="I28" s="10">
        <f t="shared" si="0"/>
        <v>0</v>
      </c>
      <c r="J28" s="11">
        <f t="shared" si="1"/>
        <v>0</v>
      </c>
      <c r="K28" s="12">
        <f>0</f>
        <v>0</v>
      </c>
    </row>
    <row r="29" spans="1:11" ht="15.75" customHeight="1" x14ac:dyDescent="0.25">
      <c r="A29" s="8" t="str">
        <f>General!A29</f>
        <v>Jesus Valero</v>
      </c>
      <c r="B29" s="17">
        <f>0</f>
        <v>0</v>
      </c>
      <c r="C29" s="17">
        <f>0</f>
        <v>0</v>
      </c>
      <c r="D29" s="17">
        <f>0</f>
        <v>0</v>
      </c>
      <c r="E29" s="17">
        <f>0</f>
        <v>0</v>
      </c>
      <c r="F29" s="17">
        <f>0</f>
        <v>0</v>
      </c>
      <c r="G29" s="17">
        <f>0</f>
        <v>0</v>
      </c>
      <c r="H29" s="17">
        <f>0</f>
        <v>0</v>
      </c>
      <c r="I29" s="10">
        <f t="shared" si="0"/>
        <v>0</v>
      </c>
      <c r="J29" s="11">
        <f t="shared" si="1"/>
        <v>0</v>
      </c>
      <c r="K29" s="12">
        <f>0</f>
        <v>0</v>
      </c>
    </row>
    <row r="30" spans="1:11" ht="15.75" customHeight="1" x14ac:dyDescent="0.25">
      <c r="A30" s="8" t="str">
        <f>General!A30</f>
        <v>Jhoan Cueto</v>
      </c>
      <c r="B30" s="17">
        <f>0</f>
        <v>0</v>
      </c>
      <c r="C30" s="17">
        <f>0</f>
        <v>0</v>
      </c>
      <c r="D30" s="17">
        <f>0</f>
        <v>0</v>
      </c>
      <c r="E30" s="17">
        <f>0</f>
        <v>0</v>
      </c>
      <c r="F30" s="17">
        <f>0</f>
        <v>0</v>
      </c>
      <c r="G30" s="17">
        <f>0</f>
        <v>0</v>
      </c>
      <c r="H30" s="17">
        <f>0</f>
        <v>0</v>
      </c>
      <c r="I30" s="10">
        <f t="shared" si="0"/>
        <v>0</v>
      </c>
      <c r="J30" s="11">
        <f t="shared" si="1"/>
        <v>0</v>
      </c>
      <c r="K30" s="12">
        <f>0</f>
        <v>0</v>
      </c>
    </row>
    <row r="31" spans="1:11" ht="15.75" customHeight="1" x14ac:dyDescent="0.25">
      <c r="A31" s="8" t="str">
        <f>General!A31</f>
        <v>Jhon Plaza</v>
      </c>
      <c r="B31" s="17">
        <f>0</f>
        <v>0</v>
      </c>
      <c r="C31" s="17">
        <f>0</f>
        <v>0</v>
      </c>
      <c r="D31" s="17">
        <f>0</f>
        <v>0</v>
      </c>
      <c r="E31" s="17">
        <f>0</f>
        <v>0</v>
      </c>
      <c r="F31" s="17">
        <f>0</f>
        <v>0</v>
      </c>
      <c r="G31" s="17">
        <f>0</f>
        <v>0</v>
      </c>
      <c r="H31" s="17">
        <f>0</f>
        <v>0</v>
      </c>
      <c r="I31" s="10">
        <f t="shared" si="0"/>
        <v>0</v>
      </c>
      <c r="J31" s="11">
        <f t="shared" si="1"/>
        <v>0</v>
      </c>
      <c r="K31" s="12">
        <f>0</f>
        <v>0</v>
      </c>
    </row>
    <row r="32" spans="1:11" ht="15.75" customHeight="1" x14ac:dyDescent="0.25">
      <c r="A32" s="8" t="str">
        <f>General!A32</f>
        <v>Joan Fuentes</v>
      </c>
      <c r="B32" s="17">
        <f>0</f>
        <v>0</v>
      </c>
      <c r="C32" s="17">
        <f>0</f>
        <v>0</v>
      </c>
      <c r="D32" s="17">
        <f>0</f>
        <v>0</v>
      </c>
      <c r="E32" s="17">
        <f>0</f>
        <v>0</v>
      </c>
      <c r="F32" s="17">
        <f>0</f>
        <v>0</v>
      </c>
      <c r="G32" s="17">
        <f>0</f>
        <v>0</v>
      </c>
      <c r="H32" s="17">
        <f>0</f>
        <v>0</v>
      </c>
      <c r="I32" s="10">
        <f t="shared" si="0"/>
        <v>0</v>
      </c>
      <c r="J32" s="11">
        <f t="shared" si="1"/>
        <v>0</v>
      </c>
      <c r="K32" s="12">
        <f>0</f>
        <v>0</v>
      </c>
    </row>
    <row r="33" spans="1:11" ht="15.75" customHeight="1" x14ac:dyDescent="0.25">
      <c r="A33" s="8" t="str">
        <f>General!A33</f>
        <v>Johannys Rojas</v>
      </c>
      <c r="B33" s="17">
        <f>0</f>
        <v>0</v>
      </c>
      <c r="C33" s="17">
        <f>0</f>
        <v>0</v>
      </c>
      <c r="D33" s="17">
        <f>0</f>
        <v>0</v>
      </c>
      <c r="E33" s="17">
        <f>0</f>
        <v>0</v>
      </c>
      <c r="F33" s="17">
        <f>0</f>
        <v>0</v>
      </c>
      <c r="G33" s="17">
        <f>0</f>
        <v>0</v>
      </c>
      <c r="H33" s="17">
        <f>0</f>
        <v>0</v>
      </c>
      <c r="I33" s="10">
        <f t="shared" si="0"/>
        <v>0</v>
      </c>
      <c r="J33" s="11">
        <f t="shared" si="1"/>
        <v>0</v>
      </c>
      <c r="K33" s="12">
        <f>0</f>
        <v>0</v>
      </c>
    </row>
    <row r="34" spans="1:11" ht="15.75" customHeight="1" x14ac:dyDescent="0.25">
      <c r="A34" s="8" t="str">
        <f>General!A34</f>
        <v>John Ponte</v>
      </c>
      <c r="B34" s="17">
        <f>10.25</f>
        <v>10.25</v>
      </c>
      <c r="C34" s="17">
        <f>0</f>
        <v>0</v>
      </c>
      <c r="D34" s="17">
        <f>0</f>
        <v>0</v>
      </c>
      <c r="E34" s="17">
        <f>0</f>
        <v>0</v>
      </c>
      <c r="F34" s="17">
        <f>0</f>
        <v>0</v>
      </c>
      <c r="G34" s="17">
        <f>0</f>
        <v>0</v>
      </c>
      <c r="H34" s="17">
        <f>0</f>
        <v>0</v>
      </c>
      <c r="I34" s="10">
        <f t="shared" si="0"/>
        <v>10.25</v>
      </c>
      <c r="J34" s="11">
        <f t="shared" si="1"/>
        <v>10.25</v>
      </c>
      <c r="K34" s="12">
        <f>0</f>
        <v>0</v>
      </c>
    </row>
    <row r="35" spans="1:11" ht="15.75" customHeight="1" x14ac:dyDescent="0.25">
      <c r="A35" s="8" t="str">
        <f>General!A35</f>
        <v>Jorge Valles</v>
      </c>
      <c r="B35" s="17">
        <f>0</f>
        <v>0</v>
      </c>
      <c r="C35" s="17">
        <f>0</f>
        <v>0</v>
      </c>
      <c r="D35" s="17">
        <f>0</f>
        <v>0</v>
      </c>
      <c r="E35" s="17">
        <f>0</f>
        <v>0</v>
      </c>
      <c r="F35" s="17">
        <f>0</f>
        <v>0</v>
      </c>
      <c r="G35" s="17">
        <f>0</f>
        <v>0</v>
      </c>
      <c r="H35" s="17">
        <f>0</f>
        <v>0</v>
      </c>
      <c r="I35" s="10">
        <f t="shared" ref="I35:I66" si="2">SUM(B35:H35)</f>
        <v>0</v>
      </c>
      <c r="J35" s="11">
        <f t="shared" ref="J35:J66" si="3">I35-K35</f>
        <v>0</v>
      </c>
      <c r="K35" s="12">
        <f>0</f>
        <v>0</v>
      </c>
    </row>
    <row r="36" spans="1:11" ht="15.75" customHeight="1" x14ac:dyDescent="0.25">
      <c r="A36" s="8" t="str">
        <f>General!A36</f>
        <v>Jose Francisco Lugo</v>
      </c>
      <c r="B36" s="17">
        <f>0</f>
        <v>0</v>
      </c>
      <c r="C36" s="17">
        <f>0</f>
        <v>0</v>
      </c>
      <c r="D36" s="17">
        <f>0</f>
        <v>0</v>
      </c>
      <c r="E36" s="17">
        <f>0</f>
        <v>0</v>
      </c>
      <c r="F36" s="17">
        <f>0</f>
        <v>0</v>
      </c>
      <c r="G36" s="17">
        <f>0</f>
        <v>0</v>
      </c>
      <c r="H36" s="17">
        <f>0</f>
        <v>0</v>
      </c>
      <c r="I36" s="10">
        <f t="shared" si="2"/>
        <v>0</v>
      </c>
      <c r="J36" s="11">
        <f t="shared" si="3"/>
        <v>0</v>
      </c>
      <c r="K36" s="12">
        <f>0</f>
        <v>0</v>
      </c>
    </row>
    <row r="37" spans="1:11" ht="15.75" customHeight="1" x14ac:dyDescent="0.25">
      <c r="A37" s="8" t="str">
        <f>General!A37</f>
        <v>Jose Lopez</v>
      </c>
      <c r="B37" s="17">
        <f>0</f>
        <v>0</v>
      </c>
      <c r="C37" s="17">
        <f>0</f>
        <v>0</v>
      </c>
      <c r="D37" s="17">
        <f>0</f>
        <v>0</v>
      </c>
      <c r="E37" s="17">
        <f>0</f>
        <v>0</v>
      </c>
      <c r="F37" s="17">
        <f>0</f>
        <v>0</v>
      </c>
      <c r="G37" s="17">
        <f>0</f>
        <v>0</v>
      </c>
      <c r="H37" s="17">
        <f>0</f>
        <v>0</v>
      </c>
      <c r="I37" s="10">
        <f t="shared" si="2"/>
        <v>0</v>
      </c>
      <c r="J37" s="11">
        <f t="shared" si="3"/>
        <v>0</v>
      </c>
      <c r="K37" s="12">
        <f>0</f>
        <v>0</v>
      </c>
    </row>
    <row r="38" spans="1:11" ht="15.75" customHeight="1" x14ac:dyDescent="0.25">
      <c r="A38" s="8" t="str">
        <f>General!A38</f>
        <v>Jose Ochoa</v>
      </c>
      <c r="B38" s="17">
        <f>0</f>
        <v>0</v>
      </c>
      <c r="C38" s="17">
        <f>0</f>
        <v>0</v>
      </c>
      <c r="D38" s="17">
        <f>0</f>
        <v>0</v>
      </c>
      <c r="E38" s="17">
        <f>0</f>
        <v>0</v>
      </c>
      <c r="F38" s="17">
        <f>0</f>
        <v>0</v>
      </c>
      <c r="G38" s="17">
        <f>0</f>
        <v>0</v>
      </c>
      <c r="H38" s="17">
        <f>0</f>
        <v>0</v>
      </c>
      <c r="I38" s="10">
        <f t="shared" si="2"/>
        <v>0</v>
      </c>
      <c r="J38" s="11">
        <f t="shared" si="3"/>
        <v>0</v>
      </c>
      <c r="K38" s="12">
        <f>0</f>
        <v>0</v>
      </c>
    </row>
    <row r="39" spans="1:11" ht="15.75" customHeight="1" x14ac:dyDescent="0.25">
      <c r="A39" s="8" t="str">
        <f>General!A39</f>
        <v>Joset Maldonado</v>
      </c>
      <c r="B39" s="17">
        <f>0</f>
        <v>0</v>
      </c>
      <c r="C39" s="17">
        <f>0</f>
        <v>0</v>
      </c>
      <c r="D39" s="17">
        <f>0</f>
        <v>0</v>
      </c>
      <c r="E39" s="17">
        <f>0</f>
        <v>0</v>
      </c>
      <c r="F39" s="17">
        <f>0</f>
        <v>0</v>
      </c>
      <c r="G39" s="17">
        <f>0</f>
        <v>0</v>
      </c>
      <c r="H39" s="17">
        <f>0</f>
        <v>0</v>
      </c>
      <c r="I39" s="10">
        <f t="shared" si="2"/>
        <v>0</v>
      </c>
      <c r="J39" s="11">
        <f t="shared" si="3"/>
        <v>0</v>
      </c>
      <c r="K39" s="12">
        <f>0</f>
        <v>0</v>
      </c>
    </row>
    <row r="40" spans="1:11" ht="15.75" customHeight="1" x14ac:dyDescent="0.25">
      <c r="A40" s="8" t="str">
        <f>General!A40</f>
        <v>Juan Davila</v>
      </c>
      <c r="B40" s="17">
        <f>0</f>
        <v>0</v>
      </c>
      <c r="C40" s="17">
        <f>0</f>
        <v>0</v>
      </c>
      <c r="D40" s="17">
        <f>0</f>
        <v>0</v>
      </c>
      <c r="E40" s="17">
        <f>0</f>
        <v>0</v>
      </c>
      <c r="F40" s="17">
        <f>0</f>
        <v>0</v>
      </c>
      <c r="G40" s="17">
        <f>0</f>
        <v>0</v>
      </c>
      <c r="H40" s="17">
        <f>0</f>
        <v>0</v>
      </c>
      <c r="I40" s="10">
        <f t="shared" si="2"/>
        <v>0</v>
      </c>
      <c r="J40" s="11">
        <f t="shared" si="3"/>
        <v>0</v>
      </c>
      <c r="K40" s="12">
        <f>0</f>
        <v>0</v>
      </c>
    </row>
    <row r="41" spans="1:11" ht="15.75" customHeight="1" x14ac:dyDescent="0.25">
      <c r="A41" s="8" t="str">
        <f>General!A41</f>
        <v>Juan Gimenez</v>
      </c>
      <c r="B41" s="17">
        <f>0</f>
        <v>0</v>
      </c>
      <c r="C41" s="17">
        <f>0</f>
        <v>0</v>
      </c>
      <c r="D41" s="17">
        <f>0</f>
        <v>0</v>
      </c>
      <c r="E41" s="17">
        <f>0</f>
        <v>0</v>
      </c>
      <c r="F41" s="17">
        <f>0</f>
        <v>0</v>
      </c>
      <c r="G41" s="17">
        <f>0</f>
        <v>0</v>
      </c>
      <c r="H41" s="17">
        <f>0</f>
        <v>0</v>
      </c>
      <c r="I41" s="10">
        <f t="shared" si="2"/>
        <v>0</v>
      </c>
      <c r="J41" s="11">
        <f t="shared" si="3"/>
        <v>0</v>
      </c>
      <c r="K41" s="12">
        <f>0</f>
        <v>0</v>
      </c>
    </row>
    <row r="42" spans="1:11" ht="15.75" customHeight="1" x14ac:dyDescent="0.25">
      <c r="A42" s="8" t="str">
        <f>General!A42</f>
        <v>Juan Manuel</v>
      </c>
      <c r="B42" s="17">
        <f>0</f>
        <v>0</v>
      </c>
      <c r="C42" s="17">
        <f>0</f>
        <v>0</v>
      </c>
      <c r="D42" s="17">
        <f>0</f>
        <v>0</v>
      </c>
      <c r="E42" s="17">
        <f>0</f>
        <v>0</v>
      </c>
      <c r="F42" s="17">
        <f>0</f>
        <v>0</v>
      </c>
      <c r="G42" s="17">
        <f>0</f>
        <v>0</v>
      </c>
      <c r="H42" s="17">
        <f>0</f>
        <v>0</v>
      </c>
      <c r="I42" s="10">
        <f t="shared" si="2"/>
        <v>0</v>
      </c>
      <c r="J42" s="11">
        <f t="shared" si="3"/>
        <v>0</v>
      </c>
      <c r="K42" s="12">
        <f>0</f>
        <v>0</v>
      </c>
    </row>
    <row r="43" spans="1:11" ht="15.75" customHeight="1" x14ac:dyDescent="0.25">
      <c r="A43" s="8" t="str">
        <f>General!A43</f>
        <v>Julio Astidias</v>
      </c>
      <c r="B43" s="17">
        <f>0</f>
        <v>0</v>
      </c>
      <c r="C43" s="17">
        <f>0</f>
        <v>0</v>
      </c>
      <c r="D43" s="17">
        <f>0</f>
        <v>0</v>
      </c>
      <c r="E43" s="17">
        <f>0</f>
        <v>0</v>
      </c>
      <c r="F43" s="17">
        <f>0</f>
        <v>0</v>
      </c>
      <c r="G43" s="17">
        <f>0</f>
        <v>0</v>
      </c>
      <c r="H43" s="17">
        <f>0</f>
        <v>0</v>
      </c>
      <c r="I43" s="10">
        <f t="shared" si="2"/>
        <v>0</v>
      </c>
      <c r="J43" s="11">
        <f t="shared" si="3"/>
        <v>0</v>
      </c>
      <c r="K43" s="12">
        <f>0</f>
        <v>0</v>
      </c>
    </row>
    <row r="44" spans="1:11" ht="15.75" customHeight="1" x14ac:dyDescent="0.25">
      <c r="A44" s="8" t="str">
        <f>General!A44</f>
        <v>Kelly Miranda</v>
      </c>
      <c r="B44" s="17">
        <f>0</f>
        <v>0</v>
      </c>
      <c r="C44" s="17">
        <f>0</f>
        <v>0</v>
      </c>
      <c r="D44" s="17">
        <f>0</f>
        <v>0</v>
      </c>
      <c r="E44" s="17">
        <f>0</f>
        <v>0</v>
      </c>
      <c r="F44" s="17">
        <f>0</f>
        <v>0</v>
      </c>
      <c r="G44" s="17">
        <f>0</f>
        <v>0</v>
      </c>
      <c r="H44" s="17">
        <f>0</f>
        <v>0</v>
      </c>
      <c r="I44" s="10">
        <f t="shared" si="2"/>
        <v>0</v>
      </c>
      <c r="J44" s="11">
        <f t="shared" si="3"/>
        <v>0</v>
      </c>
      <c r="K44" s="12">
        <f>0</f>
        <v>0</v>
      </c>
    </row>
    <row r="45" spans="1:11" ht="15.75" customHeight="1" x14ac:dyDescent="0.25">
      <c r="A45" s="8" t="str">
        <f>General!A45</f>
        <v>Klisma Lopez</v>
      </c>
      <c r="B45" s="17">
        <f>0</f>
        <v>0</v>
      </c>
      <c r="C45" s="17">
        <f>0</f>
        <v>0</v>
      </c>
      <c r="D45" s="17">
        <f>0</f>
        <v>0</v>
      </c>
      <c r="E45" s="17">
        <f>0</f>
        <v>0</v>
      </c>
      <c r="F45" s="17">
        <f>0</f>
        <v>0</v>
      </c>
      <c r="G45" s="17">
        <f>0</f>
        <v>0</v>
      </c>
      <c r="H45" s="17">
        <f>0</f>
        <v>0</v>
      </c>
      <c r="I45" s="10">
        <f t="shared" si="2"/>
        <v>0</v>
      </c>
      <c r="J45" s="11">
        <f t="shared" si="3"/>
        <v>0</v>
      </c>
      <c r="K45" s="12">
        <f>0</f>
        <v>0</v>
      </c>
    </row>
    <row r="46" spans="1:11" ht="15.75" customHeight="1" x14ac:dyDescent="0.25">
      <c r="A46" s="8" t="str">
        <f>General!A46</f>
        <v>Liz Forero</v>
      </c>
      <c r="B46" s="17">
        <f>10.25</f>
        <v>10.25</v>
      </c>
      <c r="C46" s="17">
        <f>0</f>
        <v>0</v>
      </c>
      <c r="D46" s="17">
        <f>0</f>
        <v>0</v>
      </c>
      <c r="E46" s="17">
        <f>0</f>
        <v>0</v>
      </c>
      <c r="F46" s="17">
        <f>0</f>
        <v>0</v>
      </c>
      <c r="G46" s="17">
        <f>0</f>
        <v>0</v>
      </c>
      <c r="H46" s="17">
        <f>0</f>
        <v>0</v>
      </c>
      <c r="I46" s="10">
        <f t="shared" si="2"/>
        <v>10.25</v>
      </c>
      <c r="J46" s="11">
        <f t="shared" si="3"/>
        <v>10.25</v>
      </c>
      <c r="K46" s="12">
        <f>0</f>
        <v>0</v>
      </c>
    </row>
    <row r="47" spans="1:11" ht="15.75" customHeight="1" x14ac:dyDescent="0.25">
      <c r="A47" s="8" t="str">
        <f>General!A47</f>
        <v>Luis David Golding</v>
      </c>
      <c r="B47" s="17">
        <f>0</f>
        <v>0</v>
      </c>
      <c r="C47" s="17">
        <f>0</f>
        <v>0</v>
      </c>
      <c r="D47" s="17">
        <f>0</f>
        <v>0</v>
      </c>
      <c r="E47" s="17">
        <f>0</f>
        <v>0</v>
      </c>
      <c r="F47" s="17">
        <f>0</f>
        <v>0</v>
      </c>
      <c r="G47" s="17">
        <f>0</f>
        <v>0</v>
      </c>
      <c r="H47" s="17">
        <f>0</f>
        <v>0</v>
      </c>
      <c r="I47" s="10">
        <f t="shared" si="2"/>
        <v>0</v>
      </c>
      <c r="J47" s="11">
        <f t="shared" si="3"/>
        <v>0</v>
      </c>
      <c r="K47" s="12">
        <f>0</f>
        <v>0</v>
      </c>
    </row>
    <row r="48" spans="1:11" ht="15.75" customHeight="1" x14ac:dyDescent="0.25">
      <c r="A48" s="8" t="str">
        <f>General!A48</f>
        <v>Luis Gutierrez</v>
      </c>
      <c r="B48" s="17">
        <f>0</f>
        <v>0</v>
      </c>
      <c r="C48" s="17">
        <f>0</f>
        <v>0</v>
      </c>
      <c r="D48" s="17">
        <f>0</f>
        <v>0</v>
      </c>
      <c r="E48" s="17">
        <f>0</f>
        <v>0</v>
      </c>
      <c r="F48" s="17">
        <f>0</f>
        <v>0</v>
      </c>
      <c r="G48" s="17">
        <f>0</f>
        <v>0</v>
      </c>
      <c r="H48" s="17">
        <f>0</f>
        <v>0</v>
      </c>
      <c r="I48" s="10">
        <f t="shared" si="2"/>
        <v>0</v>
      </c>
      <c r="J48" s="11">
        <f t="shared" si="3"/>
        <v>0</v>
      </c>
      <c r="K48" s="12">
        <f>0</f>
        <v>0</v>
      </c>
    </row>
    <row r="49" spans="1:11" ht="15.75" customHeight="1" x14ac:dyDescent="0.25">
      <c r="A49" s="8" t="str">
        <f>General!A49</f>
        <v>Luis Ochoa</v>
      </c>
      <c r="B49" s="17">
        <f>0</f>
        <v>0</v>
      </c>
      <c r="C49" s="17">
        <f>0</f>
        <v>0</v>
      </c>
      <c r="D49" s="17">
        <f>0</f>
        <v>0</v>
      </c>
      <c r="E49" s="17">
        <f>0</f>
        <v>0</v>
      </c>
      <c r="F49" s="17">
        <f>0</f>
        <v>0</v>
      </c>
      <c r="G49" s="17">
        <f>0</f>
        <v>0</v>
      </c>
      <c r="H49" s="17">
        <f>0</f>
        <v>0</v>
      </c>
      <c r="I49" s="10">
        <f t="shared" si="2"/>
        <v>0</v>
      </c>
      <c r="J49" s="11">
        <f t="shared" si="3"/>
        <v>0</v>
      </c>
      <c r="K49" s="12">
        <f>0</f>
        <v>0</v>
      </c>
    </row>
    <row r="50" spans="1:11" ht="15.75" customHeight="1" x14ac:dyDescent="0.25">
      <c r="A50" s="8" t="str">
        <f>General!A50</f>
        <v>Luis Rangel</v>
      </c>
      <c r="B50" s="17">
        <f>0</f>
        <v>0</v>
      </c>
      <c r="C50" s="17">
        <f>0</f>
        <v>0</v>
      </c>
      <c r="D50" s="17">
        <f>0</f>
        <v>0</v>
      </c>
      <c r="E50" s="17">
        <f>0</f>
        <v>0</v>
      </c>
      <c r="F50" s="17">
        <f>0</f>
        <v>0</v>
      </c>
      <c r="G50" s="17">
        <f>0</f>
        <v>0</v>
      </c>
      <c r="H50" s="17">
        <f>0</f>
        <v>0</v>
      </c>
      <c r="I50" s="10">
        <f t="shared" si="2"/>
        <v>0</v>
      </c>
      <c r="J50" s="11">
        <f t="shared" si="3"/>
        <v>0</v>
      </c>
      <c r="K50" s="12">
        <f>0</f>
        <v>0</v>
      </c>
    </row>
    <row r="51" spans="1:11" ht="15.75" customHeight="1" x14ac:dyDescent="0.25">
      <c r="A51" s="8" t="str">
        <f>General!A51</f>
        <v>Manuel Escalona</v>
      </c>
      <c r="B51" s="17">
        <f>0</f>
        <v>0</v>
      </c>
      <c r="C51" s="17">
        <f>0</f>
        <v>0</v>
      </c>
      <c r="D51" s="17">
        <f>0</f>
        <v>0</v>
      </c>
      <c r="E51" s="17">
        <f>0</f>
        <v>0</v>
      </c>
      <c r="F51" s="17">
        <f>0</f>
        <v>0</v>
      </c>
      <c r="G51" s="17">
        <f>0</f>
        <v>0</v>
      </c>
      <c r="H51" s="17">
        <f>0</f>
        <v>0</v>
      </c>
      <c r="I51" s="10">
        <f t="shared" si="2"/>
        <v>0</v>
      </c>
      <c r="J51" s="11">
        <f t="shared" si="3"/>
        <v>0</v>
      </c>
      <c r="K51" s="12">
        <f>0</f>
        <v>0</v>
      </c>
    </row>
    <row r="52" spans="1:11" ht="15.75" customHeight="1" x14ac:dyDescent="0.25">
      <c r="A52" s="8" t="str">
        <f>General!A52</f>
        <v>Manuel Lopez</v>
      </c>
      <c r="B52" s="17">
        <f>0</f>
        <v>0</v>
      </c>
      <c r="C52" s="17">
        <f>0</f>
        <v>0</v>
      </c>
      <c r="D52" s="17">
        <f>0</f>
        <v>0</v>
      </c>
      <c r="E52" s="17">
        <f>0</f>
        <v>0</v>
      </c>
      <c r="F52" s="17">
        <f>0</f>
        <v>0</v>
      </c>
      <c r="G52" s="17">
        <f>0</f>
        <v>0</v>
      </c>
      <c r="H52" s="17">
        <f>0</f>
        <v>0</v>
      </c>
      <c r="I52" s="10">
        <f t="shared" si="2"/>
        <v>0</v>
      </c>
      <c r="J52" s="11">
        <f t="shared" si="3"/>
        <v>0</v>
      </c>
      <c r="K52" s="12">
        <f>0</f>
        <v>0</v>
      </c>
    </row>
    <row r="53" spans="1:11" ht="15.75" customHeight="1" x14ac:dyDescent="0.25">
      <c r="A53" s="8" t="str">
        <f>General!A53</f>
        <v>Manuel Ramirez</v>
      </c>
      <c r="B53" s="17">
        <f>0</f>
        <v>0</v>
      </c>
      <c r="C53" s="17">
        <f>0</f>
        <v>0</v>
      </c>
      <c r="D53" s="17">
        <f>0</f>
        <v>0</v>
      </c>
      <c r="E53" s="17">
        <f>0</f>
        <v>0</v>
      </c>
      <c r="F53" s="17">
        <f>0</f>
        <v>0</v>
      </c>
      <c r="G53" s="17">
        <f>0</f>
        <v>0</v>
      </c>
      <c r="H53" s="17">
        <f>0</f>
        <v>0</v>
      </c>
      <c r="I53" s="10">
        <f t="shared" si="2"/>
        <v>0</v>
      </c>
      <c r="J53" s="11">
        <f t="shared" si="3"/>
        <v>0</v>
      </c>
      <c r="K53" s="12">
        <f>0</f>
        <v>0</v>
      </c>
    </row>
    <row r="54" spans="1:11" ht="15.75" customHeight="1" x14ac:dyDescent="0.25">
      <c r="A54" s="8" t="str">
        <f>General!A54</f>
        <v>Marbelis Soto</v>
      </c>
      <c r="B54" s="17">
        <f>0</f>
        <v>0</v>
      </c>
      <c r="C54" s="17">
        <f>0</f>
        <v>0</v>
      </c>
      <c r="D54" s="17">
        <f>0</f>
        <v>0</v>
      </c>
      <c r="E54" s="17">
        <f>0</f>
        <v>0</v>
      </c>
      <c r="F54" s="17">
        <f>0</f>
        <v>0</v>
      </c>
      <c r="G54" s="17">
        <f>0</f>
        <v>0</v>
      </c>
      <c r="H54" s="17">
        <f>0</f>
        <v>0</v>
      </c>
      <c r="I54" s="10">
        <f t="shared" si="2"/>
        <v>0</v>
      </c>
      <c r="J54" s="11">
        <f t="shared" si="3"/>
        <v>0</v>
      </c>
      <c r="K54" s="12">
        <f>0</f>
        <v>0</v>
      </c>
    </row>
    <row r="55" spans="1:11" ht="15.75" customHeight="1" x14ac:dyDescent="0.25">
      <c r="A55" s="8" t="str">
        <f>General!A55</f>
        <v>Michael Mendez</v>
      </c>
      <c r="B55" s="17">
        <f>0</f>
        <v>0</v>
      </c>
      <c r="C55" s="17">
        <f>0</f>
        <v>0</v>
      </c>
      <c r="D55" s="17">
        <f>0</f>
        <v>0</v>
      </c>
      <c r="E55" s="17">
        <f>0</f>
        <v>0</v>
      </c>
      <c r="F55" s="17">
        <f>0</f>
        <v>0</v>
      </c>
      <c r="G55" s="17">
        <f>0</f>
        <v>0</v>
      </c>
      <c r="H55" s="17">
        <f>0</f>
        <v>0</v>
      </c>
      <c r="I55" s="10">
        <f t="shared" si="2"/>
        <v>0</v>
      </c>
      <c r="J55" s="11">
        <f t="shared" si="3"/>
        <v>0</v>
      </c>
      <c r="K55" s="12">
        <f>0</f>
        <v>0</v>
      </c>
    </row>
    <row r="56" spans="1:11" ht="15.75" customHeight="1" x14ac:dyDescent="0.25">
      <c r="A56" s="8" t="str">
        <f>General!A56</f>
        <v>Nelson Roman</v>
      </c>
      <c r="B56" s="17">
        <f>0</f>
        <v>0</v>
      </c>
      <c r="C56" s="17">
        <f>0</f>
        <v>0</v>
      </c>
      <c r="D56" s="17">
        <f>0</f>
        <v>0</v>
      </c>
      <c r="E56" s="17">
        <f>0</f>
        <v>0</v>
      </c>
      <c r="F56" s="17">
        <f>0</f>
        <v>0</v>
      </c>
      <c r="G56" s="17">
        <f>0</f>
        <v>0</v>
      </c>
      <c r="H56" s="17">
        <f>0</f>
        <v>0</v>
      </c>
      <c r="I56" s="10">
        <f t="shared" si="2"/>
        <v>0</v>
      </c>
      <c r="J56" s="11">
        <f t="shared" si="3"/>
        <v>0</v>
      </c>
      <c r="K56" s="12">
        <f>0</f>
        <v>0</v>
      </c>
    </row>
    <row r="57" spans="1:11" ht="15.75" customHeight="1" x14ac:dyDescent="0.25">
      <c r="A57" s="8" t="str">
        <f>General!A57</f>
        <v>Oscar Hernandez</v>
      </c>
      <c r="B57" s="17">
        <f>0</f>
        <v>0</v>
      </c>
      <c r="C57" s="17">
        <f>0</f>
        <v>0</v>
      </c>
      <c r="D57" s="17">
        <f>0</f>
        <v>0</v>
      </c>
      <c r="E57" s="17">
        <f>0</f>
        <v>0</v>
      </c>
      <c r="F57" s="17">
        <f>0</f>
        <v>0</v>
      </c>
      <c r="G57" s="17">
        <f>0</f>
        <v>0</v>
      </c>
      <c r="H57" s="17">
        <f>0</f>
        <v>0</v>
      </c>
      <c r="I57" s="10">
        <f t="shared" si="2"/>
        <v>0</v>
      </c>
      <c r="J57" s="11">
        <f t="shared" si="3"/>
        <v>0</v>
      </c>
      <c r="K57" s="12">
        <f>0</f>
        <v>0</v>
      </c>
    </row>
    <row r="58" spans="1:11" ht="15.75" customHeight="1" x14ac:dyDescent="0.25">
      <c r="A58" s="8" t="str">
        <f>General!A58</f>
        <v>Oscar Mendez</v>
      </c>
      <c r="B58" s="17">
        <f>0</f>
        <v>0</v>
      </c>
      <c r="C58" s="17">
        <f>0</f>
        <v>0</v>
      </c>
      <c r="D58" s="17">
        <f>0</f>
        <v>0</v>
      </c>
      <c r="E58" s="17">
        <f>0</f>
        <v>0</v>
      </c>
      <c r="F58" s="17">
        <f>0</f>
        <v>0</v>
      </c>
      <c r="G58" s="17">
        <f>0</f>
        <v>0</v>
      </c>
      <c r="H58" s="17">
        <f>0</f>
        <v>0</v>
      </c>
      <c r="I58" s="10">
        <f t="shared" si="2"/>
        <v>0</v>
      </c>
      <c r="J58" s="11">
        <f t="shared" si="3"/>
        <v>0</v>
      </c>
      <c r="K58" s="12">
        <f>0</f>
        <v>0</v>
      </c>
    </row>
    <row r="59" spans="1:11" ht="15.75" customHeight="1" x14ac:dyDescent="0.25">
      <c r="A59" s="8" t="str">
        <f>General!A59</f>
        <v>Pedro Forero</v>
      </c>
      <c r="B59" s="17">
        <f>0</f>
        <v>0</v>
      </c>
      <c r="C59" s="17">
        <f>0</f>
        <v>0</v>
      </c>
      <c r="D59" s="17">
        <f>0</f>
        <v>0</v>
      </c>
      <c r="E59" s="17">
        <f>0</f>
        <v>0</v>
      </c>
      <c r="F59" s="17">
        <f>0</f>
        <v>0</v>
      </c>
      <c r="G59" s="17">
        <f>0</f>
        <v>0</v>
      </c>
      <c r="H59" s="17">
        <f>0</f>
        <v>0</v>
      </c>
      <c r="I59" s="10">
        <f t="shared" si="2"/>
        <v>0</v>
      </c>
      <c r="J59" s="11">
        <f t="shared" si="3"/>
        <v>0</v>
      </c>
      <c r="K59" s="12">
        <f>0</f>
        <v>0</v>
      </c>
    </row>
    <row r="60" spans="1:11" ht="15.75" customHeight="1" x14ac:dyDescent="0.25">
      <c r="A60" s="8" t="str">
        <f>General!A60</f>
        <v>Roberto Vasquez</v>
      </c>
      <c r="B60" s="17">
        <f>0</f>
        <v>0</v>
      </c>
      <c r="C60" s="17">
        <f>0</f>
        <v>0</v>
      </c>
      <c r="D60" s="17">
        <f>0</f>
        <v>0</v>
      </c>
      <c r="E60" s="17">
        <f>0</f>
        <v>0</v>
      </c>
      <c r="F60" s="17">
        <f>0</f>
        <v>0</v>
      </c>
      <c r="G60" s="17">
        <f>0</f>
        <v>0</v>
      </c>
      <c r="H60" s="17">
        <f>0</f>
        <v>0</v>
      </c>
      <c r="I60" s="10">
        <f t="shared" si="2"/>
        <v>0</v>
      </c>
      <c r="J60" s="11">
        <f t="shared" si="3"/>
        <v>0</v>
      </c>
      <c r="K60" s="12">
        <f>0</f>
        <v>0</v>
      </c>
    </row>
    <row r="61" spans="1:11" ht="15.75" customHeight="1" x14ac:dyDescent="0.25">
      <c r="A61" s="8" t="str">
        <f>General!A61</f>
        <v>Ruben Guerrero</v>
      </c>
      <c r="B61" s="17">
        <f>0</f>
        <v>0</v>
      </c>
      <c r="C61" s="17">
        <f>0</f>
        <v>0</v>
      </c>
      <c r="D61" s="17">
        <f>0</f>
        <v>0</v>
      </c>
      <c r="E61" s="17">
        <f>0</f>
        <v>0</v>
      </c>
      <c r="F61" s="17">
        <f>0</f>
        <v>0</v>
      </c>
      <c r="G61" s="17">
        <f>0</f>
        <v>0</v>
      </c>
      <c r="H61" s="17">
        <f>0</f>
        <v>0</v>
      </c>
      <c r="I61" s="10">
        <f t="shared" si="2"/>
        <v>0</v>
      </c>
      <c r="J61" s="11">
        <f t="shared" si="3"/>
        <v>0</v>
      </c>
      <c r="K61" s="12">
        <f>0</f>
        <v>0</v>
      </c>
    </row>
    <row r="62" spans="1:11" ht="15.75" customHeight="1" x14ac:dyDescent="0.25">
      <c r="A62" s="8" t="str">
        <f>General!A62</f>
        <v>Sara Zacarias</v>
      </c>
      <c r="B62" s="17">
        <f>0</f>
        <v>0</v>
      </c>
      <c r="C62" s="17">
        <f>0</f>
        <v>0</v>
      </c>
      <c r="D62" s="17">
        <f>0</f>
        <v>0</v>
      </c>
      <c r="E62" s="17">
        <f>0</f>
        <v>0</v>
      </c>
      <c r="F62" s="17">
        <f>0</f>
        <v>0</v>
      </c>
      <c r="G62" s="17">
        <f>0</f>
        <v>0</v>
      </c>
      <c r="H62" s="17">
        <f>0</f>
        <v>0</v>
      </c>
      <c r="I62" s="10">
        <f t="shared" si="2"/>
        <v>0</v>
      </c>
      <c r="J62" s="11">
        <f t="shared" si="3"/>
        <v>0</v>
      </c>
      <c r="K62" s="12">
        <f>0</f>
        <v>0</v>
      </c>
    </row>
    <row r="63" spans="1:11" ht="15.75" customHeight="1" x14ac:dyDescent="0.25">
      <c r="A63" s="8" t="str">
        <f>General!A63</f>
        <v>Sebastian Flores</v>
      </c>
      <c r="B63" s="17">
        <f>0</f>
        <v>0</v>
      </c>
      <c r="C63" s="17">
        <f>0</f>
        <v>0</v>
      </c>
      <c r="D63" s="17">
        <f>0</f>
        <v>0</v>
      </c>
      <c r="E63" s="17">
        <f>0</f>
        <v>0</v>
      </c>
      <c r="F63" s="17">
        <f>0</f>
        <v>0</v>
      </c>
      <c r="G63" s="17">
        <f>0</f>
        <v>0</v>
      </c>
      <c r="H63" s="17">
        <f>0</f>
        <v>0</v>
      </c>
      <c r="I63" s="10">
        <f t="shared" si="2"/>
        <v>0</v>
      </c>
      <c r="J63" s="11">
        <f t="shared" si="3"/>
        <v>0</v>
      </c>
      <c r="K63" s="12">
        <f>0</f>
        <v>0</v>
      </c>
    </row>
    <row r="64" spans="1:11" ht="15.75" customHeight="1" x14ac:dyDescent="0.25">
      <c r="A64" s="8" t="str">
        <f>General!A64</f>
        <v>Wilmer Gutierrez</v>
      </c>
      <c r="B64" s="17">
        <f>0</f>
        <v>0</v>
      </c>
      <c r="C64" s="17">
        <f>0</f>
        <v>0</v>
      </c>
      <c r="D64" s="17">
        <f>0</f>
        <v>0</v>
      </c>
      <c r="E64" s="17">
        <f>0</f>
        <v>0</v>
      </c>
      <c r="F64" s="17">
        <f>0</f>
        <v>0</v>
      </c>
      <c r="G64" s="17">
        <f>0</f>
        <v>0</v>
      </c>
      <c r="H64" s="17">
        <f>0</f>
        <v>0</v>
      </c>
      <c r="I64" s="10">
        <f t="shared" si="2"/>
        <v>0</v>
      </c>
      <c r="J64" s="11">
        <f t="shared" si="3"/>
        <v>0</v>
      </c>
      <c r="K64" s="12">
        <f>0</f>
        <v>0</v>
      </c>
    </row>
    <row r="65" spans="1:11" ht="15.75" customHeight="1" x14ac:dyDescent="0.25">
      <c r="A65" s="8" t="str">
        <f>General!A65</f>
        <v>Yonalber Mora Ropero</v>
      </c>
      <c r="B65" s="17">
        <f>0</f>
        <v>0</v>
      </c>
      <c r="C65" s="17">
        <f>0</f>
        <v>0</v>
      </c>
      <c r="D65" s="17">
        <f>0</f>
        <v>0</v>
      </c>
      <c r="E65" s="17">
        <f>0</f>
        <v>0</v>
      </c>
      <c r="F65" s="17">
        <f>0</f>
        <v>0</v>
      </c>
      <c r="G65" s="17">
        <f>0</f>
        <v>0</v>
      </c>
      <c r="H65" s="17">
        <f>0</f>
        <v>0</v>
      </c>
      <c r="I65" s="10">
        <f t="shared" si="2"/>
        <v>0</v>
      </c>
      <c r="J65" s="11">
        <f t="shared" si="3"/>
        <v>0</v>
      </c>
      <c r="K65" s="12">
        <f>0</f>
        <v>0</v>
      </c>
    </row>
    <row r="66" spans="1:11" ht="15.75" customHeight="1" x14ac:dyDescent="0.25">
      <c r="A66" s="8" t="str">
        <f>General!A66</f>
        <v>Yordani Garcia</v>
      </c>
      <c r="B66" s="17">
        <f>0</f>
        <v>0</v>
      </c>
      <c r="C66" s="17">
        <f>0</f>
        <v>0</v>
      </c>
      <c r="D66" s="17">
        <f>0</f>
        <v>0</v>
      </c>
      <c r="E66" s="17">
        <f>0</f>
        <v>0</v>
      </c>
      <c r="F66" s="17">
        <f>0</f>
        <v>0</v>
      </c>
      <c r="G66" s="17">
        <f>0</f>
        <v>0</v>
      </c>
      <c r="H66" s="17">
        <f>0</f>
        <v>0</v>
      </c>
      <c r="I66" s="10">
        <f t="shared" si="2"/>
        <v>0</v>
      </c>
      <c r="J66" s="11">
        <f t="shared" si="3"/>
        <v>0</v>
      </c>
      <c r="K66" s="12">
        <f>0</f>
        <v>0</v>
      </c>
    </row>
    <row r="67" spans="1:11" ht="15.75" customHeight="1" x14ac:dyDescent="0.25">
      <c r="A67" s="8" t="str">
        <f>General!A67</f>
        <v>Yunior Arrieta</v>
      </c>
      <c r="B67" s="17">
        <f>0</f>
        <v>0</v>
      </c>
      <c r="C67" s="17">
        <f>0</f>
        <v>0</v>
      </c>
      <c r="D67" s="17">
        <f>0</f>
        <v>0</v>
      </c>
      <c r="E67" s="17">
        <f>0</f>
        <v>0</v>
      </c>
      <c r="F67" s="17">
        <f>0</f>
        <v>0</v>
      </c>
      <c r="G67" s="17">
        <f>0</f>
        <v>0</v>
      </c>
      <c r="H67" s="17">
        <f>0</f>
        <v>0</v>
      </c>
      <c r="I67" s="10">
        <f t="shared" ref="I67:I98" si="4">SUM(B67:H67)</f>
        <v>0</v>
      </c>
      <c r="J67" s="11">
        <f t="shared" ref="J67:J98" si="5">I67-K67</f>
        <v>0</v>
      </c>
      <c r="K67" s="12">
        <f>0</f>
        <v>0</v>
      </c>
    </row>
    <row r="68" spans="1:11" ht="33" customHeight="1" x14ac:dyDescent="0.25">
      <c r="A68" s="4" t="s">
        <v>81</v>
      </c>
      <c r="B68" s="10">
        <f t="shared" ref="B68:I68" si="6">SUM(B3:B67)</f>
        <v>41</v>
      </c>
      <c r="C68" s="10">
        <f t="shared" si="6"/>
        <v>0</v>
      </c>
      <c r="D68" s="10">
        <f t="shared" si="6"/>
        <v>0</v>
      </c>
      <c r="E68" s="10">
        <f t="shared" si="6"/>
        <v>0</v>
      </c>
      <c r="F68" s="10">
        <f t="shared" si="6"/>
        <v>0</v>
      </c>
      <c r="G68" s="10">
        <f t="shared" si="6"/>
        <v>0</v>
      </c>
      <c r="H68" s="10">
        <f t="shared" si="6"/>
        <v>0</v>
      </c>
      <c r="I68" s="14">
        <f t="shared" si="6"/>
        <v>41</v>
      </c>
      <c r="J68" s="11" t="s">
        <v>82</v>
      </c>
      <c r="K68" s="12" t="s">
        <v>82</v>
      </c>
    </row>
    <row r="69" spans="1:11" ht="33" customHeight="1" x14ac:dyDescent="0.25">
      <c r="A69" s="5" t="s">
        <v>83</v>
      </c>
      <c r="B69" s="11">
        <f t="shared" ref="B69:H69" si="7">B68-B70</f>
        <v>41</v>
      </c>
      <c r="C69" s="11">
        <f t="shared" si="7"/>
        <v>0</v>
      </c>
      <c r="D69" s="11">
        <f t="shared" si="7"/>
        <v>0</v>
      </c>
      <c r="E69" s="11">
        <f t="shared" si="7"/>
        <v>0</v>
      </c>
      <c r="F69" s="11">
        <f t="shared" si="7"/>
        <v>0</v>
      </c>
      <c r="G69" s="11">
        <f t="shared" si="7"/>
        <v>0</v>
      </c>
      <c r="H69" s="11">
        <f t="shared" si="7"/>
        <v>0</v>
      </c>
      <c r="I69" s="11" t="s">
        <v>82</v>
      </c>
      <c r="J69" s="15">
        <f>SUM(J3:J67)</f>
        <v>41</v>
      </c>
      <c r="K69" s="12" t="s">
        <v>82</v>
      </c>
    </row>
    <row r="70" spans="1:11" ht="33" customHeight="1" x14ac:dyDescent="0.25">
      <c r="A70" s="6" t="s">
        <v>84</v>
      </c>
      <c r="B70" s="12">
        <f>0</f>
        <v>0</v>
      </c>
      <c r="C70" s="12">
        <f>0</f>
        <v>0</v>
      </c>
      <c r="D70" s="12">
        <f>0</f>
        <v>0</v>
      </c>
      <c r="E70" s="12">
        <f>0</f>
        <v>0</v>
      </c>
      <c r="F70" s="12">
        <f>0</f>
        <v>0</v>
      </c>
      <c r="G70" s="12">
        <f>0</f>
        <v>0</v>
      </c>
      <c r="H70" s="12">
        <f>0</f>
        <v>0</v>
      </c>
      <c r="I70" s="12" t="s">
        <v>82</v>
      </c>
      <c r="J70" s="12" t="s">
        <v>82</v>
      </c>
      <c r="K70" s="16">
        <f>SUM(K3:K67)</f>
        <v>0</v>
      </c>
    </row>
  </sheetData>
  <mergeCells count="1">
    <mergeCell ref="B1:K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70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baseColWidth="10" defaultColWidth="9.140625" defaultRowHeight="15" x14ac:dyDescent="0.25"/>
  <cols>
    <col min="1" max="1" width="23" customWidth="1"/>
    <col min="2" max="13" width="11.85546875" customWidth="1"/>
  </cols>
  <sheetData>
    <row r="1" spans="1:11" ht="56.25" customHeight="1" x14ac:dyDescent="0.25">
      <c r="A1" s="1"/>
      <c r="B1" s="39" t="s">
        <v>175</v>
      </c>
      <c r="C1" s="37"/>
      <c r="D1" s="37"/>
      <c r="E1" s="37"/>
      <c r="F1" s="37"/>
      <c r="G1" s="37"/>
      <c r="H1" s="37"/>
      <c r="I1" s="37"/>
      <c r="J1" s="37"/>
      <c r="K1" s="38"/>
    </row>
    <row r="2" spans="1:11" ht="56.25" customHeight="1" x14ac:dyDescent="0.25">
      <c r="A2" s="3" t="s">
        <v>157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4" t="s">
        <v>12</v>
      </c>
      <c r="J2" s="5" t="s">
        <v>13</v>
      </c>
      <c r="K2" s="6" t="s">
        <v>14</v>
      </c>
    </row>
    <row r="3" spans="1:11" ht="15.75" customHeight="1" x14ac:dyDescent="0.25">
      <c r="A3" s="8" t="str">
        <f>General!A3</f>
        <v>Albert Gonzalez</v>
      </c>
      <c r="B3" s="17">
        <f>0</f>
        <v>0</v>
      </c>
      <c r="C3" s="17">
        <f>0</f>
        <v>0</v>
      </c>
      <c r="D3" s="17">
        <f>0</f>
        <v>0</v>
      </c>
      <c r="E3" s="17">
        <f>0</f>
        <v>0</v>
      </c>
      <c r="F3" s="17">
        <f>0</f>
        <v>0</v>
      </c>
      <c r="G3" s="17">
        <f>0</f>
        <v>0</v>
      </c>
      <c r="H3" s="17">
        <f>0</f>
        <v>0</v>
      </c>
      <c r="I3" s="10">
        <f t="shared" ref="I3:I34" si="0">SUM(B3:H3)</f>
        <v>0</v>
      </c>
      <c r="J3" s="11">
        <f t="shared" ref="J3:J34" si="1">I3-K3</f>
        <v>0</v>
      </c>
      <c r="K3" s="12">
        <f>0</f>
        <v>0</v>
      </c>
    </row>
    <row r="4" spans="1:11" ht="15.75" customHeight="1" x14ac:dyDescent="0.25">
      <c r="A4" s="8" t="str">
        <f>General!A4</f>
        <v>Anderson Briceno</v>
      </c>
      <c r="B4" s="17">
        <f>0</f>
        <v>0</v>
      </c>
      <c r="C4" s="17">
        <f>0</f>
        <v>0</v>
      </c>
      <c r="D4" s="17">
        <f>0</f>
        <v>0</v>
      </c>
      <c r="E4" s="17">
        <f>0</f>
        <v>0</v>
      </c>
      <c r="F4" s="17">
        <f>0</f>
        <v>0</v>
      </c>
      <c r="G4" s="17">
        <f>0</f>
        <v>0</v>
      </c>
      <c r="H4" s="17">
        <f>0</f>
        <v>0</v>
      </c>
      <c r="I4" s="10">
        <f t="shared" si="0"/>
        <v>0</v>
      </c>
      <c r="J4" s="11">
        <f t="shared" si="1"/>
        <v>0</v>
      </c>
      <c r="K4" s="12">
        <f>0</f>
        <v>0</v>
      </c>
    </row>
    <row r="5" spans="1:11" ht="15.75" customHeight="1" x14ac:dyDescent="0.25">
      <c r="A5" s="8" t="str">
        <f>General!A5</f>
        <v>Andres Quiroz</v>
      </c>
      <c r="B5" s="17">
        <f>0</f>
        <v>0</v>
      </c>
      <c r="C5" s="17">
        <f>0</f>
        <v>0</v>
      </c>
      <c r="D5" s="17">
        <f>0</f>
        <v>0</v>
      </c>
      <c r="E5" s="17">
        <f>0</f>
        <v>0</v>
      </c>
      <c r="F5" s="17">
        <f>0</f>
        <v>0</v>
      </c>
      <c r="G5" s="17">
        <f>0</f>
        <v>0</v>
      </c>
      <c r="H5" s="17">
        <f>0</f>
        <v>0</v>
      </c>
      <c r="I5" s="10">
        <f t="shared" si="0"/>
        <v>0</v>
      </c>
      <c r="J5" s="11">
        <f t="shared" si="1"/>
        <v>0</v>
      </c>
      <c r="K5" s="12">
        <f>0</f>
        <v>0</v>
      </c>
    </row>
    <row r="6" spans="1:11" ht="15.75" customHeight="1" x14ac:dyDescent="0.25">
      <c r="A6" s="8" t="str">
        <f>General!A6</f>
        <v>Angel Maldonado</v>
      </c>
      <c r="B6" s="17">
        <f>0</f>
        <v>0</v>
      </c>
      <c r="C6" s="17">
        <f>0</f>
        <v>0</v>
      </c>
      <c r="D6" s="17">
        <f>0</f>
        <v>0</v>
      </c>
      <c r="E6" s="17">
        <f>0</f>
        <v>0</v>
      </c>
      <c r="F6" s="17">
        <f>0</f>
        <v>0</v>
      </c>
      <c r="G6" s="17">
        <f>0</f>
        <v>0</v>
      </c>
      <c r="H6" s="17">
        <f>0</f>
        <v>0</v>
      </c>
      <c r="I6" s="10">
        <f t="shared" si="0"/>
        <v>0</v>
      </c>
      <c r="J6" s="11">
        <f t="shared" si="1"/>
        <v>0</v>
      </c>
      <c r="K6" s="12">
        <f>0</f>
        <v>0</v>
      </c>
    </row>
    <row r="7" spans="1:11" ht="15.75" customHeight="1" x14ac:dyDescent="0.25">
      <c r="A7" s="8" t="str">
        <f>General!A7</f>
        <v>Antonio Lopez</v>
      </c>
      <c r="B7" s="17">
        <f>0</f>
        <v>0</v>
      </c>
      <c r="C7" s="17">
        <f>0</f>
        <v>0</v>
      </c>
      <c r="D7" s="17">
        <f>0</f>
        <v>0</v>
      </c>
      <c r="E7" s="17">
        <f>0</f>
        <v>0</v>
      </c>
      <c r="F7" s="17">
        <f>0</f>
        <v>0</v>
      </c>
      <c r="G7" s="17">
        <f>0</f>
        <v>0</v>
      </c>
      <c r="H7" s="17">
        <f>0</f>
        <v>0</v>
      </c>
      <c r="I7" s="10">
        <f t="shared" si="0"/>
        <v>0</v>
      </c>
      <c r="J7" s="11">
        <f t="shared" si="1"/>
        <v>0</v>
      </c>
      <c r="K7" s="12">
        <f>0</f>
        <v>0</v>
      </c>
    </row>
    <row r="8" spans="1:11" ht="15.75" customHeight="1" x14ac:dyDescent="0.25">
      <c r="A8" s="8" t="str">
        <f>General!A8</f>
        <v>Brailyn Lopez</v>
      </c>
      <c r="B8" s="17">
        <f>0</f>
        <v>0</v>
      </c>
      <c r="C8" s="17">
        <f>0</f>
        <v>0</v>
      </c>
      <c r="D8" s="17">
        <f>0</f>
        <v>0</v>
      </c>
      <c r="E8" s="17">
        <f>0</f>
        <v>0</v>
      </c>
      <c r="F8" s="17">
        <f>0</f>
        <v>0</v>
      </c>
      <c r="G8" s="17">
        <f>0</f>
        <v>0</v>
      </c>
      <c r="H8" s="17">
        <f>0</f>
        <v>0</v>
      </c>
      <c r="I8" s="10">
        <f t="shared" si="0"/>
        <v>0</v>
      </c>
      <c r="J8" s="11">
        <f t="shared" si="1"/>
        <v>0</v>
      </c>
      <c r="K8" s="12">
        <f>0</f>
        <v>0</v>
      </c>
    </row>
    <row r="9" spans="1:11" ht="15.75" customHeight="1" x14ac:dyDescent="0.25">
      <c r="A9" s="8" t="str">
        <f>General!A9</f>
        <v>Carlos Gonzalez</v>
      </c>
      <c r="B9" s="17">
        <f>0</f>
        <v>0</v>
      </c>
      <c r="C9" s="17">
        <f>0</f>
        <v>0</v>
      </c>
      <c r="D9" s="17">
        <f>0</f>
        <v>0</v>
      </c>
      <c r="E9" s="17">
        <f>0</f>
        <v>0</v>
      </c>
      <c r="F9" s="17">
        <f>0</f>
        <v>0</v>
      </c>
      <c r="G9" s="17">
        <f>0</f>
        <v>0</v>
      </c>
      <c r="H9" s="17">
        <f>0</f>
        <v>0</v>
      </c>
      <c r="I9" s="10">
        <f t="shared" si="0"/>
        <v>0</v>
      </c>
      <c r="J9" s="11">
        <f t="shared" si="1"/>
        <v>0</v>
      </c>
      <c r="K9" s="12">
        <f>0</f>
        <v>0</v>
      </c>
    </row>
    <row r="10" spans="1:11" ht="15.75" customHeight="1" x14ac:dyDescent="0.25">
      <c r="A10" s="8" t="str">
        <f>General!A10</f>
        <v>Carlos Mejias</v>
      </c>
      <c r="B10" s="17">
        <f>0</f>
        <v>0</v>
      </c>
      <c r="C10" s="17">
        <f>0</f>
        <v>0</v>
      </c>
      <c r="D10" s="17">
        <f>0</f>
        <v>0</v>
      </c>
      <c r="E10" s="17">
        <f>0</f>
        <v>0</v>
      </c>
      <c r="F10" s="17">
        <f>0</f>
        <v>0</v>
      </c>
      <c r="G10" s="17">
        <f>0</f>
        <v>0</v>
      </c>
      <c r="H10" s="17">
        <f>0</f>
        <v>0</v>
      </c>
      <c r="I10" s="10">
        <f t="shared" si="0"/>
        <v>0</v>
      </c>
      <c r="J10" s="11">
        <f t="shared" si="1"/>
        <v>0</v>
      </c>
      <c r="K10" s="12">
        <f>0</f>
        <v>0</v>
      </c>
    </row>
    <row r="11" spans="1:11" ht="15.75" customHeight="1" x14ac:dyDescent="0.25">
      <c r="A11" s="8" t="str">
        <f>General!A11</f>
        <v>Cesar Alvarez</v>
      </c>
      <c r="B11" s="17">
        <f>0</f>
        <v>0</v>
      </c>
      <c r="C11" s="17">
        <f>0</f>
        <v>0</v>
      </c>
      <c r="D11" s="17">
        <f>0</f>
        <v>0</v>
      </c>
      <c r="E11" s="17">
        <f>0</f>
        <v>0</v>
      </c>
      <c r="F11" s="17">
        <f>0</f>
        <v>0</v>
      </c>
      <c r="G11" s="17">
        <f>0</f>
        <v>0</v>
      </c>
      <c r="H11" s="17">
        <f>0</f>
        <v>0</v>
      </c>
      <c r="I11" s="10">
        <f t="shared" si="0"/>
        <v>0</v>
      </c>
      <c r="J11" s="11">
        <f t="shared" si="1"/>
        <v>0</v>
      </c>
      <c r="K11" s="12">
        <f>0</f>
        <v>0</v>
      </c>
    </row>
    <row r="12" spans="1:11" ht="15.75" customHeight="1" x14ac:dyDescent="0.25">
      <c r="A12" s="8" t="str">
        <f>General!A12</f>
        <v>Cesar Ponte</v>
      </c>
      <c r="B12" s="17">
        <f>0</f>
        <v>0</v>
      </c>
      <c r="C12" s="17">
        <f>0</f>
        <v>0</v>
      </c>
      <c r="D12" s="17">
        <f>0</f>
        <v>0</v>
      </c>
      <c r="E12" s="17">
        <f>0</f>
        <v>0</v>
      </c>
      <c r="F12" s="17">
        <f>0</f>
        <v>0</v>
      </c>
      <c r="G12" s="17">
        <f>0</f>
        <v>0</v>
      </c>
      <c r="H12" s="17">
        <f>0</f>
        <v>0</v>
      </c>
      <c r="I12" s="10">
        <f t="shared" si="0"/>
        <v>0</v>
      </c>
      <c r="J12" s="11">
        <f t="shared" si="1"/>
        <v>0</v>
      </c>
      <c r="K12" s="12">
        <f>0</f>
        <v>0</v>
      </c>
    </row>
    <row r="13" spans="1:11" ht="15.75" customHeight="1" x14ac:dyDescent="0.25">
      <c r="A13" s="8" t="str">
        <f>General!A13</f>
        <v>Daniel Ramirez</v>
      </c>
      <c r="B13" s="17">
        <f>0</f>
        <v>0</v>
      </c>
      <c r="C13" s="17">
        <f>0</f>
        <v>0</v>
      </c>
      <c r="D13" s="17">
        <f>0</f>
        <v>0</v>
      </c>
      <c r="E13" s="17">
        <f>0</f>
        <v>0</v>
      </c>
      <c r="F13" s="17">
        <f>0</f>
        <v>0</v>
      </c>
      <c r="G13" s="17">
        <f>0</f>
        <v>0</v>
      </c>
      <c r="H13" s="17">
        <f>0</f>
        <v>0</v>
      </c>
      <c r="I13" s="10">
        <f t="shared" si="0"/>
        <v>0</v>
      </c>
      <c r="J13" s="11">
        <f t="shared" si="1"/>
        <v>0</v>
      </c>
      <c r="K13" s="12">
        <f>0</f>
        <v>0</v>
      </c>
    </row>
    <row r="14" spans="1:11" ht="15.75" customHeight="1" x14ac:dyDescent="0.25">
      <c r="A14" s="8" t="str">
        <f>General!A14</f>
        <v>David Osorio</v>
      </c>
      <c r="B14" s="17">
        <f>0</f>
        <v>0</v>
      </c>
      <c r="C14" s="17">
        <f>0</f>
        <v>0</v>
      </c>
      <c r="D14" s="17">
        <f>0</f>
        <v>0</v>
      </c>
      <c r="E14" s="17">
        <f>0</f>
        <v>0</v>
      </c>
      <c r="F14" s="17">
        <f>0</f>
        <v>0</v>
      </c>
      <c r="G14" s="17">
        <f>0</f>
        <v>0</v>
      </c>
      <c r="H14" s="17">
        <f>0</f>
        <v>0</v>
      </c>
      <c r="I14" s="10">
        <f t="shared" si="0"/>
        <v>0</v>
      </c>
      <c r="J14" s="11">
        <f t="shared" si="1"/>
        <v>0</v>
      </c>
      <c r="K14" s="12">
        <f>0</f>
        <v>0</v>
      </c>
    </row>
    <row r="15" spans="1:11" ht="15.75" customHeight="1" x14ac:dyDescent="0.25">
      <c r="A15" s="8" t="str">
        <f>General!A15</f>
        <v>Deiberson Garcia</v>
      </c>
      <c r="B15" s="17">
        <f>0</f>
        <v>0</v>
      </c>
      <c r="C15" s="17">
        <f>0</f>
        <v>0</v>
      </c>
      <c r="D15" s="17">
        <f>0</f>
        <v>0</v>
      </c>
      <c r="E15" s="17">
        <f>0</f>
        <v>0</v>
      </c>
      <c r="F15" s="17">
        <f>0</f>
        <v>0</v>
      </c>
      <c r="G15" s="17">
        <f>0</f>
        <v>0</v>
      </c>
      <c r="H15" s="17">
        <f>0</f>
        <v>0</v>
      </c>
      <c r="I15" s="10">
        <f t="shared" si="0"/>
        <v>0</v>
      </c>
      <c r="J15" s="11">
        <f t="shared" si="1"/>
        <v>0</v>
      </c>
      <c r="K15" s="12">
        <f>0</f>
        <v>0</v>
      </c>
    </row>
    <row r="16" spans="1:11" ht="15.75" customHeight="1" x14ac:dyDescent="0.25">
      <c r="A16" s="8" t="str">
        <f>General!A16</f>
        <v>Edwardo Garcia</v>
      </c>
      <c r="B16" s="17">
        <f>0</f>
        <v>0</v>
      </c>
      <c r="C16" s="17">
        <f>0</f>
        <v>0</v>
      </c>
      <c r="D16" s="17">
        <f>0</f>
        <v>0</v>
      </c>
      <c r="E16" s="17">
        <f>0</f>
        <v>0</v>
      </c>
      <c r="F16" s="17">
        <f>0</f>
        <v>0</v>
      </c>
      <c r="G16" s="17">
        <f>0</f>
        <v>0</v>
      </c>
      <c r="H16" s="17">
        <f>0</f>
        <v>0</v>
      </c>
      <c r="I16" s="10">
        <f t="shared" si="0"/>
        <v>0</v>
      </c>
      <c r="J16" s="11">
        <f t="shared" si="1"/>
        <v>0</v>
      </c>
      <c r="K16" s="12">
        <f>0</f>
        <v>0</v>
      </c>
    </row>
    <row r="17" spans="1:11" ht="15.75" customHeight="1" x14ac:dyDescent="0.25">
      <c r="A17" s="8" t="str">
        <f>General!A17</f>
        <v>Egidio Quiroz</v>
      </c>
      <c r="B17" s="17">
        <f>0</f>
        <v>0</v>
      </c>
      <c r="C17" s="17">
        <f>0</f>
        <v>0</v>
      </c>
      <c r="D17" s="17">
        <f>0</f>
        <v>0</v>
      </c>
      <c r="E17" s="17">
        <f>0</f>
        <v>0</v>
      </c>
      <c r="F17" s="17">
        <f>0</f>
        <v>0</v>
      </c>
      <c r="G17" s="17">
        <f>0</f>
        <v>0</v>
      </c>
      <c r="H17" s="17">
        <f>0</f>
        <v>0</v>
      </c>
      <c r="I17" s="10">
        <f t="shared" si="0"/>
        <v>0</v>
      </c>
      <c r="J17" s="11">
        <f t="shared" si="1"/>
        <v>0</v>
      </c>
      <c r="K17" s="12">
        <f>0</f>
        <v>0</v>
      </c>
    </row>
    <row r="18" spans="1:11" ht="15.75" customHeight="1" x14ac:dyDescent="0.25">
      <c r="A18" s="8" t="str">
        <f>General!A18</f>
        <v>Emil Salas</v>
      </c>
      <c r="B18" s="17">
        <f>0</f>
        <v>0</v>
      </c>
      <c r="C18" s="17">
        <f>0</f>
        <v>0</v>
      </c>
      <c r="D18" s="17">
        <f>0</f>
        <v>0</v>
      </c>
      <c r="E18" s="17">
        <f>0</f>
        <v>0</v>
      </c>
      <c r="F18" s="17">
        <f>0</f>
        <v>0</v>
      </c>
      <c r="G18" s="17">
        <f>0</f>
        <v>0</v>
      </c>
      <c r="H18" s="17">
        <f>0</f>
        <v>0</v>
      </c>
      <c r="I18" s="10">
        <f t="shared" si="0"/>
        <v>0</v>
      </c>
      <c r="J18" s="11">
        <f t="shared" si="1"/>
        <v>0</v>
      </c>
      <c r="K18" s="12">
        <f>0</f>
        <v>0</v>
      </c>
    </row>
    <row r="19" spans="1:11" ht="15.75" customHeight="1" x14ac:dyDescent="0.25">
      <c r="A19" s="8" t="str">
        <f>General!A19</f>
        <v>Enrique Diaz</v>
      </c>
      <c r="B19" s="17">
        <f>0</f>
        <v>0</v>
      </c>
      <c r="C19" s="17">
        <f>0</f>
        <v>0</v>
      </c>
      <c r="D19" s="17">
        <f>0</f>
        <v>0</v>
      </c>
      <c r="E19" s="17">
        <f>0</f>
        <v>0</v>
      </c>
      <c r="F19" s="17">
        <f>0</f>
        <v>0</v>
      </c>
      <c r="G19" s="17">
        <f>0</f>
        <v>0</v>
      </c>
      <c r="H19" s="17">
        <f>0</f>
        <v>0</v>
      </c>
      <c r="I19" s="10">
        <f t="shared" si="0"/>
        <v>0</v>
      </c>
      <c r="J19" s="11">
        <f t="shared" si="1"/>
        <v>0</v>
      </c>
      <c r="K19" s="12">
        <f>0</f>
        <v>0</v>
      </c>
    </row>
    <row r="20" spans="1:11" ht="15.75" customHeight="1" x14ac:dyDescent="0.25">
      <c r="A20" s="8" t="str">
        <f>General!A20</f>
        <v>Erik Acosta</v>
      </c>
      <c r="B20" s="17">
        <f>0</f>
        <v>0</v>
      </c>
      <c r="C20" s="17">
        <f>0</f>
        <v>0</v>
      </c>
      <c r="D20" s="17">
        <f>0</f>
        <v>0</v>
      </c>
      <c r="E20" s="17">
        <f>0</f>
        <v>0</v>
      </c>
      <c r="F20" s="17">
        <f>0</f>
        <v>0</v>
      </c>
      <c r="G20" s="17">
        <f>0</f>
        <v>0</v>
      </c>
      <c r="H20" s="17">
        <f>0</f>
        <v>0</v>
      </c>
      <c r="I20" s="10">
        <f t="shared" si="0"/>
        <v>0</v>
      </c>
      <c r="J20" s="11">
        <f t="shared" si="1"/>
        <v>0</v>
      </c>
      <c r="K20" s="12">
        <f>0</f>
        <v>0</v>
      </c>
    </row>
    <row r="21" spans="1:11" ht="15.75" customHeight="1" x14ac:dyDescent="0.25">
      <c r="A21" s="8" t="str">
        <f>General!A21</f>
        <v>Erisson Salazar Rodriguez</v>
      </c>
      <c r="B21" s="17">
        <f>0</f>
        <v>0</v>
      </c>
      <c r="C21" s="17">
        <f>0</f>
        <v>0</v>
      </c>
      <c r="D21" s="17">
        <f>0</f>
        <v>0</v>
      </c>
      <c r="E21" s="17">
        <f>0</f>
        <v>0</v>
      </c>
      <c r="F21" s="17">
        <f>0</f>
        <v>0</v>
      </c>
      <c r="G21" s="17">
        <f>0</f>
        <v>0</v>
      </c>
      <c r="H21" s="17">
        <f>0</f>
        <v>0</v>
      </c>
      <c r="I21" s="10">
        <f t="shared" si="0"/>
        <v>0</v>
      </c>
      <c r="J21" s="11">
        <f t="shared" si="1"/>
        <v>0</v>
      </c>
      <c r="K21" s="12">
        <f>0</f>
        <v>0</v>
      </c>
    </row>
    <row r="22" spans="1:11" ht="15.75" customHeight="1" x14ac:dyDescent="0.25">
      <c r="A22" s="8" t="str">
        <f>General!A22</f>
        <v>Erwin Galicia</v>
      </c>
      <c r="B22" s="17">
        <f>0</f>
        <v>0</v>
      </c>
      <c r="C22" s="17">
        <f>0</f>
        <v>0</v>
      </c>
      <c r="D22" s="17">
        <f>0</f>
        <v>0</v>
      </c>
      <c r="E22" s="17">
        <f>0</f>
        <v>0</v>
      </c>
      <c r="F22" s="17">
        <f>0</f>
        <v>0</v>
      </c>
      <c r="G22" s="17">
        <f>0</f>
        <v>0</v>
      </c>
      <c r="H22" s="17">
        <f>0</f>
        <v>0</v>
      </c>
      <c r="I22" s="10">
        <f t="shared" si="0"/>
        <v>0</v>
      </c>
      <c r="J22" s="11">
        <f t="shared" si="1"/>
        <v>0</v>
      </c>
      <c r="K22" s="12">
        <f>0</f>
        <v>0</v>
      </c>
    </row>
    <row r="23" spans="1:11" ht="15.75" customHeight="1" x14ac:dyDescent="0.25">
      <c r="A23" s="8" t="str">
        <f>General!A23</f>
        <v>Erwin Gonzalez</v>
      </c>
      <c r="B23" s="17">
        <f>0</f>
        <v>0</v>
      </c>
      <c r="C23" s="17">
        <f>0</f>
        <v>0</v>
      </c>
      <c r="D23" s="17">
        <f>0</f>
        <v>0</v>
      </c>
      <c r="E23" s="17">
        <f>0</f>
        <v>0</v>
      </c>
      <c r="F23" s="17">
        <f>0</f>
        <v>0</v>
      </c>
      <c r="G23" s="17">
        <f>0</f>
        <v>0</v>
      </c>
      <c r="H23" s="17">
        <f>0</f>
        <v>0</v>
      </c>
      <c r="I23" s="10">
        <f t="shared" si="0"/>
        <v>0</v>
      </c>
      <c r="J23" s="11">
        <f t="shared" si="1"/>
        <v>0</v>
      </c>
      <c r="K23" s="12">
        <f>0</f>
        <v>0</v>
      </c>
    </row>
    <row r="24" spans="1:11" ht="15.75" customHeight="1" x14ac:dyDescent="0.25">
      <c r="A24" s="8" t="str">
        <f>General!A24</f>
        <v>Franklin Bermon</v>
      </c>
      <c r="B24" s="17">
        <f>0</f>
        <v>0</v>
      </c>
      <c r="C24" s="17">
        <f>0</f>
        <v>0</v>
      </c>
      <c r="D24" s="17">
        <f>0</f>
        <v>0</v>
      </c>
      <c r="E24" s="17">
        <f>0</f>
        <v>0</v>
      </c>
      <c r="F24" s="17">
        <f>0</f>
        <v>0</v>
      </c>
      <c r="G24" s="17">
        <f>0</f>
        <v>0</v>
      </c>
      <c r="H24" s="17">
        <f>0</f>
        <v>0</v>
      </c>
      <c r="I24" s="10">
        <f t="shared" si="0"/>
        <v>0</v>
      </c>
      <c r="J24" s="11">
        <f t="shared" si="1"/>
        <v>0</v>
      </c>
      <c r="K24" s="12">
        <f>0</f>
        <v>0</v>
      </c>
    </row>
    <row r="25" spans="1:11" ht="15.75" customHeight="1" x14ac:dyDescent="0.25">
      <c r="A25" s="8" t="str">
        <f>General!A25</f>
        <v>Franklin Soto</v>
      </c>
      <c r="B25" s="17">
        <f>0</f>
        <v>0</v>
      </c>
      <c r="C25" s="17">
        <f>0</f>
        <v>0</v>
      </c>
      <c r="D25" s="17">
        <f>0</f>
        <v>0</v>
      </c>
      <c r="E25" s="17">
        <f>0</f>
        <v>0</v>
      </c>
      <c r="F25" s="17">
        <f>0</f>
        <v>0</v>
      </c>
      <c r="G25" s="17">
        <f>2.25</f>
        <v>2.25</v>
      </c>
      <c r="H25" s="17">
        <f>0</f>
        <v>0</v>
      </c>
      <c r="I25" s="10">
        <f t="shared" si="0"/>
        <v>2.25</v>
      </c>
      <c r="J25" s="11">
        <f t="shared" si="1"/>
        <v>2.25</v>
      </c>
      <c r="K25" s="12">
        <f>0</f>
        <v>0</v>
      </c>
    </row>
    <row r="26" spans="1:11" ht="15.75" customHeight="1" x14ac:dyDescent="0.25">
      <c r="A26" s="8" t="str">
        <f>General!A26</f>
        <v>Irma Bona</v>
      </c>
      <c r="B26" s="17">
        <f>0</f>
        <v>0</v>
      </c>
      <c r="C26" s="17">
        <f>0</f>
        <v>0</v>
      </c>
      <c r="D26" s="17">
        <f>0</f>
        <v>0</v>
      </c>
      <c r="E26" s="17">
        <f>0</f>
        <v>0</v>
      </c>
      <c r="F26" s="17">
        <f>0</f>
        <v>0</v>
      </c>
      <c r="G26" s="17">
        <f>0</f>
        <v>0</v>
      </c>
      <c r="H26" s="17">
        <f>0</f>
        <v>0</v>
      </c>
      <c r="I26" s="10">
        <f t="shared" si="0"/>
        <v>0</v>
      </c>
      <c r="J26" s="11">
        <f t="shared" si="1"/>
        <v>0</v>
      </c>
      <c r="K26" s="12">
        <f>0</f>
        <v>0</v>
      </c>
    </row>
    <row r="27" spans="1:11" ht="15.75" customHeight="1" x14ac:dyDescent="0.25">
      <c r="A27" s="8" t="str">
        <f>General!A27</f>
        <v>Jairo Arteaga Rondon</v>
      </c>
      <c r="B27" s="17">
        <f>0</f>
        <v>0</v>
      </c>
      <c r="C27" s="17">
        <f>0</f>
        <v>0</v>
      </c>
      <c r="D27" s="17">
        <f>0</f>
        <v>0</v>
      </c>
      <c r="E27" s="17">
        <f>0</f>
        <v>0</v>
      </c>
      <c r="F27" s="17">
        <f>0</f>
        <v>0</v>
      </c>
      <c r="G27" s="17">
        <f>0</f>
        <v>0</v>
      </c>
      <c r="H27" s="17">
        <f>0</f>
        <v>0</v>
      </c>
      <c r="I27" s="10">
        <f t="shared" si="0"/>
        <v>0</v>
      </c>
      <c r="J27" s="11">
        <f t="shared" si="1"/>
        <v>0</v>
      </c>
      <c r="K27" s="12">
        <f>0</f>
        <v>0</v>
      </c>
    </row>
    <row r="28" spans="1:11" ht="15.75" customHeight="1" x14ac:dyDescent="0.25">
      <c r="A28" s="8" t="str">
        <f>General!A28</f>
        <v>Jesus Golding</v>
      </c>
      <c r="B28" s="17">
        <f>0</f>
        <v>0</v>
      </c>
      <c r="C28" s="17">
        <f>0</f>
        <v>0</v>
      </c>
      <c r="D28" s="17">
        <f>0</f>
        <v>0</v>
      </c>
      <c r="E28" s="17">
        <f>0</f>
        <v>0</v>
      </c>
      <c r="F28" s="17">
        <f>0</f>
        <v>0</v>
      </c>
      <c r="G28" s="17">
        <f>0</f>
        <v>0</v>
      </c>
      <c r="H28" s="17">
        <f>0</f>
        <v>0</v>
      </c>
      <c r="I28" s="10">
        <f t="shared" si="0"/>
        <v>0</v>
      </c>
      <c r="J28" s="11">
        <f t="shared" si="1"/>
        <v>0</v>
      </c>
      <c r="K28" s="12">
        <f>0</f>
        <v>0</v>
      </c>
    </row>
    <row r="29" spans="1:11" ht="15.75" customHeight="1" x14ac:dyDescent="0.25">
      <c r="A29" s="8" t="str">
        <f>General!A29</f>
        <v>Jesus Valero</v>
      </c>
      <c r="B29" s="17">
        <f>0</f>
        <v>0</v>
      </c>
      <c r="C29" s="17">
        <f>0</f>
        <v>0</v>
      </c>
      <c r="D29" s="17">
        <f>0</f>
        <v>0</v>
      </c>
      <c r="E29" s="17">
        <f>0</f>
        <v>0</v>
      </c>
      <c r="F29" s="17">
        <f>0</f>
        <v>0</v>
      </c>
      <c r="G29" s="17">
        <f>0</f>
        <v>0</v>
      </c>
      <c r="H29" s="17">
        <f>0</f>
        <v>0</v>
      </c>
      <c r="I29" s="10">
        <f t="shared" si="0"/>
        <v>0</v>
      </c>
      <c r="J29" s="11">
        <f t="shared" si="1"/>
        <v>0</v>
      </c>
      <c r="K29" s="12">
        <f>0</f>
        <v>0</v>
      </c>
    </row>
    <row r="30" spans="1:11" ht="15.75" customHeight="1" x14ac:dyDescent="0.25">
      <c r="A30" s="8" t="str">
        <f>General!A30</f>
        <v>Jhoan Cueto</v>
      </c>
      <c r="B30" s="17">
        <f>0</f>
        <v>0</v>
      </c>
      <c r="C30" s="17">
        <f>0</f>
        <v>0</v>
      </c>
      <c r="D30" s="17">
        <f>0</f>
        <v>0</v>
      </c>
      <c r="E30" s="17">
        <f>0</f>
        <v>0</v>
      </c>
      <c r="F30" s="17">
        <f>0</f>
        <v>0</v>
      </c>
      <c r="G30" s="17">
        <f>0</f>
        <v>0</v>
      </c>
      <c r="H30" s="17">
        <f>0</f>
        <v>0</v>
      </c>
      <c r="I30" s="10">
        <f t="shared" si="0"/>
        <v>0</v>
      </c>
      <c r="J30" s="11">
        <f t="shared" si="1"/>
        <v>0</v>
      </c>
      <c r="K30" s="12">
        <f>0</f>
        <v>0</v>
      </c>
    </row>
    <row r="31" spans="1:11" ht="15.75" customHeight="1" x14ac:dyDescent="0.25">
      <c r="A31" s="8" t="str">
        <f>General!A31</f>
        <v>Jhon Plaza</v>
      </c>
      <c r="B31" s="17">
        <f>0</f>
        <v>0</v>
      </c>
      <c r="C31" s="17">
        <f>0</f>
        <v>0</v>
      </c>
      <c r="D31" s="17">
        <f>0</f>
        <v>0</v>
      </c>
      <c r="E31" s="17">
        <f>0</f>
        <v>0</v>
      </c>
      <c r="F31" s="17">
        <f>0</f>
        <v>0</v>
      </c>
      <c r="G31" s="17">
        <f>0</f>
        <v>0</v>
      </c>
      <c r="H31" s="17">
        <f>0</f>
        <v>0</v>
      </c>
      <c r="I31" s="10">
        <f t="shared" si="0"/>
        <v>0</v>
      </c>
      <c r="J31" s="11">
        <f t="shared" si="1"/>
        <v>0</v>
      </c>
      <c r="K31" s="12">
        <f>0</f>
        <v>0</v>
      </c>
    </row>
    <row r="32" spans="1:11" ht="15.75" customHeight="1" x14ac:dyDescent="0.25">
      <c r="A32" s="8" t="str">
        <f>General!A32</f>
        <v>Joan Fuentes</v>
      </c>
      <c r="B32" s="17">
        <f>0</f>
        <v>0</v>
      </c>
      <c r="C32" s="17">
        <f>0</f>
        <v>0</v>
      </c>
      <c r="D32" s="17">
        <f>0</f>
        <v>0</v>
      </c>
      <c r="E32" s="17">
        <f>0</f>
        <v>0</v>
      </c>
      <c r="F32" s="17">
        <f>0</f>
        <v>0</v>
      </c>
      <c r="G32" s="17">
        <f>0</f>
        <v>0</v>
      </c>
      <c r="H32" s="17">
        <f>0</f>
        <v>0</v>
      </c>
      <c r="I32" s="10">
        <f t="shared" si="0"/>
        <v>0</v>
      </c>
      <c r="J32" s="11">
        <f t="shared" si="1"/>
        <v>0</v>
      </c>
      <c r="K32" s="12">
        <f>0</f>
        <v>0</v>
      </c>
    </row>
    <row r="33" spans="1:11" ht="15.75" customHeight="1" x14ac:dyDescent="0.25">
      <c r="A33" s="8" t="str">
        <f>General!A33</f>
        <v>Johannys Rojas</v>
      </c>
      <c r="B33" s="17">
        <f>0</f>
        <v>0</v>
      </c>
      <c r="C33" s="17">
        <f>0</f>
        <v>0</v>
      </c>
      <c r="D33" s="17">
        <f>0</f>
        <v>0</v>
      </c>
      <c r="E33" s="17">
        <f>0</f>
        <v>0</v>
      </c>
      <c r="F33" s="17">
        <f>0</f>
        <v>0</v>
      </c>
      <c r="G33" s="17">
        <f>0</f>
        <v>0</v>
      </c>
      <c r="H33" s="17">
        <f>0</f>
        <v>0</v>
      </c>
      <c r="I33" s="10">
        <f t="shared" si="0"/>
        <v>0</v>
      </c>
      <c r="J33" s="11">
        <f t="shared" si="1"/>
        <v>0</v>
      </c>
      <c r="K33" s="12">
        <f>0</f>
        <v>0</v>
      </c>
    </row>
    <row r="34" spans="1:11" ht="15.75" customHeight="1" x14ac:dyDescent="0.25">
      <c r="A34" s="8" t="str">
        <f>General!A34</f>
        <v>John Ponte</v>
      </c>
      <c r="B34" s="17">
        <f>0</f>
        <v>0</v>
      </c>
      <c r="C34" s="17">
        <f>0</f>
        <v>0</v>
      </c>
      <c r="D34" s="17">
        <f>0</f>
        <v>0</v>
      </c>
      <c r="E34" s="17">
        <f>0</f>
        <v>0</v>
      </c>
      <c r="F34" s="17">
        <f>0</f>
        <v>0</v>
      </c>
      <c r="G34" s="17">
        <f>0</f>
        <v>0</v>
      </c>
      <c r="H34" s="17">
        <f>0</f>
        <v>0</v>
      </c>
      <c r="I34" s="10">
        <f t="shared" si="0"/>
        <v>0</v>
      </c>
      <c r="J34" s="11">
        <f t="shared" si="1"/>
        <v>0</v>
      </c>
      <c r="K34" s="12">
        <f>0</f>
        <v>0</v>
      </c>
    </row>
    <row r="35" spans="1:11" ht="15.75" customHeight="1" x14ac:dyDescent="0.25">
      <c r="A35" s="8" t="str">
        <f>General!A35</f>
        <v>Jorge Valles</v>
      </c>
      <c r="B35" s="17">
        <f>0</f>
        <v>0</v>
      </c>
      <c r="C35" s="17">
        <f>0</f>
        <v>0</v>
      </c>
      <c r="D35" s="17">
        <f>0</f>
        <v>0</v>
      </c>
      <c r="E35" s="17">
        <f>0</f>
        <v>0</v>
      </c>
      <c r="F35" s="17">
        <f>0</f>
        <v>0</v>
      </c>
      <c r="G35" s="17">
        <f>0</f>
        <v>0</v>
      </c>
      <c r="H35" s="17">
        <f>0</f>
        <v>0</v>
      </c>
      <c r="I35" s="10">
        <f t="shared" ref="I35:I66" si="2">SUM(B35:H35)</f>
        <v>0</v>
      </c>
      <c r="J35" s="11">
        <f t="shared" ref="J35:J66" si="3">I35-K35</f>
        <v>0</v>
      </c>
      <c r="K35" s="12">
        <f>0</f>
        <v>0</v>
      </c>
    </row>
    <row r="36" spans="1:11" ht="15.75" customHeight="1" x14ac:dyDescent="0.25">
      <c r="A36" s="8" t="str">
        <f>General!A36</f>
        <v>Jose Francisco Lugo</v>
      </c>
      <c r="B36" s="17">
        <f>0</f>
        <v>0</v>
      </c>
      <c r="C36" s="17">
        <f>0</f>
        <v>0</v>
      </c>
      <c r="D36" s="17">
        <f>0</f>
        <v>0</v>
      </c>
      <c r="E36" s="17">
        <f>0</f>
        <v>0</v>
      </c>
      <c r="F36" s="17">
        <f>0</f>
        <v>0</v>
      </c>
      <c r="G36" s="17">
        <f>0</f>
        <v>0</v>
      </c>
      <c r="H36" s="17">
        <f>0</f>
        <v>0</v>
      </c>
      <c r="I36" s="10">
        <f t="shared" si="2"/>
        <v>0</v>
      </c>
      <c r="J36" s="11">
        <f t="shared" si="3"/>
        <v>0</v>
      </c>
      <c r="K36" s="12">
        <f>0</f>
        <v>0</v>
      </c>
    </row>
    <row r="37" spans="1:11" ht="15.75" customHeight="1" x14ac:dyDescent="0.25">
      <c r="A37" s="8" t="str">
        <f>General!A37</f>
        <v>Jose Lopez</v>
      </c>
      <c r="B37" s="17">
        <f>0</f>
        <v>0</v>
      </c>
      <c r="C37" s="17">
        <f>0</f>
        <v>0</v>
      </c>
      <c r="D37" s="17">
        <f>0</f>
        <v>0</v>
      </c>
      <c r="E37" s="17">
        <f>0</f>
        <v>0</v>
      </c>
      <c r="F37" s="17">
        <f>0</f>
        <v>0</v>
      </c>
      <c r="G37" s="17">
        <f>0</f>
        <v>0</v>
      </c>
      <c r="H37" s="17">
        <f>0</f>
        <v>0</v>
      </c>
      <c r="I37" s="10">
        <f t="shared" si="2"/>
        <v>0</v>
      </c>
      <c r="J37" s="11">
        <f t="shared" si="3"/>
        <v>0</v>
      </c>
      <c r="K37" s="12">
        <f>0</f>
        <v>0</v>
      </c>
    </row>
    <row r="38" spans="1:11" ht="15.75" customHeight="1" x14ac:dyDescent="0.25">
      <c r="A38" s="8" t="str">
        <f>General!A38</f>
        <v>Jose Ochoa</v>
      </c>
      <c r="B38" s="17">
        <f>0</f>
        <v>0</v>
      </c>
      <c r="C38" s="17">
        <f>0</f>
        <v>0</v>
      </c>
      <c r="D38" s="17">
        <f>0</f>
        <v>0</v>
      </c>
      <c r="E38" s="17">
        <f>0</f>
        <v>0</v>
      </c>
      <c r="F38" s="17">
        <f>0</f>
        <v>0</v>
      </c>
      <c r="G38" s="17">
        <f>0</f>
        <v>0</v>
      </c>
      <c r="H38" s="17">
        <f>0</f>
        <v>0</v>
      </c>
      <c r="I38" s="10">
        <f t="shared" si="2"/>
        <v>0</v>
      </c>
      <c r="J38" s="11">
        <f t="shared" si="3"/>
        <v>0</v>
      </c>
      <c r="K38" s="12">
        <f>0</f>
        <v>0</v>
      </c>
    </row>
    <row r="39" spans="1:11" ht="15.75" customHeight="1" x14ac:dyDescent="0.25">
      <c r="A39" s="8" t="str">
        <f>General!A39</f>
        <v>Joset Maldonado</v>
      </c>
      <c r="B39" s="17">
        <f>0</f>
        <v>0</v>
      </c>
      <c r="C39" s="17">
        <f>0</f>
        <v>0</v>
      </c>
      <c r="D39" s="17">
        <f>0</f>
        <v>0</v>
      </c>
      <c r="E39" s="17">
        <f>0</f>
        <v>0</v>
      </c>
      <c r="F39" s="17">
        <f>0</f>
        <v>0</v>
      </c>
      <c r="G39" s="17">
        <f>0</f>
        <v>0</v>
      </c>
      <c r="H39" s="17">
        <f>0</f>
        <v>0</v>
      </c>
      <c r="I39" s="10">
        <f t="shared" si="2"/>
        <v>0</v>
      </c>
      <c r="J39" s="11">
        <f t="shared" si="3"/>
        <v>0</v>
      </c>
      <c r="K39" s="12">
        <f>0</f>
        <v>0</v>
      </c>
    </row>
    <row r="40" spans="1:11" ht="15.75" customHeight="1" x14ac:dyDescent="0.25">
      <c r="A40" s="8" t="str">
        <f>General!A40</f>
        <v>Juan Davila</v>
      </c>
      <c r="B40" s="17">
        <f>0</f>
        <v>0</v>
      </c>
      <c r="C40" s="17">
        <f>0</f>
        <v>0</v>
      </c>
      <c r="D40" s="17">
        <f>0</f>
        <v>0</v>
      </c>
      <c r="E40" s="17">
        <f>0</f>
        <v>0</v>
      </c>
      <c r="F40" s="17">
        <f>0</f>
        <v>0</v>
      </c>
      <c r="G40" s="17">
        <f>0</f>
        <v>0</v>
      </c>
      <c r="H40" s="17">
        <f>0</f>
        <v>0</v>
      </c>
      <c r="I40" s="10">
        <f t="shared" si="2"/>
        <v>0</v>
      </c>
      <c r="J40" s="11">
        <f t="shared" si="3"/>
        <v>0</v>
      </c>
      <c r="K40" s="12">
        <f>0</f>
        <v>0</v>
      </c>
    </row>
    <row r="41" spans="1:11" ht="15.75" customHeight="1" x14ac:dyDescent="0.25">
      <c r="A41" s="8" t="str">
        <f>General!A41</f>
        <v>Juan Gimenez</v>
      </c>
      <c r="B41" s="17">
        <f>0</f>
        <v>0</v>
      </c>
      <c r="C41" s="17">
        <f>0</f>
        <v>0</v>
      </c>
      <c r="D41" s="17">
        <f>0</f>
        <v>0</v>
      </c>
      <c r="E41" s="17">
        <f>0</f>
        <v>0</v>
      </c>
      <c r="F41" s="17">
        <f>0</f>
        <v>0</v>
      </c>
      <c r="G41" s="17">
        <f>0</f>
        <v>0</v>
      </c>
      <c r="H41" s="17">
        <f>0</f>
        <v>0</v>
      </c>
      <c r="I41" s="10">
        <f t="shared" si="2"/>
        <v>0</v>
      </c>
      <c r="J41" s="11">
        <f t="shared" si="3"/>
        <v>0</v>
      </c>
      <c r="K41" s="12">
        <f>0</f>
        <v>0</v>
      </c>
    </row>
    <row r="42" spans="1:11" ht="15.75" customHeight="1" x14ac:dyDescent="0.25">
      <c r="A42" s="8" t="str">
        <f>General!A42</f>
        <v>Juan Manuel</v>
      </c>
      <c r="B42" s="17">
        <f>0</f>
        <v>0</v>
      </c>
      <c r="C42" s="17">
        <f>0</f>
        <v>0</v>
      </c>
      <c r="D42" s="17">
        <f>0</f>
        <v>0</v>
      </c>
      <c r="E42" s="17">
        <f>0</f>
        <v>0</v>
      </c>
      <c r="F42" s="17">
        <f>0</f>
        <v>0</v>
      </c>
      <c r="G42" s="17">
        <f>0</f>
        <v>0</v>
      </c>
      <c r="H42" s="17">
        <f>0</f>
        <v>0</v>
      </c>
      <c r="I42" s="10">
        <f t="shared" si="2"/>
        <v>0</v>
      </c>
      <c r="J42" s="11">
        <f t="shared" si="3"/>
        <v>0</v>
      </c>
      <c r="K42" s="12">
        <f>0</f>
        <v>0</v>
      </c>
    </row>
    <row r="43" spans="1:11" ht="15.75" customHeight="1" x14ac:dyDescent="0.25">
      <c r="A43" s="8" t="str">
        <f>General!A43</f>
        <v>Julio Astidias</v>
      </c>
      <c r="B43" s="17">
        <f>0</f>
        <v>0</v>
      </c>
      <c r="C43" s="17">
        <f>0</f>
        <v>0</v>
      </c>
      <c r="D43" s="17">
        <f>0</f>
        <v>0</v>
      </c>
      <c r="E43" s="17">
        <f>0</f>
        <v>0</v>
      </c>
      <c r="F43" s="17">
        <f>0</f>
        <v>0</v>
      </c>
      <c r="G43" s="17">
        <f>0</f>
        <v>0</v>
      </c>
      <c r="H43" s="17">
        <f>0</f>
        <v>0</v>
      </c>
      <c r="I43" s="10">
        <f t="shared" si="2"/>
        <v>0</v>
      </c>
      <c r="J43" s="11">
        <f t="shared" si="3"/>
        <v>0</v>
      </c>
      <c r="K43" s="12">
        <f>0</f>
        <v>0</v>
      </c>
    </row>
    <row r="44" spans="1:11" ht="15.75" customHeight="1" x14ac:dyDescent="0.25">
      <c r="A44" s="8" t="str">
        <f>General!A44</f>
        <v>Kelly Miranda</v>
      </c>
      <c r="B44" s="17">
        <f>0</f>
        <v>0</v>
      </c>
      <c r="C44" s="17">
        <f>0</f>
        <v>0</v>
      </c>
      <c r="D44" s="17">
        <f>0</f>
        <v>0</v>
      </c>
      <c r="E44" s="17">
        <f>0</f>
        <v>0</v>
      </c>
      <c r="F44" s="17">
        <f>0</f>
        <v>0</v>
      </c>
      <c r="G44" s="17">
        <f>0</f>
        <v>0</v>
      </c>
      <c r="H44" s="17">
        <f>0</f>
        <v>0</v>
      </c>
      <c r="I44" s="10">
        <f t="shared" si="2"/>
        <v>0</v>
      </c>
      <c r="J44" s="11">
        <f t="shared" si="3"/>
        <v>0</v>
      </c>
      <c r="K44" s="12">
        <f>0</f>
        <v>0</v>
      </c>
    </row>
    <row r="45" spans="1:11" ht="15.75" customHeight="1" x14ac:dyDescent="0.25">
      <c r="A45" s="8" t="str">
        <f>General!A45</f>
        <v>Klisma Lopez</v>
      </c>
      <c r="B45" s="17">
        <f>0</f>
        <v>0</v>
      </c>
      <c r="C45" s="17">
        <f>0</f>
        <v>0</v>
      </c>
      <c r="D45" s="17">
        <f>0</f>
        <v>0</v>
      </c>
      <c r="E45" s="17">
        <f>0</f>
        <v>0</v>
      </c>
      <c r="F45" s="17">
        <f>0</f>
        <v>0</v>
      </c>
      <c r="G45" s="17">
        <f>0</f>
        <v>0</v>
      </c>
      <c r="H45" s="17">
        <f>0</f>
        <v>0</v>
      </c>
      <c r="I45" s="10">
        <f t="shared" si="2"/>
        <v>0</v>
      </c>
      <c r="J45" s="11">
        <f t="shared" si="3"/>
        <v>0</v>
      </c>
      <c r="K45" s="12">
        <f>0</f>
        <v>0</v>
      </c>
    </row>
    <row r="46" spans="1:11" ht="15.75" customHeight="1" x14ac:dyDescent="0.25">
      <c r="A46" s="8" t="str">
        <f>General!A46</f>
        <v>Liz Forero</v>
      </c>
      <c r="B46" s="17">
        <f>0</f>
        <v>0</v>
      </c>
      <c r="C46" s="17">
        <f>0</f>
        <v>0</v>
      </c>
      <c r="D46" s="17">
        <f>0</f>
        <v>0</v>
      </c>
      <c r="E46" s="17">
        <f>0</f>
        <v>0</v>
      </c>
      <c r="F46" s="17">
        <f>0</f>
        <v>0</v>
      </c>
      <c r="G46" s="17">
        <f>0</f>
        <v>0</v>
      </c>
      <c r="H46" s="17">
        <f>0</f>
        <v>0</v>
      </c>
      <c r="I46" s="10">
        <f t="shared" si="2"/>
        <v>0</v>
      </c>
      <c r="J46" s="11">
        <f t="shared" si="3"/>
        <v>0</v>
      </c>
      <c r="K46" s="12">
        <f>0</f>
        <v>0</v>
      </c>
    </row>
    <row r="47" spans="1:11" ht="15.75" customHeight="1" x14ac:dyDescent="0.25">
      <c r="A47" s="8" t="str">
        <f>General!A47</f>
        <v>Luis David Golding</v>
      </c>
      <c r="B47" s="17">
        <f>0</f>
        <v>0</v>
      </c>
      <c r="C47" s="17">
        <f>0</f>
        <v>0</v>
      </c>
      <c r="D47" s="17">
        <f>0</f>
        <v>0</v>
      </c>
      <c r="E47" s="17">
        <f>0</f>
        <v>0</v>
      </c>
      <c r="F47" s="17">
        <f>0</f>
        <v>0</v>
      </c>
      <c r="G47" s="17">
        <f>0</f>
        <v>0</v>
      </c>
      <c r="H47" s="17">
        <f>0</f>
        <v>0</v>
      </c>
      <c r="I47" s="10">
        <f t="shared" si="2"/>
        <v>0</v>
      </c>
      <c r="J47" s="11">
        <f t="shared" si="3"/>
        <v>0</v>
      </c>
      <c r="K47" s="12">
        <f>0</f>
        <v>0</v>
      </c>
    </row>
    <row r="48" spans="1:11" ht="15.75" customHeight="1" x14ac:dyDescent="0.25">
      <c r="A48" s="8" t="str">
        <f>General!A48</f>
        <v>Luis Gutierrez</v>
      </c>
      <c r="B48" s="17">
        <f>0</f>
        <v>0</v>
      </c>
      <c r="C48" s="17">
        <f>0</f>
        <v>0</v>
      </c>
      <c r="D48" s="17">
        <f>0</f>
        <v>0</v>
      </c>
      <c r="E48" s="17">
        <f>0</f>
        <v>0</v>
      </c>
      <c r="F48" s="17">
        <f>0</f>
        <v>0</v>
      </c>
      <c r="G48" s="17">
        <f>0</f>
        <v>0</v>
      </c>
      <c r="H48" s="17">
        <f>0</f>
        <v>0</v>
      </c>
      <c r="I48" s="10">
        <f t="shared" si="2"/>
        <v>0</v>
      </c>
      <c r="J48" s="11">
        <f t="shared" si="3"/>
        <v>0</v>
      </c>
      <c r="K48" s="12">
        <f>0</f>
        <v>0</v>
      </c>
    </row>
    <row r="49" spans="1:11" ht="15.75" customHeight="1" x14ac:dyDescent="0.25">
      <c r="A49" s="8" t="str">
        <f>General!A49</f>
        <v>Luis Ochoa</v>
      </c>
      <c r="B49" s="17">
        <f>0</f>
        <v>0</v>
      </c>
      <c r="C49" s="17">
        <f>0</f>
        <v>0</v>
      </c>
      <c r="D49" s="17">
        <f>0</f>
        <v>0</v>
      </c>
      <c r="E49" s="17">
        <f>0</f>
        <v>0</v>
      </c>
      <c r="F49" s="17">
        <f>0</f>
        <v>0</v>
      </c>
      <c r="G49" s="17">
        <f>0</f>
        <v>0</v>
      </c>
      <c r="H49" s="17">
        <f>0</f>
        <v>0</v>
      </c>
      <c r="I49" s="10">
        <f t="shared" si="2"/>
        <v>0</v>
      </c>
      <c r="J49" s="11">
        <f t="shared" si="3"/>
        <v>0</v>
      </c>
      <c r="K49" s="12">
        <f>0</f>
        <v>0</v>
      </c>
    </row>
    <row r="50" spans="1:11" ht="15.75" customHeight="1" x14ac:dyDescent="0.25">
      <c r="A50" s="8" t="str">
        <f>General!A50</f>
        <v>Luis Rangel</v>
      </c>
      <c r="B50" s="17">
        <f>0</f>
        <v>0</v>
      </c>
      <c r="C50" s="17">
        <f>0</f>
        <v>0</v>
      </c>
      <c r="D50" s="17">
        <f>0</f>
        <v>0</v>
      </c>
      <c r="E50" s="17">
        <f>0</f>
        <v>0</v>
      </c>
      <c r="F50" s="17">
        <f>0</f>
        <v>0</v>
      </c>
      <c r="G50" s="17">
        <f>0</f>
        <v>0</v>
      </c>
      <c r="H50" s="17">
        <f>0</f>
        <v>0</v>
      </c>
      <c r="I50" s="10">
        <f t="shared" si="2"/>
        <v>0</v>
      </c>
      <c r="J50" s="11">
        <f t="shared" si="3"/>
        <v>0</v>
      </c>
      <c r="K50" s="12">
        <f>0</f>
        <v>0</v>
      </c>
    </row>
    <row r="51" spans="1:11" ht="15.75" customHeight="1" x14ac:dyDescent="0.25">
      <c r="A51" s="8" t="str">
        <f>General!A51</f>
        <v>Manuel Escalona</v>
      </c>
      <c r="B51" s="17">
        <f>0</f>
        <v>0</v>
      </c>
      <c r="C51" s="17">
        <f>0</f>
        <v>0</v>
      </c>
      <c r="D51" s="17">
        <f>0</f>
        <v>0</v>
      </c>
      <c r="E51" s="17">
        <f>0</f>
        <v>0</v>
      </c>
      <c r="F51" s="17">
        <f>0</f>
        <v>0</v>
      </c>
      <c r="G51" s="17">
        <f>0</f>
        <v>0</v>
      </c>
      <c r="H51" s="17">
        <f>0</f>
        <v>0</v>
      </c>
      <c r="I51" s="10">
        <f t="shared" si="2"/>
        <v>0</v>
      </c>
      <c r="J51" s="11">
        <f t="shared" si="3"/>
        <v>0</v>
      </c>
      <c r="K51" s="12">
        <f>0</f>
        <v>0</v>
      </c>
    </row>
    <row r="52" spans="1:11" ht="15.75" customHeight="1" x14ac:dyDescent="0.25">
      <c r="A52" s="8" t="str">
        <f>General!A52</f>
        <v>Manuel Lopez</v>
      </c>
      <c r="B52" s="17">
        <f>0</f>
        <v>0</v>
      </c>
      <c r="C52" s="17">
        <f>0</f>
        <v>0</v>
      </c>
      <c r="D52" s="17">
        <f>0</f>
        <v>0</v>
      </c>
      <c r="E52" s="17">
        <f>0</f>
        <v>0</v>
      </c>
      <c r="F52" s="17">
        <f>0</f>
        <v>0</v>
      </c>
      <c r="G52" s="17">
        <f>0</f>
        <v>0</v>
      </c>
      <c r="H52" s="17">
        <f>0</f>
        <v>0</v>
      </c>
      <c r="I52" s="10">
        <f t="shared" si="2"/>
        <v>0</v>
      </c>
      <c r="J52" s="11">
        <f t="shared" si="3"/>
        <v>0</v>
      </c>
      <c r="K52" s="12">
        <f>0</f>
        <v>0</v>
      </c>
    </row>
    <row r="53" spans="1:11" ht="15.75" customHeight="1" x14ac:dyDescent="0.25">
      <c r="A53" s="8" t="str">
        <f>General!A53</f>
        <v>Manuel Ramirez</v>
      </c>
      <c r="B53" s="17">
        <f>0</f>
        <v>0</v>
      </c>
      <c r="C53" s="17">
        <f>0</f>
        <v>0</v>
      </c>
      <c r="D53" s="17">
        <f>0</f>
        <v>0</v>
      </c>
      <c r="E53" s="17">
        <f>0</f>
        <v>0</v>
      </c>
      <c r="F53" s="17">
        <f>0</f>
        <v>0</v>
      </c>
      <c r="G53" s="17">
        <f>0</f>
        <v>0</v>
      </c>
      <c r="H53" s="17">
        <f>0</f>
        <v>0</v>
      </c>
      <c r="I53" s="10">
        <f t="shared" si="2"/>
        <v>0</v>
      </c>
      <c r="J53" s="11">
        <f t="shared" si="3"/>
        <v>0</v>
      </c>
      <c r="K53" s="12">
        <f>0</f>
        <v>0</v>
      </c>
    </row>
    <row r="54" spans="1:11" ht="15.75" customHeight="1" x14ac:dyDescent="0.25">
      <c r="A54" s="8" t="str">
        <f>General!A54</f>
        <v>Marbelis Soto</v>
      </c>
      <c r="B54" s="17">
        <f>0</f>
        <v>0</v>
      </c>
      <c r="C54" s="17">
        <f>0</f>
        <v>0</v>
      </c>
      <c r="D54" s="17">
        <f>0</f>
        <v>0</v>
      </c>
      <c r="E54" s="17">
        <f>0</f>
        <v>0</v>
      </c>
      <c r="F54" s="17">
        <f>0</f>
        <v>0</v>
      </c>
      <c r="G54" s="17">
        <f>0</f>
        <v>0</v>
      </c>
      <c r="H54" s="17">
        <f>0</f>
        <v>0</v>
      </c>
      <c r="I54" s="10">
        <f t="shared" si="2"/>
        <v>0</v>
      </c>
      <c r="J54" s="11">
        <f t="shared" si="3"/>
        <v>0</v>
      </c>
      <c r="K54" s="12">
        <f>0</f>
        <v>0</v>
      </c>
    </row>
    <row r="55" spans="1:11" ht="15.75" customHeight="1" x14ac:dyDescent="0.25">
      <c r="A55" s="8" t="str">
        <f>General!A55</f>
        <v>Michael Mendez</v>
      </c>
      <c r="B55" s="17">
        <f>0</f>
        <v>0</v>
      </c>
      <c r="C55" s="17">
        <f>0</f>
        <v>0</v>
      </c>
      <c r="D55" s="17">
        <f>0</f>
        <v>0</v>
      </c>
      <c r="E55" s="17">
        <f>0</f>
        <v>0</v>
      </c>
      <c r="F55" s="17">
        <f>0</f>
        <v>0</v>
      </c>
      <c r="G55" s="17">
        <f>0</f>
        <v>0</v>
      </c>
      <c r="H55" s="17">
        <f>0</f>
        <v>0</v>
      </c>
      <c r="I55" s="10">
        <f t="shared" si="2"/>
        <v>0</v>
      </c>
      <c r="J55" s="11">
        <f t="shared" si="3"/>
        <v>0</v>
      </c>
      <c r="K55" s="12">
        <f>0</f>
        <v>0</v>
      </c>
    </row>
    <row r="56" spans="1:11" ht="15.75" customHeight="1" x14ac:dyDescent="0.25">
      <c r="A56" s="8" t="str">
        <f>General!A56</f>
        <v>Nelson Roman</v>
      </c>
      <c r="B56" s="17">
        <f>0</f>
        <v>0</v>
      </c>
      <c r="C56" s="17">
        <f>0</f>
        <v>0</v>
      </c>
      <c r="D56" s="17">
        <f>0</f>
        <v>0</v>
      </c>
      <c r="E56" s="17">
        <f>0</f>
        <v>0</v>
      </c>
      <c r="F56" s="17">
        <f>0</f>
        <v>0</v>
      </c>
      <c r="G56" s="17">
        <f>0</f>
        <v>0</v>
      </c>
      <c r="H56" s="17">
        <f>0</f>
        <v>0</v>
      </c>
      <c r="I56" s="10">
        <f t="shared" si="2"/>
        <v>0</v>
      </c>
      <c r="J56" s="11">
        <f t="shared" si="3"/>
        <v>0</v>
      </c>
      <c r="K56" s="12">
        <f>0</f>
        <v>0</v>
      </c>
    </row>
    <row r="57" spans="1:11" ht="15.75" customHeight="1" x14ac:dyDescent="0.25">
      <c r="A57" s="8" t="str">
        <f>General!A57</f>
        <v>Oscar Hernandez</v>
      </c>
      <c r="B57" s="17">
        <f>0</f>
        <v>0</v>
      </c>
      <c r="C57" s="17">
        <f>0</f>
        <v>0</v>
      </c>
      <c r="D57" s="17">
        <f>0</f>
        <v>0</v>
      </c>
      <c r="E57" s="17">
        <f>0</f>
        <v>0</v>
      </c>
      <c r="F57" s="17">
        <f>0</f>
        <v>0</v>
      </c>
      <c r="G57" s="17">
        <f>0</f>
        <v>0</v>
      </c>
      <c r="H57" s="17">
        <f>0</f>
        <v>0</v>
      </c>
      <c r="I57" s="10">
        <f t="shared" si="2"/>
        <v>0</v>
      </c>
      <c r="J57" s="11">
        <f t="shared" si="3"/>
        <v>0</v>
      </c>
      <c r="K57" s="12">
        <f>0</f>
        <v>0</v>
      </c>
    </row>
    <row r="58" spans="1:11" ht="15.75" customHeight="1" x14ac:dyDescent="0.25">
      <c r="A58" s="8" t="str">
        <f>General!A58</f>
        <v>Oscar Mendez</v>
      </c>
      <c r="B58" s="17">
        <f>0</f>
        <v>0</v>
      </c>
      <c r="C58" s="17">
        <f>0</f>
        <v>0</v>
      </c>
      <c r="D58" s="17">
        <f>0</f>
        <v>0</v>
      </c>
      <c r="E58" s="17">
        <f>0</f>
        <v>0</v>
      </c>
      <c r="F58" s="17">
        <f>0</f>
        <v>0</v>
      </c>
      <c r="G58" s="17">
        <f>0</f>
        <v>0</v>
      </c>
      <c r="H58" s="17">
        <f>0</f>
        <v>0</v>
      </c>
      <c r="I58" s="10">
        <f t="shared" si="2"/>
        <v>0</v>
      </c>
      <c r="J58" s="11">
        <f t="shared" si="3"/>
        <v>0</v>
      </c>
      <c r="K58" s="12">
        <f>0</f>
        <v>0</v>
      </c>
    </row>
    <row r="59" spans="1:11" ht="15.75" customHeight="1" x14ac:dyDescent="0.25">
      <c r="A59" s="8" t="str">
        <f>General!A59</f>
        <v>Pedro Forero</v>
      </c>
      <c r="B59" s="17">
        <f>0</f>
        <v>0</v>
      </c>
      <c r="C59" s="17">
        <f>0</f>
        <v>0</v>
      </c>
      <c r="D59" s="17">
        <f>0</f>
        <v>0</v>
      </c>
      <c r="E59" s="17">
        <f>0</f>
        <v>0</v>
      </c>
      <c r="F59" s="17">
        <f>0</f>
        <v>0</v>
      </c>
      <c r="G59" s="17">
        <f>0</f>
        <v>0</v>
      </c>
      <c r="H59" s="17">
        <f>0</f>
        <v>0</v>
      </c>
      <c r="I59" s="10">
        <f t="shared" si="2"/>
        <v>0</v>
      </c>
      <c r="J59" s="11">
        <f t="shared" si="3"/>
        <v>0</v>
      </c>
      <c r="K59" s="12">
        <f>0</f>
        <v>0</v>
      </c>
    </row>
    <row r="60" spans="1:11" ht="15.75" customHeight="1" x14ac:dyDescent="0.25">
      <c r="A60" s="8" t="str">
        <f>General!A60</f>
        <v>Roberto Vasquez</v>
      </c>
      <c r="B60" s="17">
        <f>0</f>
        <v>0</v>
      </c>
      <c r="C60" s="17">
        <f>0</f>
        <v>0</v>
      </c>
      <c r="D60" s="17">
        <f>0</f>
        <v>0</v>
      </c>
      <c r="E60" s="17">
        <f>0</f>
        <v>0</v>
      </c>
      <c r="F60" s="17">
        <f>0</f>
        <v>0</v>
      </c>
      <c r="G60" s="17">
        <f>0</f>
        <v>0</v>
      </c>
      <c r="H60" s="17">
        <f>0</f>
        <v>0</v>
      </c>
      <c r="I60" s="10">
        <f t="shared" si="2"/>
        <v>0</v>
      </c>
      <c r="J60" s="11">
        <f t="shared" si="3"/>
        <v>0</v>
      </c>
      <c r="K60" s="12">
        <f>0</f>
        <v>0</v>
      </c>
    </row>
    <row r="61" spans="1:11" ht="15.75" customHeight="1" x14ac:dyDescent="0.25">
      <c r="A61" s="8" t="str">
        <f>General!A61</f>
        <v>Ruben Guerrero</v>
      </c>
      <c r="B61" s="17">
        <f>0</f>
        <v>0</v>
      </c>
      <c r="C61" s="17">
        <f>0</f>
        <v>0</v>
      </c>
      <c r="D61" s="17">
        <f>0</f>
        <v>0</v>
      </c>
      <c r="E61" s="17">
        <f>0</f>
        <v>0</v>
      </c>
      <c r="F61" s="17">
        <f>0</f>
        <v>0</v>
      </c>
      <c r="G61" s="17">
        <f>0</f>
        <v>0</v>
      </c>
      <c r="H61" s="17">
        <f>0</f>
        <v>0</v>
      </c>
      <c r="I61" s="10">
        <f t="shared" si="2"/>
        <v>0</v>
      </c>
      <c r="J61" s="11">
        <f t="shared" si="3"/>
        <v>0</v>
      </c>
      <c r="K61" s="12">
        <f>0</f>
        <v>0</v>
      </c>
    </row>
    <row r="62" spans="1:11" ht="15.75" customHeight="1" x14ac:dyDescent="0.25">
      <c r="A62" s="8" t="str">
        <f>General!A62</f>
        <v>Sara Zacarias</v>
      </c>
      <c r="B62" s="17">
        <f>0</f>
        <v>0</v>
      </c>
      <c r="C62" s="17">
        <f>0</f>
        <v>0</v>
      </c>
      <c r="D62" s="17">
        <f>0</f>
        <v>0</v>
      </c>
      <c r="E62" s="17">
        <f>0</f>
        <v>0</v>
      </c>
      <c r="F62" s="17">
        <f>0</f>
        <v>0</v>
      </c>
      <c r="G62" s="17">
        <f>0</f>
        <v>0</v>
      </c>
      <c r="H62" s="17">
        <f>0</f>
        <v>0</v>
      </c>
      <c r="I62" s="10">
        <f t="shared" si="2"/>
        <v>0</v>
      </c>
      <c r="J62" s="11">
        <f t="shared" si="3"/>
        <v>0</v>
      </c>
      <c r="K62" s="12">
        <f>0</f>
        <v>0</v>
      </c>
    </row>
    <row r="63" spans="1:11" ht="15.75" customHeight="1" x14ac:dyDescent="0.25">
      <c r="A63" s="8" t="str">
        <f>General!A63</f>
        <v>Sebastian Flores</v>
      </c>
      <c r="B63" s="17">
        <f>0</f>
        <v>0</v>
      </c>
      <c r="C63" s="17">
        <f>0</f>
        <v>0</v>
      </c>
      <c r="D63" s="17">
        <f>0</f>
        <v>0</v>
      </c>
      <c r="E63" s="17">
        <f>0</f>
        <v>0</v>
      </c>
      <c r="F63" s="17">
        <f>0</f>
        <v>0</v>
      </c>
      <c r="G63" s="17">
        <f>0</f>
        <v>0</v>
      </c>
      <c r="H63" s="17">
        <f>0</f>
        <v>0</v>
      </c>
      <c r="I63" s="10">
        <f t="shared" si="2"/>
        <v>0</v>
      </c>
      <c r="J63" s="11">
        <f t="shared" si="3"/>
        <v>0</v>
      </c>
      <c r="K63" s="12">
        <f>0</f>
        <v>0</v>
      </c>
    </row>
    <row r="64" spans="1:11" ht="15.75" customHeight="1" x14ac:dyDescent="0.25">
      <c r="A64" s="8" t="str">
        <f>General!A64</f>
        <v>Wilmer Gutierrez</v>
      </c>
      <c r="B64" s="17">
        <f>0</f>
        <v>0</v>
      </c>
      <c r="C64" s="17">
        <f>0</f>
        <v>0</v>
      </c>
      <c r="D64" s="17">
        <f>0</f>
        <v>0</v>
      </c>
      <c r="E64" s="17">
        <f>0</f>
        <v>0</v>
      </c>
      <c r="F64" s="17">
        <f>0</f>
        <v>0</v>
      </c>
      <c r="G64" s="17">
        <f>0</f>
        <v>0</v>
      </c>
      <c r="H64" s="17">
        <f>0</f>
        <v>0</v>
      </c>
      <c r="I64" s="10">
        <f t="shared" si="2"/>
        <v>0</v>
      </c>
      <c r="J64" s="11">
        <f t="shared" si="3"/>
        <v>0</v>
      </c>
      <c r="K64" s="12">
        <f>0</f>
        <v>0</v>
      </c>
    </row>
    <row r="65" spans="1:11" ht="15.75" customHeight="1" x14ac:dyDescent="0.25">
      <c r="A65" s="8" t="str">
        <f>General!A65</f>
        <v>Yonalber Mora Ropero</v>
      </c>
      <c r="B65" s="17">
        <f>0</f>
        <v>0</v>
      </c>
      <c r="C65" s="17">
        <f>0</f>
        <v>0</v>
      </c>
      <c r="D65" s="17">
        <f>0</f>
        <v>0</v>
      </c>
      <c r="E65" s="17">
        <f>0</f>
        <v>0</v>
      </c>
      <c r="F65" s="17">
        <f>0</f>
        <v>0</v>
      </c>
      <c r="G65" s="17">
        <f>0</f>
        <v>0</v>
      </c>
      <c r="H65" s="17">
        <f>0</f>
        <v>0</v>
      </c>
      <c r="I65" s="10">
        <f t="shared" si="2"/>
        <v>0</v>
      </c>
      <c r="J65" s="11">
        <f t="shared" si="3"/>
        <v>0</v>
      </c>
      <c r="K65" s="12">
        <f>0</f>
        <v>0</v>
      </c>
    </row>
    <row r="66" spans="1:11" ht="15.75" customHeight="1" x14ac:dyDescent="0.25">
      <c r="A66" s="8" t="str">
        <f>General!A66</f>
        <v>Yordani Garcia</v>
      </c>
      <c r="B66" s="17">
        <f>0</f>
        <v>0</v>
      </c>
      <c r="C66" s="17">
        <f>0</f>
        <v>0</v>
      </c>
      <c r="D66" s="17">
        <f>0</f>
        <v>0</v>
      </c>
      <c r="E66" s="17">
        <f>0</f>
        <v>0</v>
      </c>
      <c r="F66" s="17">
        <f>0</f>
        <v>0</v>
      </c>
      <c r="G66" s="17">
        <f>0</f>
        <v>0</v>
      </c>
      <c r="H66" s="17">
        <f>0</f>
        <v>0</v>
      </c>
      <c r="I66" s="10">
        <f t="shared" si="2"/>
        <v>0</v>
      </c>
      <c r="J66" s="11">
        <f t="shared" si="3"/>
        <v>0</v>
      </c>
      <c r="K66" s="12">
        <f>0</f>
        <v>0</v>
      </c>
    </row>
    <row r="67" spans="1:11" ht="15.75" customHeight="1" x14ac:dyDescent="0.25">
      <c r="A67" s="8" t="str">
        <f>General!A67</f>
        <v>Yunior Arrieta</v>
      </c>
      <c r="B67" s="17">
        <f>0</f>
        <v>0</v>
      </c>
      <c r="C67" s="17">
        <f>0</f>
        <v>0</v>
      </c>
      <c r="D67" s="17">
        <f>0</f>
        <v>0</v>
      </c>
      <c r="E67" s="17">
        <f>0</f>
        <v>0</v>
      </c>
      <c r="F67" s="17">
        <f>0</f>
        <v>0</v>
      </c>
      <c r="G67" s="17">
        <f>0</f>
        <v>0</v>
      </c>
      <c r="H67" s="17">
        <f>0</f>
        <v>0</v>
      </c>
      <c r="I67" s="10">
        <f t="shared" ref="I67:I98" si="4">SUM(B67:H67)</f>
        <v>0</v>
      </c>
      <c r="J67" s="11">
        <f t="shared" ref="J67:J98" si="5">I67-K67</f>
        <v>0</v>
      </c>
      <c r="K67" s="12">
        <f>0</f>
        <v>0</v>
      </c>
    </row>
    <row r="68" spans="1:11" ht="33" customHeight="1" x14ac:dyDescent="0.25">
      <c r="A68" s="4" t="s">
        <v>81</v>
      </c>
      <c r="B68" s="10">
        <f t="shared" ref="B68:I68" si="6">SUM(B3:B67)</f>
        <v>0</v>
      </c>
      <c r="C68" s="10">
        <f t="shared" si="6"/>
        <v>0</v>
      </c>
      <c r="D68" s="10">
        <f t="shared" si="6"/>
        <v>0</v>
      </c>
      <c r="E68" s="10">
        <f t="shared" si="6"/>
        <v>0</v>
      </c>
      <c r="F68" s="10">
        <f t="shared" si="6"/>
        <v>0</v>
      </c>
      <c r="G68" s="10">
        <f t="shared" si="6"/>
        <v>2.25</v>
      </c>
      <c r="H68" s="10">
        <f t="shared" si="6"/>
        <v>0</v>
      </c>
      <c r="I68" s="14">
        <f t="shared" si="6"/>
        <v>2.25</v>
      </c>
      <c r="J68" s="11" t="s">
        <v>82</v>
      </c>
      <c r="K68" s="12" t="s">
        <v>82</v>
      </c>
    </row>
    <row r="69" spans="1:11" ht="33" customHeight="1" x14ac:dyDescent="0.25">
      <c r="A69" s="5" t="s">
        <v>83</v>
      </c>
      <c r="B69" s="11">
        <f t="shared" ref="B69:H69" si="7">B68-B70</f>
        <v>0</v>
      </c>
      <c r="C69" s="11">
        <f t="shared" si="7"/>
        <v>0</v>
      </c>
      <c r="D69" s="11">
        <f t="shared" si="7"/>
        <v>0</v>
      </c>
      <c r="E69" s="11">
        <f t="shared" si="7"/>
        <v>0</v>
      </c>
      <c r="F69" s="11">
        <f t="shared" si="7"/>
        <v>0</v>
      </c>
      <c r="G69" s="11">
        <f t="shared" si="7"/>
        <v>2.25</v>
      </c>
      <c r="H69" s="11">
        <f t="shared" si="7"/>
        <v>0</v>
      </c>
      <c r="I69" s="11" t="s">
        <v>82</v>
      </c>
      <c r="J69" s="15">
        <f>SUM(J3:J67)</f>
        <v>2.25</v>
      </c>
      <c r="K69" s="12" t="s">
        <v>82</v>
      </c>
    </row>
    <row r="70" spans="1:11" ht="33" customHeight="1" x14ac:dyDescent="0.25">
      <c r="A70" s="6" t="s">
        <v>84</v>
      </c>
      <c r="B70" s="12">
        <f>0</f>
        <v>0</v>
      </c>
      <c r="C70" s="12">
        <f>0</f>
        <v>0</v>
      </c>
      <c r="D70" s="12">
        <f>0</f>
        <v>0</v>
      </c>
      <c r="E70" s="12">
        <f>0</f>
        <v>0</v>
      </c>
      <c r="F70" s="12">
        <f>0</f>
        <v>0</v>
      </c>
      <c r="G70" s="12">
        <f>0</f>
        <v>0</v>
      </c>
      <c r="H70" s="12">
        <f>0</f>
        <v>0</v>
      </c>
      <c r="I70" s="12" t="s">
        <v>82</v>
      </c>
      <c r="J70" s="12" t="s">
        <v>82</v>
      </c>
      <c r="K70" s="16">
        <f>SUM(K3:K67)</f>
        <v>0</v>
      </c>
    </row>
  </sheetData>
  <mergeCells count="1">
    <mergeCell ref="B1:K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0"/>
  <sheetViews>
    <sheetView workbookViewId="0">
      <pane xSplit="1" ySplit="2" topLeftCell="B3" activePane="bottomRight" state="frozen"/>
      <selection pane="topRight"/>
      <selection pane="bottomLeft"/>
      <selection pane="bottomRight" activeCell="A18" sqref="A18"/>
    </sheetView>
  </sheetViews>
  <sheetFormatPr baseColWidth="10" defaultColWidth="9.140625" defaultRowHeight="15" x14ac:dyDescent="0.25"/>
  <cols>
    <col min="1" max="1" width="23" customWidth="1"/>
    <col min="2" max="13" width="11.85546875" customWidth="1"/>
  </cols>
  <sheetData>
    <row r="1" spans="1:11" ht="56.25" customHeight="1" x14ac:dyDescent="0.25">
      <c r="A1" s="1"/>
      <c r="B1" s="39" t="s">
        <v>158</v>
      </c>
      <c r="C1" s="37"/>
      <c r="D1" s="37"/>
      <c r="E1" s="37"/>
      <c r="F1" s="37"/>
      <c r="G1" s="37"/>
      <c r="H1" s="37"/>
      <c r="I1" s="37"/>
      <c r="J1" s="37"/>
      <c r="K1" s="38"/>
    </row>
    <row r="2" spans="1:11" ht="56.25" customHeight="1" x14ac:dyDescent="0.25">
      <c r="A2" s="3" t="s">
        <v>157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4" t="s">
        <v>12</v>
      </c>
      <c r="J2" s="5" t="s">
        <v>13</v>
      </c>
      <c r="K2" s="6" t="s">
        <v>14</v>
      </c>
    </row>
    <row r="3" spans="1:11" ht="15.75" customHeight="1" x14ac:dyDescent="0.25">
      <c r="A3" s="8" t="str">
        <f>General!A3</f>
        <v>Albert Gonzalez</v>
      </c>
      <c r="B3" s="17">
        <f>0</f>
        <v>0</v>
      </c>
      <c r="C3" s="17">
        <f>0</f>
        <v>0</v>
      </c>
      <c r="D3" s="17">
        <f>0</f>
        <v>0</v>
      </c>
      <c r="E3" s="17">
        <f>0</f>
        <v>0</v>
      </c>
      <c r="F3" s="17">
        <f>0</f>
        <v>0</v>
      </c>
      <c r="G3" s="17">
        <f>0</f>
        <v>0</v>
      </c>
      <c r="H3" s="17">
        <f>0</f>
        <v>0</v>
      </c>
      <c r="I3" s="10">
        <f t="shared" ref="I3:I34" si="0">SUM(B3:H3)</f>
        <v>0</v>
      </c>
      <c r="J3" s="11">
        <f t="shared" ref="J3:J34" si="1">I3-K3</f>
        <v>0</v>
      </c>
      <c r="K3" s="12">
        <f>0</f>
        <v>0</v>
      </c>
    </row>
    <row r="4" spans="1:11" ht="15.75" customHeight="1" x14ac:dyDescent="0.25">
      <c r="A4" s="8" t="str">
        <f>General!A4</f>
        <v>Anderson Briceno</v>
      </c>
      <c r="B4" s="17">
        <f>0</f>
        <v>0</v>
      </c>
      <c r="C4" s="17">
        <f>0</f>
        <v>0</v>
      </c>
      <c r="D4" s="17">
        <f>0</f>
        <v>0</v>
      </c>
      <c r="E4" s="17">
        <f>0</f>
        <v>0</v>
      </c>
      <c r="F4" s="17">
        <f>0</f>
        <v>0</v>
      </c>
      <c r="G4" s="17">
        <f>0</f>
        <v>0</v>
      </c>
      <c r="H4" s="17">
        <f>0</f>
        <v>0</v>
      </c>
      <c r="I4" s="10">
        <f t="shared" si="0"/>
        <v>0</v>
      </c>
      <c r="J4" s="11">
        <f t="shared" si="1"/>
        <v>0</v>
      </c>
      <c r="K4" s="12">
        <f>0</f>
        <v>0</v>
      </c>
    </row>
    <row r="5" spans="1:11" ht="15.75" customHeight="1" x14ac:dyDescent="0.25">
      <c r="A5" s="8" t="str">
        <f>General!A5</f>
        <v>Andres Quiroz</v>
      </c>
      <c r="B5" s="17">
        <f>0</f>
        <v>0</v>
      </c>
      <c r="C5" s="17">
        <f>0</f>
        <v>0</v>
      </c>
      <c r="D5" s="17">
        <f>0</f>
        <v>0</v>
      </c>
      <c r="E5" s="17">
        <f>0</f>
        <v>0</v>
      </c>
      <c r="F5" s="17">
        <f>0</f>
        <v>0</v>
      </c>
      <c r="G5" s="17">
        <f>0</f>
        <v>0</v>
      </c>
      <c r="H5" s="17">
        <f>0</f>
        <v>0</v>
      </c>
      <c r="I5" s="10">
        <f t="shared" si="0"/>
        <v>0</v>
      </c>
      <c r="J5" s="11">
        <f t="shared" si="1"/>
        <v>0</v>
      </c>
      <c r="K5" s="12">
        <f>0</f>
        <v>0</v>
      </c>
    </row>
    <row r="6" spans="1:11" ht="15.75" customHeight="1" x14ac:dyDescent="0.25">
      <c r="A6" s="8" t="str">
        <f>General!A6</f>
        <v>Angel Maldonado</v>
      </c>
      <c r="B6" s="17">
        <f>0</f>
        <v>0</v>
      </c>
      <c r="C6" s="17">
        <f>0</f>
        <v>0</v>
      </c>
      <c r="D6" s="17">
        <f>0</f>
        <v>0</v>
      </c>
      <c r="E6" s="17">
        <f>0</f>
        <v>0</v>
      </c>
      <c r="F6" s="17">
        <f>0</f>
        <v>0</v>
      </c>
      <c r="G6" s="17">
        <f>0</f>
        <v>0</v>
      </c>
      <c r="H6" s="17">
        <f>0</f>
        <v>0</v>
      </c>
      <c r="I6" s="10">
        <f t="shared" si="0"/>
        <v>0</v>
      </c>
      <c r="J6" s="11">
        <f t="shared" si="1"/>
        <v>0</v>
      </c>
      <c r="K6" s="12">
        <f>0</f>
        <v>0</v>
      </c>
    </row>
    <row r="7" spans="1:11" ht="15.75" customHeight="1" x14ac:dyDescent="0.25">
      <c r="A7" s="8" t="str">
        <f>General!A7</f>
        <v>Antonio Lopez</v>
      </c>
      <c r="B7" s="17">
        <f>0</f>
        <v>0</v>
      </c>
      <c r="C7" s="17">
        <f>0</f>
        <v>0</v>
      </c>
      <c r="D7" s="17">
        <f>0</f>
        <v>0</v>
      </c>
      <c r="E7" s="17">
        <f>0</f>
        <v>0</v>
      </c>
      <c r="F7" s="17">
        <f>0</f>
        <v>0</v>
      </c>
      <c r="G7" s="17">
        <f>0</f>
        <v>0</v>
      </c>
      <c r="H7" s="17">
        <f>0</f>
        <v>0</v>
      </c>
      <c r="I7" s="10">
        <f t="shared" si="0"/>
        <v>0</v>
      </c>
      <c r="J7" s="11">
        <f t="shared" si="1"/>
        <v>0</v>
      </c>
      <c r="K7" s="12">
        <f>0</f>
        <v>0</v>
      </c>
    </row>
    <row r="8" spans="1:11" ht="15.75" customHeight="1" x14ac:dyDescent="0.25">
      <c r="A8" s="8" t="str">
        <f>General!A8</f>
        <v>Brailyn Lopez</v>
      </c>
      <c r="B8" s="17">
        <f>0</f>
        <v>0</v>
      </c>
      <c r="C8" s="17">
        <f>0</f>
        <v>0</v>
      </c>
      <c r="D8" s="17">
        <f>0</f>
        <v>0</v>
      </c>
      <c r="E8" s="17">
        <f>0</f>
        <v>0</v>
      </c>
      <c r="F8" s="17">
        <f>0</f>
        <v>0</v>
      </c>
      <c r="G8" s="17">
        <f>0</f>
        <v>0</v>
      </c>
      <c r="H8" s="17">
        <f>0</f>
        <v>0</v>
      </c>
      <c r="I8" s="10">
        <f t="shared" si="0"/>
        <v>0</v>
      </c>
      <c r="J8" s="11">
        <f t="shared" si="1"/>
        <v>0</v>
      </c>
      <c r="K8" s="12">
        <f>0</f>
        <v>0</v>
      </c>
    </row>
    <row r="9" spans="1:11" ht="15.75" customHeight="1" x14ac:dyDescent="0.25">
      <c r="A9" s="8" t="str">
        <f>General!A9</f>
        <v>Carlos Gonzalez</v>
      </c>
      <c r="B9" s="17">
        <f>0</f>
        <v>0</v>
      </c>
      <c r="C9" s="17">
        <f>0</f>
        <v>0</v>
      </c>
      <c r="D9" s="17">
        <f>0</f>
        <v>0</v>
      </c>
      <c r="E9" s="17">
        <f>0</f>
        <v>0</v>
      </c>
      <c r="F9" s="17">
        <f>0</f>
        <v>0</v>
      </c>
      <c r="G9" s="17">
        <f>0</f>
        <v>0</v>
      </c>
      <c r="H9" s="17">
        <f>0</f>
        <v>0</v>
      </c>
      <c r="I9" s="10">
        <f t="shared" si="0"/>
        <v>0</v>
      </c>
      <c r="J9" s="11">
        <f t="shared" si="1"/>
        <v>0</v>
      </c>
      <c r="K9" s="12">
        <f>0</f>
        <v>0</v>
      </c>
    </row>
    <row r="10" spans="1:11" ht="15.75" customHeight="1" x14ac:dyDescent="0.25">
      <c r="A10" s="8" t="str">
        <f>General!A10</f>
        <v>Carlos Mejias</v>
      </c>
      <c r="B10" s="17">
        <f>0</f>
        <v>0</v>
      </c>
      <c r="C10" s="17">
        <f>0</f>
        <v>0</v>
      </c>
      <c r="D10" s="17">
        <f>0</f>
        <v>0</v>
      </c>
      <c r="E10" s="17">
        <f>0</f>
        <v>0</v>
      </c>
      <c r="F10" s="17">
        <f>0</f>
        <v>0</v>
      </c>
      <c r="G10" s="17">
        <f>0</f>
        <v>0</v>
      </c>
      <c r="H10" s="17">
        <f>0</f>
        <v>0</v>
      </c>
      <c r="I10" s="10">
        <f t="shared" si="0"/>
        <v>0</v>
      </c>
      <c r="J10" s="11">
        <f t="shared" si="1"/>
        <v>0</v>
      </c>
      <c r="K10" s="12">
        <f>0</f>
        <v>0</v>
      </c>
    </row>
    <row r="11" spans="1:11" ht="15.75" customHeight="1" x14ac:dyDescent="0.25">
      <c r="A11" s="8" t="str">
        <f>General!A11</f>
        <v>Cesar Alvarez</v>
      </c>
      <c r="B11" s="17">
        <f>0</f>
        <v>0</v>
      </c>
      <c r="C11" s="17">
        <f>0</f>
        <v>0</v>
      </c>
      <c r="D11" s="17">
        <f>0</f>
        <v>0</v>
      </c>
      <c r="E11" s="17">
        <f>0</f>
        <v>0</v>
      </c>
      <c r="F11" s="17">
        <f>0</f>
        <v>0</v>
      </c>
      <c r="G11" s="17">
        <f>0</f>
        <v>0</v>
      </c>
      <c r="H11" s="17">
        <f>0</f>
        <v>0</v>
      </c>
      <c r="I11" s="10">
        <f t="shared" si="0"/>
        <v>0</v>
      </c>
      <c r="J11" s="11">
        <f t="shared" si="1"/>
        <v>0</v>
      </c>
      <c r="K11" s="12">
        <f>0</f>
        <v>0</v>
      </c>
    </row>
    <row r="12" spans="1:11" ht="15.75" customHeight="1" x14ac:dyDescent="0.25">
      <c r="A12" s="8" t="str">
        <f>General!A12</f>
        <v>Cesar Ponte</v>
      </c>
      <c r="B12" s="17">
        <f>0</f>
        <v>0</v>
      </c>
      <c r="C12" s="17">
        <f>0</f>
        <v>0</v>
      </c>
      <c r="D12" s="17">
        <f>0</f>
        <v>0</v>
      </c>
      <c r="E12" s="17">
        <f>0</f>
        <v>0</v>
      </c>
      <c r="F12" s="17">
        <f>0</f>
        <v>0</v>
      </c>
      <c r="G12" s="17">
        <f>0</f>
        <v>0</v>
      </c>
      <c r="H12" s="17">
        <f>0</f>
        <v>0</v>
      </c>
      <c r="I12" s="10">
        <f t="shared" si="0"/>
        <v>0</v>
      </c>
      <c r="J12" s="11">
        <f t="shared" si="1"/>
        <v>0</v>
      </c>
      <c r="K12" s="12">
        <f>0</f>
        <v>0</v>
      </c>
    </row>
    <row r="13" spans="1:11" ht="15.75" customHeight="1" x14ac:dyDescent="0.25">
      <c r="A13" s="8" t="str">
        <f>General!A13</f>
        <v>Daniel Ramirez</v>
      </c>
      <c r="B13" s="17">
        <f>0</f>
        <v>0</v>
      </c>
      <c r="C13" s="17">
        <f>0</f>
        <v>0</v>
      </c>
      <c r="D13" s="17">
        <f>0</f>
        <v>0</v>
      </c>
      <c r="E13" s="17">
        <f>0</f>
        <v>0</v>
      </c>
      <c r="F13" s="17">
        <f>0</f>
        <v>0</v>
      </c>
      <c r="G13" s="17">
        <f>0</f>
        <v>0</v>
      </c>
      <c r="H13" s="17">
        <f>0</f>
        <v>0</v>
      </c>
      <c r="I13" s="10">
        <f t="shared" si="0"/>
        <v>0</v>
      </c>
      <c r="J13" s="11">
        <f t="shared" si="1"/>
        <v>0</v>
      </c>
      <c r="K13" s="12">
        <f>0</f>
        <v>0</v>
      </c>
    </row>
    <row r="14" spans="1:11" ht="15.75" customHeight="1" x14ac:dyDescent="0.25">
      <c r="A14" s="8" t="str">
        <f>General!A14</f>
        <v>David Osorio</v>
      </c>
      <c r="B14" s="17">
        <f>0</f>
        <v>0</v>
      </c>
      <c r="C14" s="17">
        <f>0</f>
        <v>0</v>
      </c>
      <c r="D14" s="17">
        <f>0</f>
        <v>0</v>
      </c>
      <c r="E14" s="17">
        <f>0</f>
        <v>0</v>
      </c>
      <c r="F14" s="17">
        <f>0</f>
        <v>0</v>
      </c>
      <c r="G14" s="17">
        <f>0</f>
        <v>0</v>
      </c>
      <c r="H14" s="17">
        <f>0</f>
        <v>0</v>
      </c>
      <c r="I14" s="10">
        <f t="shared" si="0"/>
        <v>0</v>
      </c>
      <c r="J14" s="11">
        <f t="shared" si="1"/>
        <v>0</v>
      </c>
      <c r="K14" s="12">
        <f>0</f>
        <v>0</v>
      </c>
    </row>
    <row r="15" spans="1:11" ht="15.75" customHeight="1" x14ac:dyDescent="0.25">
      <c r="A15" s="8" t="str">
        <f>General!A15</f>
        <v>Deiberson Garcia</v>
      </c>
      <c r="B15" s="17">
        <f>0</f>
        <v>0</v>
      </c>
      <c r="C15" s="17">
        <f>0</f>
        <v>0</v>
      </c>
      <c r="D15" s="17">
        <f>0</f>
        <v>0</v>
      </c>
      <c r="E15" s="17">
        <f>0</f>
        <v>0</v>
      </c>
      <c r="F15" s="17">
        <f>0</f>
        <v>0</v>
      </c>
      <c r="G15" s="17">
        <f>0</f>
        <v>0</v>
      </c>
      <c r="H15" s="17">
        <f>0</f>
        <v>0</v>
      </c>
      <c r="I15" s="10">
        <f t="shared" si="0"/>
        <v>0</v>
      </c>
      <c r="J15" s="11">
        <f t="shared" si="1"/>
        <v>0</v>
      </c>
      <c r="K15" s="12">
        <f>0</f>
        <v>0</v>
      </c>
    </row>
    <row r="16" spans="1:11" ht="15.75" customHeight="1" x14ac:dyDescent="0.25">
      <c r="A16" s="8" t="str">
        <f>General!A16</f>
        <v>Edwardo Garcia</v>
      </c>
      <c r="B16" s="17">
        <f>0</f>
        <v>0</v>
      </c>
      <c r="C16" s="17">
        <f>0</f>
        <v>0</v>
      </c>
      <c r="D16" s="17">
        <f>0</f>
        <v>0</v>
      </c>
      <c r="E16" s="17">
        <f>0</f>
        <v>0</v>
      </c>
      <c r="F16" s="17">
        <f>0</f>
        <v>0</v>
      </c>
      <c r="G16" s="17">
        <f>0</f>
        <v>0</v>
      </c>
      <c r="H16" s="17">
        <f>0</f>
        <v>0</v>
      </c>
      <c r="I16" s="10">
        <f t="shared" si="0"/>
        <v>0</v>
      </c>
      <c r="J16" s="11">
        <f t="shared" si="1"/>
        <v>0</v>
      </c>
      <c r="K16" s="12">
        <f>0</f>
        <v>0</v>
      </c>
    </row>
    <row r="17" spans="1:11" ht="15.75" customHeight="1" x14ac:dyDescent="0.25">
      <c r="A17" s="8" t="str">
        <f>General!A17</f>
        <v>Egidio Quiroz</v>
      </c>
      <c r="B17" s="17">
        <f>0</f>
        <v>0</v>
      </c>
      <c r="C17" s="17">
        <f>0</f>
        <v>0</v>
      </c>
      <c r="D17" s="17">
        <f>0</f>
        <v>0</v>
      </c>
      <c r="E17" s="17">
        <f>0</f>
        <v>0</v>
      </c>
      <c r="F17" s="17">
        <f>0</f>
        <v>0</v>
      </c>
      <c r="G17" s="17">
        <f>0</f>
        <v>0</v>
      </c>
      <c r="H17" s="17">
        <f>0</f>
        <v>0</v>
      </c>
      <c r="I17" s="10">
        <f t="shared" si="0"/>
        <v>0</v>
      </c>
      <c r="J17" s="11">
        <f t="shared" si="1"/>
        <v>0</v>
      </c>
      <c r="K17" s="12">
        <f>0</f>
        <v>0</v>
      </c>
    </row>
    <row r="18" spans="1:11" ht="15.75" customHeight="1" x14ac:dyDescent="0.25">
      <c r="A18" s="8" t="str">
        <f>General!A18</f>
        <v>Emil Salas</v>
      </c>
      <c r="B18" s="17">
        <f>0</f>
        <v>0</v>
      </c>
      <c r="C18" s="17">
        <f>0</f>
        <v>0</v>
      </c>
      <c r="D18" s="17">
        <f>0</f>
        <v>0</v>
      </c>
      <c r="E18" s="17">
        <f>0</f>
        <v>0</v>
      </c>
      <c r="F18" s="17">
        <f>0</f>
        <v>0</v>
      </c>
      <c r="G18" s="17">
        <f>0</f>
        <v>0</v>
      </c>
      <c r="H18" s="17">
        <f>0</f>
        <v>0</v>
      </c>
      <c r="I18" s="10">
        <f t="shared" si="0"/>
        <v>0</v>
      </c>
      <c r="J18" s="11">
        <f t="shared" si="1"/>
        <v>0</v>
      </c>
      <c r="K18" s="12">
        <f>0</f>
        <v>0</v>
      </c>
    </row>
    <row r="19" spans="1:11" ht="15.75" customHeight="1" x14ac:dyDescent="0.25">
      <c r="A19" s="8" t="str">
        <f>General!A19</f>
        <v>Enrique Diaz</v>
      </c>
      <c r="B19" s="17">
        <f>0</f>
        <v>0</v>
      </c>
      <c r="C19" s="17">
        <f>0</f>
        <v>0</v>
      </c>
      <c r="D19" s="17">
        <f>0</f>
        <v>0</v>
      </c>
      <c r="E19" s="17">
        <f>0</f>
        <v>0</v>
      </c>
      <c r="F19" s="17">
        <f>0</f>
        <v>0</v>
      </c>
      <c r="G19" s="17">
        <f>0</f>
        <v>0</v>
      </c>
      <c r="H19" s="17">
        <f>0</f>
        <v>0</v>
      </c>
      <c r="I19" s="10">
        <f t="shared" si="0"/>
        <v>0</v>
      </c>
      <c r="J19" s="11">
        <f t="shared" si="1"/>
        <v>0</v>
      </c>
      <c r="K19" s="12">
        <f>0</f>
        <v>0</v>
      </c>
    </row>
    <row r="20" spans="1:11" ht="15.75" customHeight="1" x14ac:dyDescent="0.25">
      <c r="A20" s="8" t="str">
        <f>General!A20</f>
        <v>Erik Acosta</v>
      </c>
      <c r="B20" s="17">
        <f>0</f>
        <v>0</v>
      </c>
      <c r="C20" s="17">
        <f>0</f>
        <v>0</v>
      </c>
      <c r="D20" s="17">
        <f>0</f>
        <v>0</v>
      </c>
      <c r="E20" s="17">
        <f>0</f>
        <v>0</v>
      </c>
      <c r="F20" s="17">
        <f>0</f>
        <v>0</v>
      </c>
      <c r="G20" s="17">
        <f>0</f>
        <v>0</v>
      </c>
      <c r="H20" s="17">
        <f>0</f>
        <v>0</v>
      </c>
      <c r="I20" s="10">
        <f t="shared" si="0"/>
        <v>0</v>
      </c>
      <c r="J20" s="11">
        <f t="shared" si="1"/>
        <v>0</v>
      </c>
      <c r="K20" s="12">
        <f>0</f>
        <v>0</v>
      </c>
    </row>
    <row r="21" spans="1:11" ht="15.75" customHeight="1" x14ac:dyDescent="0.25">
      <c r="A21" s="8" t="str">
        <f>General!A21</f>
        <v>Erisson Salazar Rodriguez</v>
      </c>
      <c r="B21" s="17">
        <f>0</f>
        <v>0</v>
      </c>
      <c r="C21" s="17">
        <f>0</f>
        <v>0</v>
      </c>
      <c r="D21" s="17">
        <f>0</f>
        <v>0</v>
      </c>
      <c r="E21" s="17">
        <f>0</f>
        <v>0</v>
      </c>
      <c r="F21" s="17">
        <f>0</f>
        <v>0</v>
      </c>
      <c r="G21" s="17">
        <f>0</f>
        <v>0</v>
      </c>
      <c r="H21" s="17">
        <f>0</f>
        <v>0</v>
      </c>
      <c r="I21" s="10">
        <f t="shared" si="0"/>
        <v>0</v>
      </c>
      <c r="J21" s="11">
        <f t="shared" si="1"/>
        <v>0</v>
      </c>
      <c r="K21" s="12">
        <f>0</f>
        <v>0</v>
      </c>
    </row>
    <row r="22" spans="1:11" ht="15.75" customHeight="1" x14ac:dyDescent="0.25">
      <c r="A22" s="8" t="str">
        <f>General!A22</f>
        <v>Erwin Galicia</v>
      </c>
      <c r="B22" s="17">
        <f>0</f>
        <v>0</v>
      </c>
      <c r="C22" s="17">
        <f>0</f>
        <v>0</v>
      </c>
      <c r="D22" s="17">
        <f>0</f>
        <v>0</v>
      </c>
      <c r="E22" s="17">
        <f>0</f>
        <v>0</v>
      </c>
      <c r="F22" s="17">
        <f>0</f>
        <v>0</v>
      </c>
      <c r="G22" s="17">
        <f>0</f>
        <v>0</v>
      </c>
      <c r="H22" s="17">
        <f>0</f>
        <v>0</v>
      </c>
      <c r="I22" s="10">
        <f t="shared" si="0"/>
        <v>0</v>
      </c>
      <c r="J22" s="11">
        <f t="shared" si="1"/>
        <v>0</v>
      </c>
      <c r="K22" s="12">
        <f>0</f>
        <v>0</v>
      </c>
    </row>
    <row r="23" spans="1:11" ht="15.75" customHeight="1" x14ac:dyDescent="0.25">
      <c r="A23" s="8" t="str">
        <f>General!A23</f>
        <v>Erwin Gonzalez</v>
      </c>
      <c r="B23" s="17">
        <f>0</f>
        <v>0</v>
      </c>
      <c r="C23" s="17">
        <f>0</f>
        <v>0</v>
      </c>
      <c r="D23" s="17">
        <f>0</f>
        <v>0</v>
      </c>
      <c r="E23" s="17">
        <f>0</f>
        <v>0</v>
      </c>
      <c r="F23" s="17">
        <f>0</f>
        <v>0</v>
      </c>
      <c r="G23" s="17">
        <f>0</f>
        <v>0</v>
      </c>
      <c r="H23" s="17">
        <f>0</f>
        <v>0</v>
      </c>
      <c r="I23" s="10">
        <f t="shared" si="0"/>
        <v>0</v>
      </c>
      <c r="J23" s="11">
        <f t="shared" si="1"/>
        <v>0</v>
      </c>
      <c r="K23" s="12">
        <f>0</f>
        <v>0</v>
      </c>
    </row>
    <row r="24" spans="1:11" ht="15.75" customHeight="1" x14ac:dyDescent="0.25">
      <c r="A24" s="8" t="str">
        <f>General!A24</f>
        <v>Franklin Bermon</v>
      </c>
      <c r="B24" s="17">
        <f>0</f>
        <v>0</v>
      </c>
      <c r="C24" s="17">
        <f>0</f>
        <v>0</v>
      </c>
      <c r="D24" s="17">
        <f>0</f>
        <v>0</v>
      </c>
      <c r="E24" s="17">
        <f>0</f>
        <v>0</v>
      </c>
      <c r="F24" s="17">
        <f>0</f>
        <v>0</v>
      </c>
      <c r="G24" s="17">
        <f>0</f>
        <v>0</v>
      </c>
      <c r="H24" s="17">
        <f>0</f>
        <v>0</v>
      </c>
      <c r="I24" s="10">
        <f t="shared" si="0"/>
        <v>0</v>
      </c>
      <c r="J24" s="11">
        <f t="shared" si="1"/>
        <v>0</v>
      </c>
      <c r="K24" s="12">
        <f>0</f>
        <v>0</v>
      </c>
    </row>
    <row r="25" spans="1:11" ht="15.75" customHeight="1" x14ac:dyDescent="0.25">
      <c r="A25" s="8" t="str">
        <f>General!A25</f>
        <v>Franklin Soto</v>
      </c>
      <c r="B25" s="17">
        <f>0</f>
        <v>0</v>
      </c>
      <c r="C25" s="17">
        <f>0</f>
        <v>0</v>
      </c>
      <c r="D25" s="17">
        <f>0</f>
        <v>0</v>
      </c>
      <c r="E25" s="17">
        <f>0</f>
        <v>0</v>
      </c>
      <c r="F25" s="17">
        <f>0</f>
        <v>0</v>
      </c>
      <c r="G25" s="17">
        <f>0+5.25</f>
        <v>5.25</v>
      </c>
      <c r="H25" s="17">
        <f>0</f>
        <v>0</v>
      </c>
      <c r="I25" s="10">
        <f t="shared" si="0"/>
        <v>5.25</v>
      </c>
      <c r="J25" s="11">
        <f t="shared" si="1"/>
        <v>5.25</v>
      </c>
      <c r="K25" s="12">
        <f>0</f>
        <v>0</v>
      </c>
    </row>
    <row r="26" spans="1:11" ht="15.75" customHeight="1" x14ac:dyDescent="0.25">
      <c r="A26" s="8" t="str">
        <f>General!A26</f>
        <v>Irma Bona</v>
      </c>
      <c r="B26" s="17">
        <f>0</f>
        <v>0</v>
      </c>
      <c r="C26" s="17">
        <f>0</f>
        <v>0</v>
      </c>
      <c r="D26" s="17">
        <f>0</f>
        <v>0</v>
      </c>
      <c r="E26" s="17">
        <f>0</f>
        <v>0</v>
      </c>
      <c r="F26" s="17">
        <f>0</f>
        <v>0</v>
      </c>
      <c r="G26" s="17">
        <f>0</f>
        <v>0</v>
      </c>
      <c r="H26" s="17">
        <f>0</f>
        <v>0</v>
      </c>
      <c r="I26" s="10">
        <f t="shared" si="0"/>
        <v>0</v>
      </c>
      <c r="J26" s="11">
        <f t="shared" si="1"/>
        <v>0</v>
      </c>
      <c r="K26" s="12">
        <f>0</f>
        <v>0</v>
      </c>
    </row>
    <row r="27" spans="1:11" ht="15.75" customHeight="1" x14ac:dyDescent="0.25">
      <c r="A27" s="8" t="str">
        <f>General!A27</f>
        <v>Jairo Arteaga Rondon</v>
      </c>
      <c r="B27" s="17">
        <f>0</f>
        <v>0</v>
      </c>
      <c r="C27" s="17">
        <f>0</f>
        <v>0</v>
      </c>
      <c r="D27" s="17">
        <f>0</f>
        <v>0</v>
      </c>
      <c r="E27" s="17">
        <f>0</f>
        <v>0</v>
      </c>
      <c r="F27" s="17">
        <f>0</f>
        <v>0</v>
      </c>
      <c r="G27" s="17">
        <f>0</f>
        <v>0</v>
      </c>
      <c r="H27" s="17">
        <f>0</f>
        <v>0</v>
      </c>
      <c r="I27" s="10">
        <f t="shared" si="0"/>
        <v>0</v>
      </c>
      <c r="J27" s="11">
        <f t="shared" si="1"/>
        <v>0</v>
      </c>
      <c r="K27" s="12">
        <f>0</f>
        <v>0</v>
      </c>
    </row>
    <row r="28" spans="1:11" ht="15.75" customHeight="1" x14ac:dyDescent="0.25">
      <c r="A28" s="8" t="str">
        <f>General!A28</f>
        <v>Jesus Golding</v>
      </c>
      <c r="B28" s="17">
        <f>0</f>
        <v>0</v>
      </c>
      <c r="C28" s="17">
        <f>0</f>
        <v>0</v>
      </c>
      <c r="D28" s="17">
        <f>0</f>
        <v>0</v>
      </c>
      <c r="E28" s="17">
        <f>0</f>
        <v>0</v>
      </c>
      <c r="F28" s="17">
        <f>0</f>
        <v>0</v>
      </c>
      <c r="G28" s="17">
        <f>0</f>
        <v>0</v>
      </c>
      <c r="H28" s="17">
        <f>0</f>
        <v>0</v>
      </c>
      <c r="I28" s="10">
        <f t="shared" si="0"/>
        <v>0</v>
      </c>
      <c r="J28" s="11">
        <f t="shared" si="1"/>
        <v>0</v>
      </c>
      <c r="K28" s="12">
        <f>0</f>
        <v>0</v>
      </c>
    </row>
    <row r="29" spans="1:11" ht="15.75" customHeight="1" x14ac:dyDescent="0.25">
      <c r="A29" s="8" t="str">
        <f>General!A29</f>
        <v>Jesus Valero</v>
      </c>
      <c r="B29" s="17">
        <f>0</f>
        <v>0</v>
      </c>
      <c r="C29" s="17">
        <f>0</f>
        <v>0</v>
      </c>
      <c r="D29" s="17">
        <f>0</f>
        <v>0</v>
      </c>
      <c r="E29" s="17">
        <f>0</f>
        <v>0</v>
      </c>
      <c r="F29" s="17">
        <f>0</f>
        <v>0</v>
      </c>
      <c r="G29" s="17">
        <f>0</f>
        <v>0</v>
      </c>
      <c r="H29" s="17">
        <f>0</f>
        <v>0</v>
      </c>
      <c r="I29" s="10">
        <f t="shared" si="0"/>
        <v>0</v>
      </c>
      <c r="J29" s="11">
        <f t="shared" si="1"/>
        <v>0</v>
      </c>
      <c r="K29" s="12">
        <f>0</f>
        <v>0</v>
      </c>
    </row>
    <row r="30" spans="1:11" ht="15.75" customHeight="1" x14ac:dyDescent="0.25">
      <c r="A30" s="8" t="str">
        <f>General!A30</f>
        <v>Jhoan Cueto</v>
      </c>
      <c r="B30" s="17">
        <f>0</f>
        <v>0</v>
      </c>
      <c r="C30" s="17">
        <f>0</f>
        <v>0</v>
      </c>
      <c r="D30" s="17">
        <f>0</f>
        <v>0</v>
      </c>
      <c r="E30" s="17">
        <f>0</f>
        <v>0</v>
      </c>
      <c r="F30" s="17">
        <f>0</f>
        <v>0</v>
      </c>
      <c r="G30" s="17">
        <f>0</f>
        <v>0</v>
      </c>
      <c r="H30" s="17">
        <f>0</f>
        <v>0</v>
      </c>
      <c r="I30" s="10">
        <f t="shared" si="0"/>
        <v>0</v>
      </c>
      <c r="J30" s="11">
        <f t="shared" si="1"/>
        <v>0</v>
      </c>
      <c r="K30" s="12">
        <f>0</f>
        <v>0</v>
      </c>
    </row>
    <row r="31" spans="1:11" ht="15.75" customHeight="1" x14ac:dyDescent="0.25">
      <c r="A31" s="8" t="str">
        <f>General!A31</f>
        <v>Jhon Plaza</v>
      </c>
      <c r="B31" s="17">
        <f>0</f>
        <v>0</v>
      </c>
      <c r="C31" s="17">
        <f>0</f>
        <v>0</v>
      </c>
      <c r="D31" s="17">
        <f>0</f>
        <v>0</v>
      </c>
      <c r="E31" s="17">
        <f>0</f>
        <v>0</v>
      </c>
      <c r="F31" s="17">
        <f>0</f>
        <v>0</v>
      </c>
      <c r="G31" s="17">
        <f>0</f>
        <v>0</v>
      </c>
      <c r="H31" s="17">
        <f>0</f>
        <v>0</v>
      </c>
      <c r="I31" s="10">
        <f t="shared" si="0"/>
        <v>0</v>
      </c>
      <c r="J31" s="11">
        <f t="shared" si="1"/>
        <v>0</v>
      </c>
      <c r="K31" s="12">
        <f>0</f>
        <v>0</v>
      </c>
    </row>
    <row r="32" spans="1:11" ht="15.75" customHeight="1" x14ac:dyDescent="0.25">
      <c r="A32" s="8" t="str">
        <f>General!A32</f>
        <v>Joan Fuentes</v>
      </c>
      <c r="B32" s="17">
        <f>0</f>
        <v>0</v>
      </c>
      <c r="C32" s="17">
        <f>0</f>
        <v>0</v>
      </c>
      <c r="D32" s="17">
        <f>0</f>
        <v>0</v>
      </c>
      <c r="E32" s="17">
        <f>0</f>
        <v>0</v>
      </c>
      <c r="F32" s="17">
        <f>0</f>
        <v>0</v>
      </c>
      <c r="G32" s="17">
        <f>0</f>
        <v>0</v>
      </c>
      <c r="H32" s="17">
        <f>0</f>
        <v>0</v>
      </c>
      <c r="I32" s="10">
        <f t="shared" si="0"/>
        <v>0</v>
      </c>
      <c r="J32" s="11">
        <f t="shared" si="1"/>
        <v>0</v>
      </c>
      <c r="K32" s="12">
        <f>0</f>
        <v>0</v>
      </c>
    </row>
    <row r="33" spans="1:11" ht="15.75" customHeight="1" x14ac:dyDescent="0.25">
      <c r="A33" s="8" t="str">
        <f>General!A33</f>
        <v>Johannys Rojas</v>
      </c>
      <c r="B33" s="17">
        <f>0</f>
        <v>0</v>
      </c>
      <c r="C33" s="17">
        <f>0</f>
        <v>0</v>
      </c>
      <c r="D33" s="17">
        <f>0</f>
        <v>0</v>
      </c>
      <c r="E33" s="17">
        <f>0</f>
        <v>0</v>
      </c>
      <c r="F33" s="17">
        <f>0</f>
        <v>0</v>
      </c>
      <c r="G33" s="17">
        <f>0</f>
        <v>0</v>
      </c>
      <c r="H33" s="17">
        <f>0</f>
        <v>0</v>
      </c>
      <c r="I33" s="10">
        <f t="shared" si="0"/>
        <v>0</v>
      </c>
      <c r="J33" s="11">
        <f t="shared" si="1"/>
        <v>0</v>
      </c>
      <c r="K33" s="12">
        <f>0</f>
        <v>0</v>
      </c>
    </row>
    <row r="34" spans="1:11" ht="15.75" customHeight="1" x14ac:dyDescent="0.25">
      <c r="A34" s="8" t="str">
        <f>General!A34</f>
        <v>John Ponte</v>
      </c>
      <c r="B34" s="17">
        <f>0</f>
        <v>0</v>
      </c>
      <c r="C34" s="17">
        <f>0</f>
        <v>0</v>
      </c>
      <c r="D34" s="17">
        <f>0</f>
        <v>0</v>
      </c>
      <c r="E34" s="17">
        <f>0</f>
        <v>0</v>
      </c>
      <c r="F34" s="17">
        <f>0</f>
        <v>0</v>
      </c>
      <c r="G34" s="17">
        <f>0</f>
        <v>0</v>
      </c>
      <c r="H34" s="17">
        <f>0</f>
        <v>0</v>
      </c>
      <c r="I34" s="10">
        <f t="shared" si="0"/>
        <v>0</v>
      </c>
      <c r="J34" s="11">
        <f t="shared" si="1"/>
        <v>0</v>
      </c>
      <c r="K34" s="12">
        <f>0</f>
        <v>0</v>
      </c>
    </row>
    <row r="35" spans="1:11" ht="15.75" customHeight="1" x14ac:dyDescent="0.25">
      <c r="A35" s="8" t="str">
        <f>General!A35</f>
        <v>Jorge Valles</v>
      </c>
      <c r="B35" s="17">
        <f>0</f>
        <v>0</v>
      </c>
      <c r="C35" s="17">
        <f>0</f>
        <v>0</v>
      </c>
      <c r="D35" s="17">
        <f>0</f>
        <v>0</v>
      </c>
      <c r="E35" s="17">
        <f>0</f>
        <v>0</v>
      </c>
      <c r="F35" s="17">
        <f>0</f>
        <v>0</v>
      </c>
      <c r="G35" s="17">
        <f>0</f>
        <v>0</v>
      </c>
      <c r="H35" s="17">
        <f>0</f>
        <v>0</v>
      </c>
      <c r="I35" s="10">
        <f t="shared" ref="I35:I66" si="2">SUM(B35:H35)</f>
        <v>0</v>
      </c>
      <c r="J35" s="11">
        <f t="shared" ref="J35:J66" si="3">I35-K35</f>
        <v>0</v>
      </c>
      <c r="K35" s="12">
        <f>0</f>
        <v>0</v>
      </c>
    </row>
    <row r="36" spans="1:11" ht="15.75" customHeight="1" x14ac:dyDescent="0.25">
      <c r="A36" s="8" t="str">
        <f>General!A36</f>
        <v>Jose Francisco Lugo</v>
      </c>
      <c r="B36" s="17">
        <f>0</f>
        <v>0</v>
      </c>
      <c r="C36" s="17">
        <f>0</f>
        <v>0</v>
      </c>
      <c r="D36" s="17">
        <f>0</f>
        <v>0</v>
      </c>
      <c r="E36" s="17">
        <f>0</f>
        <v>0</v>
      </c>
      <c r="F36" s="17">
        <f>0</f>
        <v>0</v>
      </c>
      <c r="G36" s="17">
        <f>0</f>
        <v>0</v>
      </c>
      <c r="H36" s="17">
        <f>0</f>
        <v>0</v>
      </c>
      <c r="I36" s="10">
        <f t="shared" si="2"/>
        <v>0</v>
      </c>
      <c r="J36" s="11">
        <f t="shared" si="3"/>
        <v>0</v>
      </c>
      <c r="K36" s="12">
        <f>0</f>
        <v>0</v>
      </c>
    </row>
    <row r="37" spans="1:11" ht="15.75" customHeight="1" x14ac:dyDescent="0.25">
      <c r="A37" s="8" t="str">
        <f>General!A37</f>
        <v>Jose Lopez</v>
      </c>
      <c r="B37" s="17">
        <f>0</f>
        <v>0</v>
      </c>
      <c r="C37" s="17">
        <f>0</f>
        <v>0</v>
      </c>
      <c r="D37" s="17">
        <f>0</f>
        <v>0</v>
      </c>
      <c r="E37" s="17">
        <f>0</f>
        <v>0</v>
      </c>
      <c r="F37" s="17">
        <f>0</f>
        <v>0</v>
      </c>
      <c r="G37" s="17">
        <f>0</f>
        <v>0</v>
      </c>
      <c r="H37" s="17">
        <f>0</f>
        <v>0</v>
      </c>
      <c r="I37" s="10">
        <f t="shared" si="2"/>
        <v>0</v>
      </c>
      <c r="J37" s="11">
        <f t="shared" si="3"/>
        <v>0</v>
      </c>
      <c r="K37" s="12">
        <f>0</f>
        <v>0</v>
      </c>
    </row>
    <row r="38" spans="1:11" ht="15.75" customHeight="1" x14ac:dyDescent="0.25">
      <c r="A38" s="8" t="str">
        <f>General!A38</f>
        <v>Jose Ochoa</v>
      </c>
      <c r="B38" s="17">
        <f>0</f>
        <v>0</v>
      </c>
      <c r="C38" s="17">
        <f>0</f>
        <v>0</v>
      </c>
      <c r="D38" s="17">
        <f>0</f>
        <v>0</v>
      </c>
      <c r="E38" s="17">
        <f>0</f>
        <v>0</v>
      </c>
      <c r="F38" s="17">
        <f>0</f>
        <v>0</v>
      </c>
      <c r="G38" s="17">
        <f>0</f>
        <v>0</v>
      </c>
      <c r="H38" s="17">
        <f>0</f>
        <v>0</v>
      </c>
      <c r="I38" s="10">
        <f t="shared" si="2"/>
        <v>0</v>
      </c>
      <c r="J38" s="11">
        <f t="shared" si="3"/>
        <v>0</v>
      </c>
      <c r="K38" s="12">
        <f>0</f>
        <v>0</v>
      </c>
    </row>
    <row r="39" spans="1:11" ht="15.75" customHeight="1" x14ac:dyDescent="0.25">
      <c r="A39" s="8" t="str">
        <f>General!A39</f>
        <v>Joset Maldonado</v>
      </c>
      <c r="B39" s="17">
        <f>0</f>
        <v>0</v>
      </c>
      <c r="C39" s="17">
        <f>0</f>
        <v>0</v>
      </c>
      <c r="D39" s="17">
        <f>0</f>
        <v>0</v>
      </c>
      <c r="E39" s="17">
        <f>0</f>
        <v>0</v>
      </c>
      <c r="F39" s="17">
        <f>0</f>
        <v>0</v>
      </c>
      <c r="G39" s="17">
        <f>0</f>
        <v>0</v>
      </c>
      <c r="H39" s="17">
        <f>0</f>
        <v>0</v>
      </c>
      <c r="I39" s="10">
        <f t="shared" si="2"/>
        <v>0</v>
      </c>
      <c r="J39" s="11">
        <f t="shared" si="3"/>
        <v>0</v>
      </c>
      <c r="K39" s="12">
        <f>0</f>
        <v>0</v>
      </c>
    </row>
    <row r="40" spans="1:11" ht="15.75" customHeight="1" x14ac:dyDescent="0.25">
      <c r="A40" s="8" t="str">
        <f>General!A40</f>
        <v>Juan Davila</v>
      </c>
      <c r="B40" s="17">
        <f>0</f>
        <v>0</v>
      </c>
      <c r="C40" s="17">
        <f>0</f>
        <v>0</v>
      </c>
      <c r="D40" s="17">
        <f>0</f>
        <v>0</v>
      </c>
      <c r="E40" s="17">
        <f>0</f>
        <v>0</v>
      </c>
      <c r="F40" s="17">
        <f>0</f>
        <v>0</v>
      </c>
      <c r="G40" s="17">
        <f>0</f>
        <v>0</v>
      </c>
      <c r="H40" s="17">
        <f>0</f>
        <v>0</v>
      </c>
      <c r="I40" s="10">
        <f t="shared" si="2"/>
        <v>0</v>
      </c>
      <c r="J40" s="11">
        <f t="shared" si="3"/>
        <v>0</v>
      </c>
      <c r="K40" s="12">
        <f>0</f>
        <v>0</v>
      </c>
    </row>
    <row r="41" spans="1:11" ht="15.75" customHeight="1" x14ac:dyDescent="0.25">
      <c r="A41" s="8" t="str">
        <f>General!A41</f>
        <v>Juan Gimenez</v>
      </c>
      <c r="B41" s="17">
        <f>0</f>
        <v>0</v>
      </c>
      <c r="C41" s="17">
        <f>0</f>
        <v>0</v>
      </c>
      <c r="D41" s="17">
        <f>0</f>
        <v>0</v>
      </c>
      <c r="E41" s="17">
        <f>0</f>
        <v>0</v>
      </c>
      <c r="F41" s="17">
        <f>0</f>
        <v>0</v>
      </c>
      <c r="G41" s="17">
        <f>0</f>
        <v>0</v>
      </c>
      <c r="H41" s="17">
        <f>0</f>
        <v>0</v>
      </c>
      <c r="I41" s="10">
        <f t="shared" si="2"/>
        <v>0</v>
      </c>
      <c r="J41" s="11">
        <f t="shared" si="3"/>
        <v>0</v>
      </c>
      <c r="K41" s="12">
        <f>0</f>
        <v>0</v>
      </c>
    </row>
    <row r="42" spans="1:11" ht="15.75" customHeight="1" x14ac:dyDescent="0.25">
      <c r="A42" s="8" t="str">
        <f>General!A42</f>
        <v>Juan Manuel</v>
      </c>
      <c r="B42" s="17">
        <f>0</f>
        <v>0</v>
      </c>
      <c r="C42" s="17">
        <f>0</f>
        <v>0</v>
      </c>
      <c r="D42" s="17">
        <f>0</f>
        <v>0</v>
      </c>
      <c r="E42" s="17">
        <f>0</f>
        <v>0</v>
      </c>
      <c r="F42" s="17">
        <f>0</f>
        <v>0</v>
      </c>
      <c r="G42" s="17">
        <f>0</f>
        <v>0</v>
      </c>
      <c r="H42" s="17">
        <f>0</f>
        <v>0</v>
      </c>
      <c r="I42" s="10">
        <f t="shared" si="2"/>
        <v>0</v>
      </c>
      <c r="J42" s="11">
        <f t="shared" si="3"/>
        <v>0</v>
      </c>
      <c r="K42" s="12">
        <f>0</f>
        <v>0</v>
      </c>
    </row>
    <row r="43" spans="1:11" ht="15.75" customHeight="1" x14ac:dyDescent="0.25">
      <c r="A43" s="8" t="str">
        <f>General!A43</f>
        <v>Julio Astidias</v>
      </c>
      <c r="B43" s="17">
        <f>0</f>
        <v>0</v>
      </c>
      <c r="C43" s="17">
        <f>0</f>
        <v>0</v>
      </c>
      <c r="D43" s="17">
        <f>0</f>
        <v>0</v>
      </c>
      <c r="E43" s="17">
        <f>10.5</f>
        <v>10.5</v>
      </c>
      <c r="F43" s="17">
        <f>0</f>
        <v>0</v>
      </c>
      <c r="G43" s="17">
        <f>0</f>
        <v>0</v>
      </c>
      <c r="H43" s="17">
        <f>0</f>
        <v>0</v>
      </c>
      <c r="I43" s="10">
        <f t="shared" si="2"/>
        <v>10.5</v>
      </c>
      <c r="J43" s="11">
        <f t="shared" si="3"/>
        <v>10.5</v>
      </c>
      <c r="K43" s="12">
        <f>0</f>
        <v>0</v>
      </c>
    </row>
    <row r="44" spans="1:11" ht="15.75" customHeight="1" x14ac:dyDescent="0.25">
      <c r="A44" s="8" t="str">
        <f>General!A44</f>
        <v>Kelly Miranda</v>
      </c>
      <c r="B44" s="17">
        <f>0</f>
        <v>0</v>
      </c>
      <c r="C44" s="17">
        <f>0</f>
        <v>0</v>
      </c>
      <c r="D44" s="17">
        <f>0</f>
        <v>0</v>
      </c>
      <c r="E44" s="17">
        <f>0</f>
        <v>0</v>
      </c>
      <c r="F44" s="17">
        <f>0</f>
        <v>0</v>
      </c>
      <c r="G44" s="17">
        <f>0</f>
        <v>0</v>
      </c>
      <c r="H44" s="17">
        <f>0</f>
        <v>0</v>
      </c>
      <c r="I44" s="10">
        <f t="shared" si="2"/>
        <v>0</v>
      </c>
      <c r="J44" s="11">
        <f t="shared" si="3"/>
        <v>0</v>
      </c>
      <c r="K44" s="12">
        <f>0</f>
        <v>0</v>
      </c>
    </row>
    <row r="45" spans="1:11" ht="15.75" customHeight="1" x14ac:dyDescent="0.25">
      <c r="A45" s="8" t="str">
        <f>General!A45</f>
        <v>Klisma Lopez</v>
      </c>
      <c r="B45" s="17">
        <f>0</f>
        <v>0</v>
      </c>
      <c r="C45" s="17">
        <f>0</f>
        <v>0</v>
      </c>
      <c r="D45" s="17">
        <f>0</f>
        <v>0</v>
      </c>
      <c r="E45" s="17">
        <f>0</f>
        <v>0</v>
      </c>
      <c r="F45" s="17">
        <f>0</f>
        <v>0</v>
      </c>
      <c r="G45" s="17">
        <f>0</f>
        <v>0</v>
      </c>
      <c r="H45" s="17">
        <f>0</f>
        <v>0</v>
      </c>
      <c r="I45" s="10">
        <f t="shared" si="2"/>
        <v>0</v>
      </c>
      <c r="J45" s="11">
        <f t="shared" si="3"/>
        <v>0</v>
      </c>
      <c r="K45" s="12">
        <f>0</f>
        <v>0</v>
      </c>
    </row>
    <row r="46" spans="1:11" ht="15.75" customHeight="1" x14ac:dyDescent="0.25">
      <c r="A46" s="8" t="str">
        <f>General!A46</f>
        <v>Liz Forero</v>
      </c>
      <c r="B46" s="17">
        <f>0</f>
        <v>0</v>
      </c>
      <c r="C46" s="17">
        <f>0</f>
        <v>0</v>
      </c>
      <c r="D46" s="17">
        <f>0</f>
        <v>0</v>
      </c>
      <c r="E46" s="17">
        <f>0</f>
        <v>0</v>
      </c>
      <c r="F46" s="17">
        <f>0</f>
        <v>0</v>
      </c>
      <c r="G46" s="17">
        <f>0</f>
        <v>0</v>
      </c>
      <c r="H46" s="17">
        <f>0</f>
        <v>0</v>
      </c>
      <c r="I46" s="10">
        <f t="shared" si="2"/>
        <v>0</v>
      </c>
      <c r="J46" s="11">
        <f t="shared" si="3"/>
        <v>0</v>
      </c>
      <c r="K46" s="12">
        <f>0</f>
        <v>0</v>
      </c>
    </row>
    <row r="47" spans="1:11" ht="15.75" customHeight="1" x14ac:dyDescent="0.25">
      <c r="A47" s="8" t="str">
        <f>General!A47</f>
        <v>Luis David Golding</v>
      </c>
      <c r="B47" s="17">
        <f>0</f>
        <v>0</v>
      </c>
      <c r="C47" s="17">
        <f>0</f>
        <v>0</v>
      </c>
      <c r="D47" s="17">
        <f>0</f>
        <v>0</v>
      </c>
      <c r="E47" s="17">
        <f>0</f>
        <v>0</v>
      </c>
      <c r="F47" s="17">
        <f>0</f>
        <v>0</v>
      </c>
      <c r="G47" s="17">
        <f>0</f>
        <v>0</v>
      </c>
      <c r="H47" s="17">
        <f>0</f>
        <v>0</v>
      </c>
      <c r="I47" s="10">
        <f t="shared" si="2"/>
        <v>0</v>
      </c>
      <c r="J47" s="11">
        <f t="shared" si="3"/>
        <v>0</v>
      </c>
      <c r="K47" s="12">
        <f>0</f>
        <v>0</v>
      </c>
    </row>
    <row r="48" spans="1:11" ht="15.75" customHeight="1" x14ac:dyDescent="0.25">
      <c r="A48" s="8" t="str">
        <f>General!A48</f>
        <v>Luis Gutierrez</v>
      </c>
      <c r="B48" s="17">
        <f>0</f>
        <v>0</v>
      </c>
      <c r="C48" s="17">
        <f>0</f>
        <v>0</v>
      </c>
      <c r="D48" s="17">
        <f>0</f>
        <v>0</v>
      </c>
      <c r="E48" s="17">
        <f>0</f>
        <v>0</v>
      </c>
      <c r="F48" s="17">
        <f>0</f>
        <v>0</v>
      </c>
      <c r="G48" s="17">
        <f>0</f>
        <v>0</v>
      </c>
      <c r="H48" s="17">
        <f>0</f>
        <v>0</v>
      </c>
      <c r="I48" s="10">
        <f t="shared" si="2"/>
        <v>0</v>
      </c>
      <c r="J48" s="11">
        <f t="shared" si="3"/>
        <v>0</v>
      </c>
      <c r="K48" s="12">
        <f>0</f>
        <v>0</v>
      </c>
    </row>
    <row r="49" spans="1:11" ht="15.75" customHeight="1" x14ac:dyDescent="0.25">
      <c r="A49" s="8" t="str">
        <f>General!A49</f>
        <v>Luis Ochoa</v>
      </c>
      <c r="B49" s="17">
        <f>0</f>
        <v>0</v>
      </c>
      <c r="C49" s="17">
        <f>0</f>
        <v>0</v>
      </c>
      <c r="D49" s="17">
        <f>0</f>
        <v>0</v>
      </c>
      <c r="E49" s="17">
        <f>0</f>
        <v>0</v>
      </c>
      <c r="F49" s="17">
        <f>0</f>
        <v>0</v>
      </c>
      <c r="G49" s="17">
        <f>0</f>
        <v>0</v>
      </c>
      <c r="H49" s="17">
        <f>0</f>
        <v>0</v>
      </c>
      <c r="I49" s="10">
        <f t="shared" si="2"/>
        <v>0</v>
      </c>
      <c r="J49" s="11">
        <f t="shared" si="3"/>
        <v>0</v>
      </c>
      <c r="K49" s="12">
        <f>0</f>
        <v>0</v>
      </c>
    </row>
    <row r="50" spans="1:11" ht="15.75" customHeight="1" x14ac:dyDescent="0.25">
      <c r="A50" s="8" t="str">
        <f>General!A50</f>
        <v>Luis Rangel</v>
      </c>
      <c r="B50" s="17">
        <f>0</f>
        <v>0</v>
      </c>
      <c r="C50" s="17">
        <f>0</f>
        <v>0</v>
      </c>
      <c r="D50" s="17">
        <f>0</f>
        <v>0</v>
      </c>
      <c r="E50" s="17">
        <f>0</f>
        <v>0</v>
      </c>
      <c r="F50" s="17">
        <f>0</f>
        <v>0</v>
      </c>
      <c r="G50" s="17">
        <f>0</f>
        <v>0</v>
      </c>
      <c r="H50" s="17">
        <f>0</f>
        <v>0</v>
      </c>
      <c r="I50" s="10">
        <f t="shared" si="2"/>
        <v>0</v>
      </c>
      <c r="J50" s="11">
        <f t="shared" si="3"/>
        <v>0</v>
      </c>
      <c r="K50" s="12">
        <f>0</f>
        <v>0</v>
      </c>
    </row>
    <row r="51" spans="1:11" ht="15.75" customHeight="1" x14ac:dyDescent="0.25">
      <c r="A51" s="8" t="str">
        <f>General!A51</f>
        <v>Manuel Escalona</v>
      </c>
      <c r="B51" s="17">
        <f>0</f>
        <v>0</v>
      </c>
      <c r="C51" s="17">
        <f>0</f>
        <v>0</v>
      </c>
      <c r="D51" s="17">
        <f>0</f>
        <v>0</v>
      </c>
      <c r="E51" s="17">
        <f>0</f>
        <v>0</v>
      </c>
      <c r="F51" s="17">
        <f>0</f>
        <v>0</v>
      </c>
      <c r="G51" s="17">
        <f>0</f>
        <v>0</v>
      </c>
      <c r="H51" s="17">
        <f>0</f>
        <v>0</v>
      </c>
      <c r="I51" s="10">
        <f t="shared" si="2"/>
        <v>0</v>
      </c>
      <c r="J51" s="11">
        <f t="shared" si="3"/>
        <v>0</v>
      </c>
      <c r="K51" s="12">
        <f>0</f>
        <v>0</v>
      </c>
    </row>
    <row r="52" spans="1:11" ht="15.75" customHeight="1" x14ac:dyDescent="0.25">
      <c r="A52" s="8" t="str">
        <f>General!A52</f>
        <v>Manuel Lopez</v>
      </c>
      <c r="B52" s="17">
        <f>0</f>
        <v>0</v>
      </c>
      <c r="C52" s="17">
        <f>0</f>
        <v>0</v>
      </c>
      <c r="D52" s="17">
        <f>0</f>
        <v>0</v>
      </c>
      <c r="E52" s="17">
        <f>0</f>
        <v>0</v>
      </c>
      <c r="F52" s="17">
        <f>0</f>
        <v>0</v>
      </c>
      <c r="G52" s="17">
        <f>0</f>
        <v>0</v>
      </c>
      <c r="H52" s="17">
        <f>0</f>
        <v>0</v>
      </c>
      <c r="I52" s="10">
        <f t="shared" si="2"/>
        <v>0</v>
      </c>
      <c r="J52" s="11">
        <f t="shared" si="3"/>
        <v>0</v>
      </c>
      <c r="K52" s="12">
        <f>0</f>
        <v>0</v>
      </c>
    </row>
    <row r="53" spans="1:11" ht="15.75" customHeight="1" x14ac:dyDescent="0.25">
      <c r="A53" s="8" t="str">
        <f>General!A53</f>
        <v>Manuel Ramirez</v>
      </c>
      <c r="B53" s="17">
        <f>0</f>
        <v>0</v>
      </c>
      <c r="C53" s="17">
        <f>0</f>
        <v>0</v>
      </c>
      <c r="D53" s="17">
        <f>0</f>
        <v>0</v>
      </c>
      <c r="E53" s="17">
        <f>10.5</f>
        <v>10.5</v>
      </c>
      <c r="F53" s="17">
        <f>0</f>
        <v>0</v>
      </c>
      <c r="G53" s="17">
        <f>0</f>
        <v>0</v>
      </c>
      <c r="H53" s="17">
        <f>0</f>
        <v>0</v>
      </c>
      <c r="I53" s="10">
        <f t="shared" si="2"/>
        <v>10.5</v>
      </c>
      <c r="J53" s="11">
        <f t="shared" si="3"/>
        <v>10.5</v>
      </c>
      <c r="K53" s="12">
        <f>0</f>
        <v>0</v>
      </c>
    </row>
    <row r="54" spans="1:11" ht="15.75" customHeight="1" x14ac:dyDescent="0.25">
      <c r="A54" s="8" t="str">
        <f>General!A54</f>
        <v>Marbelis Soto</v>
      </c>
      <c r="B54" s="17">
        <f>0</f>
        <v>0</v>
      </c>
      <c r="C54" s="17">
        <f>0</f>
        <v>0</v>
      </c>
      <c r="D54" s="17">
        <f>0</f>
        <v>0</v>
      </c>
      <c r="E54" s="17">
        <f>0</f>
        <v>0</v>
      </c>
      <c r="F54" s="17">
        <f>0</f>
        <v>0</v>
      </c>
      <c r="G54" s="17">
        <f>0</f>
        <v>0</v>
      </c>
      <c r="H54" s="17">
        <f>0</f>
        <v>0</v>
      </c>
      <c r="I54" s="10">
        <f t="shared" si="2"/>
        <v>0</v>
      </c>
      <c r="J54" s="11">
        <f t="shared" si="3"/>
        <v>0</v>
      </c>
      <c r="K54" s="12">
        <f>0</f>
        <v>0</v>
      </c>
    </row>
    <row r="55" spans="1:11" ht="15.75" customHeight="1" x14ac:dyDescent="0.25">
      <c r="A55" s="8" t="str">
        <f>General!A55</f>
        <v>Michael Mendez</v>
      </c>
      <c r="B55" s="17">
        <f>0</f>
        <v>0</v>
      </c>
      <c r="C55" s="17">
        <f>0</f>
        <v>0</v>
      </c>
      <c r="D55" s="17">
        <f>0</f>
        <v>0</v>
      </c>
      <c r="E55" s="17">
        <f>0</f>
        <v>0</v>
      </c>
      <c r="F55" s="17">
        <f>0</f>
        <v>0</v>
      </c>
      <c r="G55" s="17">
        <f>0</f>
        <v>0</v>
      </c>
      <c r="H55" s="17">
        <f>0</f>
        <v>0</v>
      </c>
      <c r="I55" s="10">
        <f t="shared" si="2"/>
        <v>0</v>
      </c>
      <c r="J55" s="11">
        <f t="shared" si="3"/>
        <v>0</v>
      </c>
      <c r="K55" s="12">
        <f>0</f>
        <v>0</v>
      </c>
    </row>
    <row r="56" spans="1:11" ht="15.75" customHeight="1" x14ac:dyDescent="0.25">
      <c r="A56" s="8" t="str">
        <f>General!A56</f>
        <v>Nelson Roman</v>
      </c>
      <c r="B56" s="17">
        <f>0</f>
        <v>0</v>
      </c>
      <c r="C56" s="17">
        <f>0</f>
        <v>0</v>
      </c>
      <c r="D56" s="17">
        <f>0</f>
        <v>0</v>
      </c>
      <c r="E56" s="17">
        <f>0</f>
        <v>0</v>
      </c>
      <c r="F56" s="17">
        <f>0</f>
        <v>0</v>
      </c>
      <c r="G56" s="17">
        <f>0</f>
        <v>0</v>
      </c>
      <c r="H56" s="17">
        <f>0</f>
        <v>0</v>
      </c>
      <c r="I56" s="10">
        <f t="shared" si="2"/>
        <v>0</v>
      </c>
      <c r="J56" s="11">
        <f t="shared" si="3"/>
        <v>0</v>
      </c>
      <c r="K56" s="12">
        <f>0</f>
        <v>0</v>
      </c>
    </row>
    <row r="57" spans="1:11" ht="15.75" customHeight="1" x14ac:dyDescent="0.25">
      <c r="A57" s="8" t="str">
        <f>General!A57</f>
        <v>Oscar Hernandez</v>
      </c>
      <c r="B57" s="17">
        <f>0</f>
        <v>0</v>
      </c>
      <c r="C57" s="17">
        <f>0</f>
        <v>0</v>
      </c>
      <c r="D57" s="17">
        <f>0</f>
        <v>0</v>
      </c>
      <c r="E57" s="17">
        <f>0</f>
        <v>0</v>
      </c>
      <c r="F57" s="17">
        <f>0</f>
        <v>0</v>
      </c>
      <c r="G57" s="17">
        <f>0</f>
        <v>0</v>
      </c>
      <c r="H57" s="17">
        <f>0</f>
        <v>0</v>
      </c>
      <c r="I57" s="10">
        <f t="shared" si="2"/>
        <v>0</v>
      </c>
      <c r="J57" s="11">
        <f t="shared" si="3"/>
        <v>0</v>
      </c>
      <c r="K57" s="12">
        <f>0</f>
        <v>0</v>
      </c>
    </row>
    <row r="58" spans="1:11" ht="15.75" customHeight="1" x14ac:dyDescent="0.25">
      <c r="A58" s="8" t="str">
        <f>General!A58</f>
        <v>Oscar Mendez</v>
      </c>
      <c r="B58" s="17">
        <f>0</f>
        <v>0</v>
      </c>
      <c r="C58" s="17">
        <f>0</f>
        <v>0</v>
      </c>
      <c r="D58" s="17">
        <f>0</f>
        <v>0</v>
      </c>
      <c r="E58" s="17">
        <f>0</f>
        <v>0</v>
      </c>
      <c r="F58" s="17">
        <f>0</f>
        <v>0</v>
      </c>
      <c r="G58" s="17">
        <f>0</f>
        <v>0</v>
      </c>
      <c r="H58" s="17">
        <f>0</f>
        <v>0</v>
      </c>
      <c r="I58" s="10">
        <f t="shared" si="2"/>
        <v>0</v>
      </c>
      <c r="J58" s="11">
        <f t="shared" si="3"/>
        <v>0</v>
      </c>
      <c r="K58" s="12">
        <f>0</f>
        <v>0</v>
      </c>
    </row>
    <row r="59" spans="1:11" ht="15.75" customHeight="1" x14ac:dyDescent="0.25">
      <c r="A59" s="8" t="str">
        <f>General!A59</f>
        <v>Pedro Forero</v>
      </c>
      <c r="B59" s="17">
        <f>0</f>
        <v>0</v>
      </c>
      <c r="C59" s="17">
        <f>0</f>
        <v>0</v>
      </c>
      <c r="D59" s="17">
        <f>0</f>
        <v>0</v>
      </c>
      <c r="E59" s="17">
        <f>0</f>
        <v>0</v>
      </c>
      <c r="F59" s="17">
        <f>0</f>
        <v>0</v>
      </c>
      <c r="G59" s="17">
        <f>0</f>
        <v>0</v>
      </c>
      <c r="H59" s="17">
        <f>0</f>
        <v>0</v>
      </c>
      <c r="I59" s="10">
        <f t="shared" si="2"/>
        <v>0</v>
      </c>
      <c r="J59" s="11">
        <f t="shared" si="3"/>
        <v>0</v>
      </c>
      <c r="K59" s="12">
        <f>0</f>
        <v>0</v>
      </c>
    </row>
    <row r="60" spans="1:11" ht="15.75" customHeight="1" x14ac:dyDescent="0.25">
      <c r="A60" s="8" t="str">
        <f>General!A60</f>
        <v>Roberto Vasquez</v>
      </c>
      <c r="B60" s="17">
        <f>0</f>
        <v>0</v>
      </c>
      <c r="C60" s="17">
        <f>0</f>
        <v>0</v>
      </c>
      <c r="D60" s="17">
        <f>0</f>
        <v>0</v>
      </c>
      <c r="E60" s="17">
        <f>0</f>
        <v>0</v>
      </c>
      <c r="F60" s="17">
        <f>0</f>
        <v>0</v>
      </c>
      <c r="G60" s="17">
        <f>0</f>
        <v>0</v>
      </c>
      <c r="H60" s="17">
        <f>0</f>
        <v>0</v>
      </c>
      <c r="I60" s="10">
        <f t="shared" si="2"/>
        <v>0</v>
      </c>
      <c r="J60" s="11">
        <f t="shared" si="3"/>
        <v>0</v>
      </c>
      <c r="K60" s="12">
        <f>0</f>
        <v>0</v>
      </c>
    </row>
    <row r="61" spans="1:11" ht="15.75" customHeight="1" x14ac:dyDescent="0.25">
      <c r="A61" s="8" t="str">
        <f>General!A61</f>
        <v>Ruben Guerrero</v>
      </c>
      <c r="B61" s="17">
        <f>0</f>
        <v>0</v>
      </c>
      <c r="C61" s="17">
        <f>0</f>
        <v>0</v>
      </c>
      <c r="D61" s="17">
        <f>0</f>
        <v>0</v>
      </c>
      <c r="E61" s="17">
        <f>0</f>
        <v>0</v>
      </c>
      <c r="F61" s="17">
        <f>0</f>
        <v>0</v>
      </c>
      <c r="G61" s="17">
        <f>0</f>
        <v>0</v>
      </c>
      <c r="H61" s="17">
        <f>0</f>
        <v>0</v>
      </c>
      <c r="I61" s="10">
        <f t="shared" si="2"/>
        <v>0</v>
      </c>
      <c r="J61" s="11">
        <f t="shared" si="3"/>
        <v>0</v>
      </c>
      <c r="K61" s="12">
        <f>0</f>
        <v>0</v>
      </c>
    </row>
    <row r="62" spans="1:11" ht="15.75" customHeight="1" x14ac:dyDescent="0.25">
      <c r="A62" s="8" t="str">
        <f>General!A62</f>
        <v>Sara Zacarias</v>
      </c>
      <c r="B62" s="17">
        <f>0</f>
        <v>0</v>
      </c>
      <c r="C62" s="17">
        <f>0</f>
        <v>0</v>
      </c>
      <c r="D62" s="17">
        <f>0</f>
        <v>0</v>
      </c>
      <c r="E62" s="17">
        <f>0</f>
        <v>0</v>
      </c>
      <c r="F62" s="17">
        <f>0</f>
        <v>0</v>
      </c>
      <c r="G62" s="17">
        <f>0</f>
        <v>0</v>
      </c>
      <c r="H62" s="17">
        <f>0</f>
        <v>0</v>
      </c>
      <c r="I62" s="10">
        <f t="shared" si="2"/>
        <v>0</v>
      </c>
      <c r="J62" s="11">
        <f t="shared" si="3"/>
        <v>0</v>
      </c>
      <c r="K62" s="12">
        <f>0</f>
        <v>0</v>
      </c>
    </row>
    <row r="63" spans="1:11" ht="15.75" customHeight="1" x14ac:dyDescent="0.25">
      <c r="A63" s="8" t="str">
        <f>General!A63</f>
        <v>Sebastian Flores</v>
      </c>
      <c r="B63" s="17">
        <f>0</f>
        <v>0</v>
      </c>
      <c r="C63" s="17">
        <f>0</f>
        <v>0</v>
      </c>
      <c r="D63" s="17">
        <f>0</f>
        <v>0</v>
      </c>
      <c r="E63" s="17">
        <f>0</f>
        <v>0</v>
      </c>
      <c r="F63" s="17">
        <f>0</f>
        <v>0</v>
      </c>
      <c r="G63" s="17">
        <f>0</f>
        <v>0</v>
      </c>
      <c r="H63" s="17">
        <f>0</f>
        <v>0</v>
      </c>
      <c r="I63" s="10">
        <f t="shared" si="2"/>
        <v>0</v>
      </c>
      <c r="J63" s="11">
        <f t="shared" si="3"/>
        <v>0</v>
      </c>
      <c r="K63" s="12">
        <f>0</f>
        <v>0</v>
      </c>
    </row>
    <row r="64" spans="1:11" ht="15.75" customHeight="1" x14ac:dyDescent="0.25">
      <c r="A64" s="8" t="str">
        <f>General!A64</f>
        <v>Wilmer Gutierrez</v>
      </c>
      <c r="B64" s="17">
        <f>0</f>
        <v>0</v>
      </c>
      <c r="C64" s="17">
        <f>0</f>
        <v>0</v>
      </c>
      <c r="D64" s="17">
        <f>0</f>
        <v>0</v>
      </c>
      <c r="E64" s="17">
        <f>0</f>
        <v>0</v>
      </c>
      <c r="F64" s="17">
        <f>0</f>
        <v>0</v>
      </c>
      <c r="G64" s="17">
        <f>0</f>
        <v>0</v>
      </c>
      <c r="H64" s="17">
        <f>0</f>
        <v>0</v>
      </c>
      <c r="I64" s="10">
        <f t="shared" si="2"/>
        <v>0</v>
      </c>
      <c r="J64" s="11">
        <f t="shared" si="3"/>
        <v>0</v>
      </c>
      <c r="K64" s="12">
        <f>0</f>
        <v>0</v>
      </c>
    </row>
    <row r="65" spans="1:11" ht="15.75" customHeight="1" x14ac:dyDescent="0.25">
      <c r="A65" s="8" t="str">
        <f>General!A65</f>
        <v>Yonalber Mora Ropero</v>
      </c>
      <c r="B65" s="17">
        <f>0</f>
        <v>0</v>
      </c>
      <c r="C65" s="17">
        <f>0</f>
        <v>0</v>
      </c>
      <c r="D65" s="17">
        <f>0</f>
        <v>0</v>
      </c>
      <c r="E65" s="17">
        <f>0</f>
        <v>0</v>
      </c>
      <c r="F65" s="17">
        <f>0</f>
        <v>0</v>
      </c>
      <c r="G65" s="17">
        <f>0</f>
        <v>0</v>
      </c>
      <c r="H65" s="17">
        <f>0</f>
        <v>0</v>
      </c>
      <c r="I65" s="10">
        <f t="shared" si="2"/>
        <v>0</v>
      </c>
      <c r="J65" s="11">
        <f t="shared" si="3"/>
        <v>0</v>
      </c>
      <c r="K65" s="12">
        <f>0</f>
        <v>0</v>
      </c>
    </row>
    <row r="66" spans="1:11" ht="15.75" customHeight="1" x14ac:dyDescent="0.25">
      <c r="A66" s="8" t="str">
        <f>General!A66</f>
        <v>Yordani Garcia</v>
      </c>
      <c r="B66" s="17">
        <f>0</f>
        <v>0</v>
      </c>
      <c r="C66" s="17">
        <f>0</f>
        <v>0</v>
      </c>
      <c r="D66" s="17">
        <f>0</f>
        <v>0</v>
      </c>
      <c r="E66" s="17">
        <f>0</f>
        <v>0</v>
      </c>
      <c r="F66" s="17">
        <f>0</f>
        <v>0</v>
      </c>
      <c r="G66" s="17">
        <f>0</f>
        <v>0</v>
      </c>
      <c r="H66" s="17">
        <f>0</f>
        <v>0</v>
      </c>
      <c r="I66" s="10">
        <f t="shared" si="2"/>
        <v>0</v>
      </c>
      <c r="J66" s="11">
        <f t="shared" si="3"/>
        <v>0</v>
      </c>
      <c r="K66" s="12">
        <f>0</f>
        <v>0</v>
      </c>
    </row>
    <row r="67" spans="1:11" ht="15.75" customHeight="1" x14ac:dyDescent="0.25">
      <c r="A67" s="8" t="str">
        <f>General!A67</f>
        <v>Yunior Arrieta</v>
      </c>
      <c r="B67" s="17">
        <f>0</f>
        <v>0</v>
      </c>
      <c r="C67" s="17">
        <f>0</f>
        <v>0</v>
      </c>
      <c r="D67" s="17">
        <f>0</f>
        <v>0</v>
      </c>
      <c r="E67" s="17">
        <f>0</f>
        <v>0</v>
      </c>
      <c r="F67" s="17">
        <f>0</f>
        <v>0</v>
      </c>
      <c r="G67" s="17">
        <f>0</f>
        <v>0</v>
      </c>
      <c r="H67" s="17">
        <f>0</f>
        <v>0</v>
      </c>
      <c r="I67" s="10">
        <f t="shared" ref="I67:I98" si="4">SUM(B67:H67)</f>
        <v>0</v>
      </c>
      <c r="J67" s="11">
        <f t="shared" ref="J67:J98" si="5">I67-K67</f>
        <v>0</v>
      </c>
      <c r="K67" s="12">
        <f>0</f>
        <v>0</v>
      </c>
    </row>
    <row r="68" spans="1:11" ht="33" customHeight="1" x14ac:dyDescent="0.25">
      <c r="A68" s="4" t="s">
        <v>81</v>
      </c>
      <c r="B68" s="10">
        <f t="shared" ref="B68:I68" si="6">SUM(B3:B67)</f>
        <v>0</v>
      </c>
      <c r="C68" s="10">
        <f t="shared" si="6"/>
        <v>0</v>
      </c>
      <c r="D68" s="10">
        <f t="shared" si="6"/>
        <v>0</v>
      </c>
      <c r="E68" s="10">
        <f t="shared" si="6"/>
        <v>21</v>
      </c>
      <c r="F68" s="10">
        <f t="shared" si="6"/>
        <v>0</v>
      </c>
      <c r="G68" s="10">
        <f t="shared" si="6"/>
        <v>5.25</v>
      </c>
      <c r="H68" s="10">
        <f t="shared" si="6"/>
        <v>0</v>
      </c>
      <c r="I68" s="14">
        <f t="shared" si="6"/>
        <v>26.25</v>
      </c>
      <c r="J68" s="11" t="s">
        <v>82</v>
      </c>
      <c r="K68" s="12" t="s">
        <v>82</v>
      </c>
    </row>
    <row r="69" spans="1:11" ht="33" customHeight="1" x14ac:dyDescent="0.25">
      <c r="A69" s="5" t="s">
        <v>83</v>
      </c>
      <c r="B69" s="11">
        <f t="shared" ref="B69:H69" si="7">B68-B70</f>
        <v>0</v>
      </c>
      <c r="C69" s="11">
        <f t="shared" si="7"/>
        <v>0</v>
      </c>
      <c r="D69" s="11">
        <f t="shared" si="7"/>
        <v>0</v>
      </c>
      <c r="E69" s="11">
        <f t="shared" si="7"/>
        <v>21</v>
      </c>
      <c r="F69" s="11">
        <f t="shared" si="7"/>
        <v>0</v>
      </c>
      <c r="G69" s="11">
        <f t="shared" si="7"/>
        <v>5.25</v>
      </c>
      <c r="H69" s="11">
        <f t="shared" si="7"/>
        <v>0</v>
      </c>
      <c r="I69" s="11" t="s">
        <v>82</v>
      </c>
      <c r="J69" s="15">
        <f>SUM(J3:J67)</f>
        <v>26.25</v>
      </c>
      <c r="K69" s="12" t="s">
        <v>82</v>
      </c>
    </row>
    <row r="70" spans="1:11" ht="33" customHeight="1" x14ac:dyDescent="0.25">
      <c r="A70" s="6" t="s">
        <v>84</v>
      </c>
      <c r="B70" s="12">
        <f>0</f>
        <v>0</v>
      </c>
      <c r="C70" s="12">
        <f>0</f>
        <v>0</v>
      </c>
      <c r="D70" s="12">
        <f>0</f>
        <v>0</v>
      </c>
      <c r="E70" s="12">
        <f>0</f>
        <v>0</v>
      </c>
      <c r="F70" s="12">
        <f>0</f>
        <v>0</v>
      </c>
      <c r="G70" s="12">
        <f>0</f>
        <v>0</v>
      </c>
      <c r="H70" s="12">
        <f>0</f>
        <v>0</v>
      </c>
      <c r="I70" s="12" t="s">
        <v>82</v>
      </c>
      <c r="J70" s="12" t="s">
        <v>82</v>
      </c>
      <c r="K70" s="16">
        <f>SUM(K3:K67)</f>
        <v>0</v>
      </c>
    </row>
  </sheetData>
  <mergeCells count="1">
    <mergeCell ref="B1:K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0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baseColWidth="10" defaultColWidth="9.140625" defaultRowHeight="15" x14ac:dyDescent="0.25"/>
  <cols>
    <col min="1" max="1" width="23" customWidth="1"/>
    <col min="2" max="13" width="11.85546875" customWidth="1"/>
  </cols>
  <sheetData>
    <row r="1" spans="1:11" ht="56.25" customHeight="1" x14ac:dyDescent="0.25">
      <c r="A1" s="1"/>
      <c r="B1" s="39" t="s">
        <v>159</v>
      </c>
      <c r="C1" s="37"/>
      <c r="D1" s="37"/>
      <c r="E1" s="37"/>
      <c r="F1" s="37"/>
      <c r="G1" s="37"/>
      <c r="H1" s="37"/>
      <c r="I1" s="37"/>
      <c r="J1" s="37"/>
      <c r="K1" s="38"/>
    </row>
    <row r="2" spans="1:11" ht="56.25" customHeight="1" x14ac:dyDescent="0.25">
      <c r="A2" s="3" t="s">
        <v>157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4" t="s">
        <v>12</v>
      </c>
      <c r="J2" s="5" t="s">
        <v>13</v>
      </c>
      <c r="K2" s="6" t="s">
        <v>14</v>
      </c>
    </row>
    <row r="3" spans="1:11" ht="15.75" customHeight="1" x14ac:dyDescent="0.25">
      <c r="A3" s="8" t="str">
        <f>General!A3</f>
        <v>Albert Gonzalez</v>
      </c>
      <c r="B3" s="17">
        <f>0</f>
        <v>0</v>
      </c>
      <c r="C3" s="17">
        <f>0</f>
        <v>0</v>
      </c>
      <c r="D3" s="17">
        <f>0</f>
        <v>0</v>
      </c>
      <c r="E3" s="17">
        <f>0</f>
        <v>0</v>
      </c>
      <c r="F3" s="17">
        <f>0</f>
        <v>0</v>
      </c>
      <c r="G3" s="17">
        <f>0</f>
        <v>0</v>
      </c>
      <c r="H3" s="17">
        <f>0</f>
        <v>0</v>
      </c>
      <c r="I3" s="10">
        <f t="shared" ref="I3:I34" si="0">SUM(B3:H3)</f>
        <v>0</v>
      </c>
      <c r="J3" s="11">
        <f t="shared" ref="J3:J34" si="1">I3-K3</f>
        <v>0</v>
      </c>
      <c r="K3" s="12">
        <f>0</f>
        <v>0</v>
      </c>
    </row>
    <row r="4" spans="1:11" ht="15.75" customHeight="1" x14ac:dyDescent="0.25">
      <c r="A4" s="8" t="str">
        <f>General!A4</f>
        <v>Anderson Briceno</v>
      </c>
      <c r="B4" s="17">
        <f>0</f>
        <v>0</v>
      </c>
      <c r="C4" s="17">
        <f>0</f>
        <v>0</v>
      </c>
      <c r="D4" s="17">
        <f>0</f>
        <v>0</v>
      </c>
      <c r="E4" s="17">
        <f>0</f>
        <v>0</v>
      </c>
      <c r="F4" s="17">
        <f>0</f>
        <v>0</v>
      </c>
      <c r="G4" s="17">
        <f>0</f>
        <v>0</v>
      </c>
      <c r="H4" s="17">
        <f>0</f>
        <v>0</v>
      </c>
      <c r="I4" s="10">
        <f t="shared" si="0"/>
        <v>0</v>
      </c>
      <c r="J4" s="11">
        <f t="shared" si="1"/>
        <v>0</v>
      </c>
      <c r="K4" s="12">
        <f>0</f>
        <v>0</v>
      </c>
    </row>
    <row r="5" spans="1:11" ht="15.75" customHeight="1" x14ac:dyDescent="0.25">
      <c r="A5" s="8" t="str">
        <f>General!A5</f>
        <v>Andres Quiroz</v>
      </c>
      <c r="B5" s="17">
        <f>0</f>
        <v>0</v>
      </c>
      <c r="C5" s="17">
        <f>0</f>
        <v>0</v>
      </c>
      <c r="D5" s="17">
        <f>0</f>
        <v>0</v>
      </c>
      <c r="E5" s="17">
        <f>0</f>
        <v>0</v>
      </c>
      <c r="F5" s="17">
        <f>0</f>
        <v>0</v>
      </c>
      <c r="G5" s="17">
        <f>0</f>
        <v>0</v>
      </c>
      <c r="H5" s="17">
        <f>0</f>
        <v>0</v>
      </c>
      <c r="I5" s="10">
        <f t="shared" si="0"/>
        <v>0</v>
      </c>
      <c r="J5" s="11">
        <f t="shared" si="1"/>
        <v>0</v>
      </c>
      <c r="K5" s="12">
        <f>0</f>
        <v>0</v>
      </c>
    </row>
    <row r="6" spans="1:11" ht="15.75" customHeight="1" x14ac:dyDescent="0.25">
      <c r="A6" s="8" t="str">
        <f>General!A6</f>
        <v>Angel Maldonado</v>
      </c>
      <c r="B6" s="17">
        <f>0</f>
        <v>0</v>
      </c>
      <c r="C6" s="17">
        <f>0</f>
        <v>0</v>
      </c>
      <c r="D6" s="17">
        <f>0</f>
        <v>0</v>
      </c>
      <c r="E6" s="17">
        <f>0</f>
        <v>0</v>
      </c>
      <c r="F6" s="17">
        <f>0</f>
        <v>0</v>
      </c>
      <c r="G6" s="17">
        <f>0</f>
        <v>0</v>
      </c>
      <c r="H6" s="17">
        <f>0</f>
        <v>0</v>
      </c>
      <c r="I6" s="10">
        <f t="shared" si="0"/>
        <v>0</v>
      </c>
      <c r="J6" s="11">
        <f t="shared" si="1"/>
        <v>0</v>
      </c>
      <c r="K6" s="12">
        <f>0</f>
        <v>0</v>
      </c>
    </row>
    <row r="7" spans="1:11" ht="15.75" customHeight="1" x14ac:dyDescent="0.25">
      <c r="A7" s="8" t="str">
        <f>General!A7</f>
        <v>Antonio Lopez</v>
      </c>
      <c r="B7" s="17">
        <f>0</f>
        <v>0</v>
      </c>
      <c r="C7" s="17">
        <f>0</f>
        <v>0</v>
      </c>
      <c r="D7" s="17">
        <f>0</f>
        <v>0</v>
      </c>
      <c r="E7" s="17">
        <f>0</f>
        <v>0</v>
      </c>
      <c r="F7" s="17">
        <f>0</f>
        <v>0</v>
      </c>
      <c r="G7" s="17">
        <f>0</f>
        <v>0</v>
      </c>
      <c r="H7" s="17">
        <f>0</f>
        <v>0</v>
      </c>
      <c r="I7" s="10">
        <f t="shared" si="0"/>
        <v>0</v>
      </c>
      <c r="J7" s="11">
        <f t="shared" si="1"/>
        <v>0</v>
      </c>
      <c r="K7" s="12">
        <f>0</f>
        <v>0</v>
      </c>
    </row>
    <row r="8" spans="1:11" ht="15.75" customHeight="1" x14ac:dyDescent="0.25">
      <c r="A8" s="8" t="str">
        <f>General!A8</f>
        <v>Brailyn Lopez</v>
      </c>
      <c r="B8" s="17">
        <f>0</f>
        <v>0</v>
      </c>
      <c r="C8" s="17">
        <f>0</f>
        <v>0</v>
      </c>
      <c r="D8" s="17">
        <f>0</f>
        <v>0</v>
      </c>
      <c r="E8" s="17">
        <f>0</f>
        <v>0</v>
      </c>
      <c r="F8" s="17">
        <f>0</f>
        <v>0</v>
      </c>
      <c r="G8" s="17">
        <f>0</f>
        <v>0</v>
      </c>
      <c r="H8" s="17">
        <f>0</f>
        <v>0</v>
      </c>
      <c r="I8" s="10">
        <f t="shared" si="0"/>
        <v>0</v>
      </c>
      <c r="J8" s="11">
        <f t="shared" si="1"/>
        <v>0</v>
      </c>
      <c r="K8" s="12">
        <f>0</f>
        <v>0</v>
      </c>
    </row>
    <row r="9" spans="1:11" ht="15.75" customHeight="1" x14ac:dyDescent="0.25">
      <c r="A9" s="8" t="str">
        <f>General!A9</f>
        <v>Carlos Gonzalez</v>
      </c>
      <c r="B9" s="17">
        <f>0</f>
        <v>0</v>
      </c>
      <c r="C9" s="17">
        <f>0</f>
        <v>0</v>
      </c>
      <c r="D9" s="17">
        <f>0</f>
        <v>0</v>
      </c>
      <c r="E9" s="17">
        <f>0</f>
        <v>0</v>
      </c>
      <c r="F9" s="17">
        <f>0</f>
        <v>0</v>
      </c>
      <c r="G9" s="17">
        <f>0</f>
        <v>0</v>
      </c>
      <c r="H9" s="17">
        <f>0</f>
        <v>0</v>
      </c>
      <c r="I9" s="10">
        <f t="shared" si="0"/>
        <v>0</v>
      </c>
      <c r="J9" s="11">
        <f t="shared" si="1"/>
        <v>0</v>
      </c>
      <c r="K9" s="12">
        <f>0</f>
        <v>0</v>
      </c>
    </row>
    <row r="10" spans="1:11" ht="15.75" customHeight="1" x14ac:dyDescent="0.25">
      <c r="A10" s="8" t="str">
        <f>General!A10</f>
        <v>Carlos Mejias</v>
      </c>
      <c r="B10" s="17">
        <f>0</f>
        <v>0</v>
      </c>
      <c r="C10" s="17">
        <f>0</f>
        <v>0</v>
      </c>
      <c r="D10" s="17">
        <f>0</f>
        <v>0</v>
      </c>
      <c r="E10" s="17">
        <f>0</f>
        <v>0</v>
      </c>
      <c r="F10" s="17">
        <f>0</f>
        <v>0</v>
      </c>
      <c r="G10" s="17">
        <f>0</f>
        <v>0</v>
      </c>
      <c r="H10" s="17">
        <f>0</f>
        <v>0</v>
      </c>
      <c r="I10" s="10">
        <f t="shared" si="0"/>
        <v>0</v>
      </c>
      <c r="J10" s="11">
        <f t="shared" si="1"/>
        <v>0</v>
      </c>
      <c r="K10" s="12">
        <f>0</f>
        <v>0</v>
      </c>
    </row>
    <row r="11" spans="1:11" ht="15.75" customHeight="1" x14ac:dyDescent="0.25">
      <c r="A11" s="8" t="str">
        <f>General!A11</f>
        <v>Cesar Alvarez</v>
      </c>
      <c r="B11" s="17">
        <f>0</f>
        <v>0</v>
      </c>
      <c r="C11" s="17">
        <f>0</f>
        <v>0</v>
      </c>
      <c r="D11" s="17">
        <f>0</f>
        <v>0</v>
      </c>
      <c r="E11" s="17">
        <f>0</f>
        <v>0</v>
      </c>
      <c r="F11" s="17">
        <f>0</f>
        <v>0</v>
      </c>
      <c r="G11" s="17">
        <f>0</f>
        <v>0</v>
      </c>
      <c r="H11" s="17">
        <f>0</f>
        <v>0</v>
      </c>
      <c r="I11" s="10">
        <f t="shared" si="0"/>
        <v>0</v>
      </c>
      <c r="J11" s="11">
        <f t="shared" si="1"/>
        <v>0</v>
      </c>
      <c r="K11" s="12">
        <f>0</f>
        <v>0</v>
      </c>
    </row>
    <row r="12" spans="1:11" ht="15.75" customHeight="1" x14ac:dyDescent="0.25">
      <c r="A12" s="8" t="str">
        <f>General!A12</f>
        <v>Cesar Ponte</v>
      </c>
      <c r="B12" s="17">
        <f>0</f>
        <v>0</v>
      </c>
      <c r="C12" s="17">
        <f>0</f>
        <v>0</v>
      </c>
      <c r="D12" s="17">
        <f>0</f>
        <v>0</v>
      </c>
      <c r="E12" s="17">
        <f>0</f>
        <v>0</v>
      </c>
      <c r="F12" s="17">
        <f>0</f>
        <v>0</v>
      </c>
      <c r="G12" s="17">
        <f>0</f>
        <v>0</v>
      </c>
      <c r="H12" s="17">
        <f>0</f>
        <v>0</v>
      </c>
      <c r="I12" s="10">
        <f t="shared" si="0"/>
        <v>0</v>
      </c>
      <c r="J12" s="11">
        <f t="shared" si="1"/>
        <v>0</v>
      </c>
      <c r="K12" s="12">
        <f>0</f>
        <v>0</v>
      </c>
    </row>
    <row r="13" spans="1:11" ht="15.75" customHeight="1" x14ac:dyDescent="0.25">
      <c r="A13" s="8" t="str">
        <f>General!A13</f>
        <v>Daniel Ramirez</v>
      </c>
      <c r="B13" s="17">
        <f>0</f>
        <v>0</v>
      </c>
      <c r="C13" s="17">
        <f>0</f>
        <v>0</v>
      </c>
      <c r="D13" s="17">
        <f>0</f>
        <v>0</v>
      </c>
      <c r="E13" s="17">
        <f>0</f>
        <v>0</v>
      </c>
      <c r="F13" s="17">
        <f>0</f>
        <v>0</v>
      </c>
      <c r="G13" s="17">
        <f>0</f>
        <v>0</v>
      </c>
      <c r="H13" s="17">
        <f>0</f>
        <v>0</v>
      </c>
      <c r="I13" s="10">
        <f t="shared" si="0"/>
        <v>0</v>
      </c>
      <c r="J13" s="11">
        <f t="shared" si="1"/>
        <v>0</v>
      </c>
      <c r="K13" s="12">
        <f>0</f>
        <v>0</v>
      </c>
    </row>
    <row r="14" spans="1:11" ht="15.75" customHeight="1" x14ac:dyDescent="0.25">
      <c r="A14" s="8" t="str">
        <f>General!A14</f>
        <v>David Osorio</v>
      </c>
      <c r="B14" s="17">
        <f>0</f>
        <v>0</v>
      </c>
      <c r="C14" s="17">
        <f>0</f>
        <v>0</v>
      </c>
      <c r="D14" s="17">
        <f>0</f>
        <v>0</v>
      </c>
      <c r="E14" s="17">
        <f>0</f>
        <v>0</v>
      </c>
      <c r="F14" s="17">
        <f>0</f>
        <v>0</v>
      </c>
      <c r="G14" s="17">
        <f>0</f>
        <v>0</v>
      </c>
      <c r="H14" s="17">
        <f>0</f>
        <v>0</v>
      </c>
      <c r="I14" s="10">
        <f t="shared" si="0"/>
        <v>0</v>
      </c>
      <c r="J14" s="11">
        <f t="shared" si="1"/>
        <v>0</v>
      </c>
      <c r="K14" s="12">
        <f>0</f>
        <v>0</v>
      </c>
    </row>
    <row r="15" spans="1:11" ht="15.75" customHeight="1" x14ac:dyDescent="0.25">
      <c r="A15" s="8" t="str">
        <f>General!A15</f>
        <v>Deiberson Garcia</v>
      </c>
      <c r="B15" s="17">
        <f>0</f>
        <v>0</v>
      </c>
      <c r="C15" s="17">
        <f>0</f>
        <v>0</v>
      </c>
      <c r="D15" s="17">
        <f>0</f>
        <v>0</v>
      </c>
      <c r="E15" s="17">
        <f>0</f>
        <v>0</v>
      </c>
      <c r="F15" s="17">
        <f>0</f>
        <v>0</v>
      </c>
      <c r="G15" s="17">
        <f>0</f>
        <v>0</v>
      </c>
      <c r="H15" s="17">
        <f>0</f>
        <v>0</v>
      </c>
      <c r="I15" s="10">
        <f t="shared" si="0"/>
        <v>0</v>
      </c>
      <c r="J15" s="11">
        <f t="shared" si="1"/>
        <v>0</v>
      </c>
      <c r="K15" s="12">
        <f>0</f>
        <v>0</v>
      </c>
    </row>
    <row r="16" spans="1:11" ht="15.75" customHeight="1" x14ac:dyDescent="0.25">
      <c r="A16" s="8" t="str">
        <f>General!A16</f>
        <v>Edwardo Garcia</v>
      </c>
      <c r="B16" s="17">
        <f>0</f>
        <v>0</v>
      </c>
      <c r="C16" s="17">
        <f>0</f>
        <v>0</v>
      </c>
      <c r="D16" s="17">
        <f>0</f>
        <v>0</v>
      </c>
      <c r="E16" s="17">
        <f>0</f>
        <v>0</v>
      </c>
      <c r="F16" s="17">
        <f>0</f>
        <v>0</v>
      </c>
      <c r="G16" s="17">
        <f>0</f>
        <v>0</v>
      </c>
      <c r="H16" s="17">
        <f>0</f>
        <v>0</v>
      </c>
      <c r="I16" s="10">
        <f t="shared" si="0"/>
        <v>0</v>
      </c>
      <c r="J16" s="11">
        <f t="shared" si="1"/>
        <v>0</v>
      </c>
      <c r="K16" s="12">
        <f>0</f>
        <v>0</v>
      </c>
    </row>
    <row r="17" spans="1:11" ht="15.75" customHeight="1" x14ac:dyDescent="0.25">
      <c r="A17" s="8" t="str">
        <f>General!A17</f>
        <v>Egidio Quiroz</v>
      </c>
      <c r="B17" s="17">
        <f>0</f>
        <v>0</v>
      </c>
      <c r="C17" s="17">
        <f>0</f>
        <v>0</v>
      </c>
      <c r="D17" s="17">
        <f>0</f>
        <v>0</v>
      </c>
      <c r="E17" s="17">
        <f>0</f>
        <v>0</v>
      </c>
      <c r="F17" s="17">
        <f>0</f>
        <v>0</v>
      </c>
      <c r="G17" s="17">
        <f>0</f>
        <v>0</v>
      </c>
      <c r="H17" s="17">
        <f>0</f>
        <v>0</v>
      </c>
      <c r="I17" s="10">
        <f t="shared" si="0"/>
        <v>0</v>
      </c>
      <c r="J17" s="11">
        <f t="shared" si="1"/>
        <v>0</v>
      </c>
      <c r="K17" s="12">
        <f>0</f>
        <v>0</v>
      </c>
    </row>
    <row r="18" spans="1:11" ht="15.75" customHeight="1" x14ac:dyDescent="0.25">
      <c r="A18" s="8" t="str">
        <f>General!A18</f>
        <v>Emil Salas</v>
      </c>
      <c r="B18" s="17">
        <f>0</f>
        <v>0</v>
      </c>
      <c r="C18" s="17">
        <f>0</f>
        <v>0</v>
      </c>
      <c r="D18" s="17">
        <f>0</f>
        <v>0</v>
      </c>
      <c r="E18" s="17">
        <f>0</f>
        <v>0</v>
      </c>
      <c r="F18" s="17">
        <f>0</f>
        <v>0</v>
      </c>
      <c r="G18" s="17">
        <f>0</f>
        <v>0</v>
      </c>
      <c r="H18" s="17">
        <f>0</f>
        <v>0</v>
      </c>
      <c r="I18" s="10">
        <f t="shared" si="0"/>
        <v>0</v>
      </c>
      <c r="J18" s="11">
        <f t="shared" si="1"/>
        <v>0</v>
      </c>
      <c r="K18" s="12">
        <f>0</f>
        <v>0</v>
      </c>
    </row>
    <row r="19" spans="1:11" ht="15.75" customHeight="1" x14ac:dyDescent="0.25">
      <c r="A19" s="8" t="str">
        <f>General!A19</f>
        <v>Enrique Diaz</v>
      </c>
      <c r="B19" s="17">
        <f>0</f>
        <v>0</v>
      </c>
      <c r="C19" s="17">
        <f>0</f>
        <v>0</v>
      </c>
      <c r="D19" s="17">
        <f>0</f>
        <v>0</v>
      </c>
      <c r="E19" s="17">
        <f>0</f>
        <v>0</v>
      </c>
      <c r="F19" s="17">
        <f>0</f>
        <v>0</v>
      </c>
      <c r="G19" s="17">
        <f>0</f>
        <v>0</v>
      </c>
      <c r="H19" s="17">
        <f>0</f>
        <v>0</v>
      </c>
      <c r="I19" s="10">
        <f t="shared" si="0"/>
        <v>0</v>
      </c>
      <c r="J19" s="11">
        <f t="shared" si="1"/>
        <v>0</v>
      </c>
      <c r="K19" s="12">
        <f>0</f>
        <v>0</v>
      </c>
    </row>
    <row r="20" spans="1:11" ht="15.75" customHeight="1" x14ac:dyDescent="0.25">
      <c r="A20" s="8" t="str">
        <f>General!A20</f>
        <v>Erik Acosta</v>
      </c>
      <c r="B20" s="17">
        <f>0</f>
        <v>0</v>
      </c>
      <c r="C20" s="17">
        <f>0</f>
        <v>0</v>
      </c>
      <c r="D20" s="17">
        <f>0</f>
        <v>0</v>
      </c>
      <c r="E20" s="17">
        <f>0</f>
        <v>0</v>
      </c>
      <c r="F20" s="17">
        <f>0</f>
        <v>0</v>
      </c>
      <c r="G20" s="17">
        <f>0</f>
        <v>0</v>
      </c>
      <c r="H20" s="17">
        <f>0</f>
        <v>0</v>
      </c>
      <c r="I20" s="10">
        <f t="shared" si="0"/>
        <v>0</v>
      </c>
      <c r="J20" s="11">
        <f t="shared" si="1"/>
        <v>0</v>
      </c>
      <c r="K20" s="12">
        <f>0</f>
        <v>0</v>
      </c>
    </row>
    <row r="21" spans="1:11" ht="15.75" customHeight="1" x14ac:dyDescent="0.25">
      <c r="A21" s="8" t="str">
        <f>General!A21</f>
        <v>Erisson Salazar Rodriguez</v>
      </c>
      <c r="B21" s="17">
        <f>0</f>
        <v>0</v>
      </c>
      <c r="C21" s="17">
        <f>0</f>
        <v>0</v>
      </c>
      <c r="D21" s="17">
        <f>0</f>
        <v>0</v>
      </c>
      <c r="E21" s="17">
        <f>0</f>
        <v>0</v>
      </c>
      <c r="F21" s="17">
        <f>0</f>
        <v>0</v>
      </c>
      <c r="G21" s="17">
        <f>0</f>
        <v>0</v>
      </c>
      <c r="H21" s="17">
        <f>0</f>
        <v>0</v>
      </c>
      <c r="I21" s="10">
        <f t="shared" si="0"/>
        <v>0</v>
      </c>
      <c r="J21" s="11">
        <f t="shared" si="1"/>
        <v>0</v>
      </c>
      <c r="K21" s="12">
        <f>0</f>
        <v>0</v>
      </c>
    </row>
    <row r="22" spans="1:11" ht="15.75" customHeight="1" x14ac:dyDescent="0.25">
      <c r="A22" s="8" t="str">
        <f>General!A22</f>
        <v>Erwin Galicia</v>
      </c>
      <c r="B22" s="17">
        <f>0</f>
        <v>0</v>
      </c>
      <c r="C22" s="17">
        <f>0</f>
        <v>0</v>
      </c>
      <c r="D22" s="17">
        <f>0</f>
        <v>0</v>
      </c>
      <c r="E22" s="17">
        <f>0</f>
        <v>0</v>
      </c>
      <c r="F22" s="17">
        <f>0</f>
        <v>0</v>
      </c>
      <c r="G22" s="17">
        <f>0</f>
        <v>0</v>
      </c>
      <c r="H22" s="17">
        <f>0</f>
        <v>0</v>
      </c>
      <c r="I22" s="10">
        <f t="shared" si="0"/>
        <v>0</v>
      </c>
      <c r="J22" s="11">
        <f t="shared" si="1"/>
        <v>0</v>
      </c>
      <c r="K22" s="12">
        <f>0</f>
        <v>0</v>
      </c>
    </row>
    <row r="23" spans="1:11" ht="15.75" customHeight="1" x14ac:dyDescent="0.25">
      <c r="A23" s="8" t="str">
        <f>General!A23</f>
        <v>Erwin Gonzalez</v>
      </c>
      <c r="B23" s="17">
        <f>0</f>
        <v>0</v>
      </c>
      <c r="C23" s="17">
        <f>0</f>
        <v>0</v>
      </c>
      <c r="D23" s="17">
        <f>0</f>
        <v>0</v>
      </c>
      <c r="E23" s="17">
        <f>0</f>
        <v>0</v>
      </c>
      <c r="F23" s="17">
        <f>0</f>
        <v>0</v>
      </c>
      <c r="G23" s="17">
        <f>0</f>
        <v>0</v>
      </c>
      <c r="H23" s="17">
        <f>0</f>
        <v>0</v>
      </c>
      <c r="I23" s="10">
        <f t="shared" si="0"/>
        <v>0</v>
      </c>
      <c r="J23" s="11">
        <f t="shared" si="1"/>
        <v>0</v>
      </c>
      <c r="K23" s="12">
        <f>0</f>
        <v>0</v>
      </c>
    </row>
    <row r="24" spans="1:11" ht="15.75" customHeight="1" x14ac:dyDescent="0.25">
      <c r="A24" s="8" t="str">
        <f>General!A24</f>
        <v>Franklin Bermon</v>
      </c>
      <c r="B24" s="17">
        <f>0</f>
        <v>0</v>
      </c>
      <c r="C24" s="17">
        <f>0</f>
        <v>0</v>
      </c>
      <c r="D24" s="17">
        <f>0</f>
        <v>0</v>
      </c>
      <c r="E24" s="17">
        <f>0</f>
        <v>0</v>
      </c>
      <c r="F24" s="17">
        <f>0</f>
        <v>0</v>
      </c>
      <c r="G24" s="17">
        <f>0</f>
        <v>0</v>
      </c>
      <c r="H24" s="17">
        <f>0</f>
        <v>0</v>
      </c>
      <c r="I24" s="10">
        <f t="shared" si="0"/>
        <v>0</v>
      </c>
      <c r="J24" s="11">
        <f t="shared" si="1"/>
        <v>0</v>
      </c>
      <c r="K24" s="12">
        <f>0</f>
        <v>0</v>
      </c>
    </row>
    <row r="25" spans="1:11" ht="15.75" customHeight="1" x14ac:dyDescent="0.25">
      <c r="A25" s="8" t="str">
        <f>General!A25</f>
        <v>Franklin Soto</v>
      </c>
      <c r="B25" s="17">
        <f>0</f>
        <v>0</v>
      </c>
      <c r="C25" s="17">
        <f>0</f>
        <v>0</v>
      </c>
      <c r="D25" s="17">
        <f>0</f>
        <v>0</v>
      </c>
      <c r="E25" s="17">
        <f>0</f>
        <v>0</v>
      </c>
      <c r="F25" s="17">
        <f>0</f>
        <v>0</v>
      </c>
      <c r="G25" s="17">
        <f>0</f>
        <v>0</v>
      </c>
      <c r="H25" s="17">
        <f>0</f>
        <v>0</v>
      </c>
      <c r="I25" s="10">
        <f t="shared" si="0"/>
        <v>0</v>
      </c>
      <c r="J25" s="11">
        <f t="shared" si="1"/>
        <v>0</v>
      </c>
      <c r="K25" s="12">
        <f>0</f>
        <v>0</v>
      </c>
    </row>
    <row r="26" spans="1:11" ht="15.75" customHeight="1" x14ac:dyDescent="0.25">
      <c r="A26" s="8" t="str">
        <f>General!A26</f>
        <v>Irma Bona</v>
      </c>
      <c r="B26" s="17">
        <f>0</f>
        <v>0</v>
      </c>
      <c r="C26" s="17">
        <f>0</f>
        <v>0</v>
      </c>
      <c r="D26" s="17">
        <f>0</f>
        <v>0</v>
      </c>
      <c r="E26" s="17">
        <f>0</f>
        <v>0</v>
      </c>
      <c r="F26" s="17">
        <f>0</f>
        <v>0</v>
      </c>
      <c r="G26" s="17">
        <f>0</f>
        <v>0</v>
      </c>
      <c r="H26" s="17">
        <f>0</f>
        <v>0</v>
      </c>
      <c r="I26" s="10">
        <f t="shared" si="0"/>
        <v>0</v>
      </c>
      <c r="J26" s="11">
        <f t="shared" si="1"/>
        <v>0</v>
      </c>
      <c r="K26" s="12">
        <f>0</f>
        <v>0</v>
      </c>
    </row>
    <row r="27" spans="1:11" ht="15.75" customHeight="1" x14ac:dyDescent="0.25">
      <c r="A27" s="8" t="str">
        <f>General!A27</f>
        <v>Jairo Arteaga Rondon</v>
      </c>
      <c r="B27" s="17">
        <f>0</f>
        <v>0</v>
      </c>
      <c r="C27" s="17">
        <f>0</f>
        <v>0</v>
      </c>
      <c r="D27" s="17">
        <f>0</f>
        <v>0</v>
      </c>
      <c r="E27" s="17">
        <f>0</f>
        <v>0</v>
      </c>
      <c r="F27" s="17">
        <f>0</f>
        <v>0</v>
      </c>
      <c r="G27" s="17">
        <f>0</f>
        <v>0</v>
      </c>
      <c r="H27" s="17">
        <f>0</f>
        <v>0</v>
      </c>
      <c r="I27" s="10">
        <f t="shared" si="0"/>
        <v>0</v>
      </c>
      <c r="J27" s="11">
        <f t="shared" si="1"/>
        <v>0</v>
      </c>
      <c r="K27" s="12">
        <f>0</f>
        <v>0</v>
      </c>
    </row>
    <row r="28" spans="1:11" ht="15.75" customHeight="1" x14ac:dyDescent="0.25">
      <c r="A28" s="8" t="str">
        <f>General!A28</f>
        <v>Jesus Golding</v>
      </c>
      <c r="B28" s="17">
        <f>0</f>
        <v>0</v>
      </c>
      <c r="C28" s="17">
        <f>0</f>
        <v>0</v>
      </c>
      <c r="D28" s="17">
        <f>0</f>
        <v>0</v>
      </c>
      <c r="E28" s="17">
        <f>0</f>
        <v>0</v>
      </c>
      <c r="F28" s="17">
        <f>0</f>
        <v>0</v>
      </c>
      <c r="G28" s="17">
        <f>0</f>
        <v>0</v>
      </c>
      <c r="H28" s="17">
        <f>0</f>
        <v>0</v>
      </c>
      <c r="I28" s="10">
        <f t="shared" si="0"/>
        <v>0</v>
      </c>
      <c r="J28" s="11">
        <f t="shared" si="1"/>
        <v>0</v>
      </c>
      <c r="K28" s="12">
        <f>0</f>
        <v>0</v>
      </c>
    </row>
    <row r="29" spans="1:11" ht="15.75" customHeight="1" x14ac:dyDescent="0.25">
      <c r="A29" s="8" t="str">
        <f>General!A29</f>
        <v>Jesus Valero</v>
      </c>
      <c r="B29" s="17">
        <f>0</f>
        <v>0</v>
      </c>
      <c r="C29" s="17">
        <f>0</f>
        <v>0</v>
      </c>
      <c r="D29" s="17">
        <f>0</f>
        <v>0</v>
      </c>
      <c r="E29" s="17">
        <f>0</f>
        <v>0</v>
      </c>
      <c r="F29" s="17">
        <f>0</f>
        <v>0</v>
      </c>
      <c r="G29" s="17">
        <f>0</f>
        <v>0</v>
      </c>
      <c r="H29" s="17">
        <f>0</f>
        <v>0</v>
      </c>
      <c r="I29" s="10">
        <f t="shared" si="0"/>
        <v>0</v>
      </c>
      <c r="J29" s="11">
        <f t="shared" si="1"/>
        <v>0</v>
      </c>
      <c r="K29" s="12">
        <f>0</f>
        <v>0</v>
      </c>
    </row>
    <row r="30" spans="1:11" ht="15.75" customHeight="1" x14ac:dyDescent="0.25">
      <c r="A30" s="8" t="str">
        <f>General!A30</f>
        <v>Jhoan Cueto</v>
      </c>
      <c r="B30" s="17">
        <f>0</f>
        <v>0</v>
      </c>
      <c r="C30" s="17">
        <f>0</f>
        <v>0</v>
      </c>
      <c r="D30" s="17">
        <f>0</f>
        <v>0</v>
      </c>
      <c r="E30" s="17">
        <f>0</f>
        <v>0</v>
      </c>
      <c r="F30" s="17">
        <f>0</f>
        <v>0</v>
      </c>
      <c r="G30" s="17">
        <f>0</f>
        <v>0</v>
      </c>
      <c r="H30" s="17">
        <f>0</f>
        <v>0</v>
      </c>
      <c r="I30" s="10">
        <f t="shared" si="0"/>
        <v>0</v>
      </c>
      <c r="J30" s="11">
        <f t="shared" si="1"/>
        <v>0</v>
      </c>
      <c r="K30" s="12">
        <f>0</f>
        <v>0</v>
      </c>
    </row>
    <row r="31" spans="1:11" ht="15.75" customHeight="1" x14ac:dyDescent="0.25">
      <c r="A31" s="8" t="str">
        <f>General!A31</f>
        <v>Jhon Plaza</v>
      </c>
      <c r="B31" s="17">
        <f>0</f>
        <v>0</v>
      </c>
      <c r="C31" s="17">
        <f>0</f>
        <v>0</v>
      </c>
      <c r="D31" s="17">
        <f>0</f>
        <v>0</v>
      </c>
      <c r="E31" s="17">
        <f>0</f>
        <v>0</v>
      </c>
      <c r="F31" s="17">
        <f>0</f>
        <v>0</v>
      </c>
      <c r="G31" s="17">
        <f>0</f>
        <v>0</v>
      </c>
      <c r="H31" s="17">
        <f>0</f>
        <v>0</v>
      </c>
      <c r="I31" s="10">
        <f t="shared" si="0"/>
        <v>0</v>
      </c>
      <c r="J31" s="11">
        <f t="shared" si="1"/>
        <v>0</v>
      </c>
      <c r="K31" s="12">
        <f>0</f>
        <v>0</v>
      </c>
    </row>
    <row r="32" spans="1:11" ht="15.75" customHeight="1" x14ac:dyDescent="0.25">
      <c r="A32" s="8" t="str">
        <f>General!A32</f>
        <v>Joan Fuentes</v>
      </c>
      <c r="B32" s="17">
        <f>0</f>
        <v>0</v>
      </c>
      <c r="C32" s="17">
        <f>0</f>
        <v>0</v>
      </c>
      <c r="D32" s="17">
        <f>0</f>
        <v>0</v>
      </c>
      <c r="E32" s="17">
        <f>0</f>
        <v>0</v>
      </c>
      <c r="F32" s="17">
        <f>0</f>
        <v>0</v>
      </c>
      <c r="G32" s="17">
        <f>0</f>
        <v>0</v>
      </c>
      <c r="H32" s="17">
        <f>0</f>
        <v>0</v>
      </c>
      <c r="I32" s="10">
        <f t="shared" si="0"/>
        <v>0</v>
      </c>
      <c r="J32" s="11">
        <f t="shared" si="1"/>
        <v>0</v>
      </c>
      <c r="K32" s="12">
        <f>0</f>
        <v>0</v>
      </c>
    </row>
    <row r="33" spans="1:11" ht="15.75" customHeight="1" x14ac:dyDescent="0.25">
      <c r="A33" s="8" t="str">
        <f>General!A33</f>
        <v>Johannys Rojas</v>
      </c>
      <c r="B33" s="17">
        <f>0</f>
        <v>0</v>
      </c>
      <c r="C33" s="17">
        <f>0</f>
        <v>0</v>
      </c>
      <c r="D33" s="17">
        <f>0</f>
        <v>0</v>
      </c>
      <c r="E33" s="17">
        <f>0</f>
        <v>0</v>
      </c>
      <c r="F33" s="17">
        <f>0</f>
        <v>0</v>
      </c>
      <c r="G33" s="17">
        <f>0</f>
        <v>0</v>
      </c>
      <c r="H33" s="17">
        <f>0</f>
        <v>0</v>
      </c>
      <c r="I33" s="10">
        <f t="shared" si="0"/>
        <v>0</v>
      </c>
      <c r="J33" s="11">
        <f t="shared" si="1"/>
        <v>0</v>
      </c>
      <c r="K33" s="12">
        <f>0</f>
        <v>0</v>
      </c>
    </row>
    <row r="34" spans="1:11" ht="15.75" customHeight="1" x14ac:dyDescent="0.25">
      <c r="A34" s="8" t="str">
        <f>General!A34</f>
        <v>John Ponte</v>
      </c>
      <c r="B34" s="17">
        <f>0</f>
        <v>0</v>
      </c>
      <c r="C34" s="17">
        <f>0</f>
        <v>0</v>
      </c>
      <c r="D34" s="17">
        <f>0</f>
        <v>0</v>
      </c>
      <c r="E34" s="17">
        <f>0</f>
        <v>0</v>
      </c>
      <c r="F34" s="17">
        <f>0</f>
        <v>0</v>
      </c>
      <c r="G34" s="17">
        <f>0</f>
        <v>0</v>
      </c>
      <c r="H34" s="17">
        <f>0</f>
        <v>0</v>
      </c>
      <c r="I34" s="10">
        <f t="shared" si="0"/>
        <v>0</v>
      </c>
      <c r="J34" s="11">
        <f t="shared" si="1"/>
        <v>0</v>
      </c>
      <c r="K34" s="12">
        <f>0</f>
        <v>0</v>
      </c>
    </row>
    <row r="35" spans="1:11" ht="15.75" customHeight="1" x14ac:dyDescent="0.25">
      <c r="A35" s="8" t="str">
        <f>General!A35</f>
        <v>Jorge Valles</v>
      </c>
      <c r="B35" s="17">
        <f>0</f>
        <v>0</v>
      </c>
      <c r="C35" s="17">
        <f>0</f>
        <v>0</v>
      </c>
      <c r="D35" s="17">
        <f>0</f>
        <v>0</v>
      </c>
      <c r="E35" s="17">
        <f>0</f>
        <v>0</v>
      </c>
      <c r="F35" s="17">
        <f>0</f>
        <v>0</v>
      </c>
      <c r="G35" s="17">
        <f>0</f>
        <v>0</v>
      </c>
      <c r="H35" s="17">
        <f>0</f>
        <v>0</v>
      </c>
      <c r="I35" s="10">
        <f t="shared" ref="I35:I66" si="2">SUM(B35:H35)</f>
        <v>0</v>
      </c>
      <c r="J35" s="11">
        <f t="shared" ref="J35:J66" si="3">I35-K35</f>
        <v>0</v>
      </c>
      <c r="K35" s="12">
        <f>0</f>
        <v>0</v>
      </c>
    </row>
    <row r="36" spans="1:11" ht="15.75" customHeight="1" x14ac:dyDescent="0.25">
      <c r="A36" s="8" t="str">
        <f>General!A36</f>
        <v>Jose Francisco Lugo</v>
      </c>
      <c r="B36" s="17">
        <f>0</f>
        <v>0</v>
      </c>
      <c r="C36" s="17">
        <f>0</f>
        <v>0</v>
      </c>
      <c r="D36" s="17">
        <f>0</f>
        <v>0</v>
      </c>
      <c r="E36" s="17">
        <f>0</f>
        <v>0</v>
      </c>
      <c r="F36" s="17">
        <f>0</f>
        <v>0</v>
      </c>
      <c r="G36" s="17">
        <f>0</f>
        <v>0</v>
      </c>
      <c r="H36" s="17">
        <f>0</f>
        <v>0</v>
      </c>
      <c r="I36" s="10">
        <f t="shared" si="2"/>
        <v>0</v>
      </c>
      <c r="J36" s="11">
        <f t="shared" si="3"/>
        <v>0</v>
      </c>
      <c r="K36" s="12">
        <f>0</f>
        <v>0</v>
      </c>
    </row>
    <row r="37" spans="1:11" ht="15.75" customHeight="1" x14ac:dyDescent="0.25">
      <c r="A37" s="8" t="str">
        <f>General!A37</f>
        <v>Jose Lopez</v>
      </c>
      <c r="B37" s="17">
        <f>0</f>
        <v>0</v>
      </c>
      <c r="C37" s="17">
        <f>0</f>
        <v>0</v>
      </c>
      <c r="D37" s="17">
        <f>0</f>
        <v>0</v>
      </c>
      <c r="E37" s="17">
        <f>0</f>
        <v>0</v>
      </c>
      <c r="F37" s="17">
        <f>0</f>
        <v>0</v>
      </c>
      <c r="G37" s="17">
        <f>0</f>
        <v>0</v>
      </c>
      <c r="H37" s="17">
        <f>0</f>
        <v>0</v>
      </c>
      <c r="I37" s="10">
        <f t="shared" si="2"/>
        <v>0</v>
      </c>
      <c r="J37" s="11">
        <f t="shared" si="3"/>
        <v>0</v>
      </c>
      <c r="K37" s="12">
        <f>0</f>
        <v>0</v>
      </c>
    </row>
    <row r="38" spans="1:11" ht="15.75" customHeight="1" x14ac:dyDescent="0.25">
      <c r="A38" s="8" t="str">
        <f>General!A38</f>
        <v>Jose Ochoa</v>
      </c>
      <c r="B38" s="17">
        <f>0</f>
        <v>0</v>
      </c>
      <c r="C38" s="17">
        <f>0</f>
        <v>0</v>
      </c>
      <c r="D38" s="17">
        <f>0</f>
        <v>0</v>
      </c>
      <c r="E38" s="17">
        <f>0</f>
        <v>0</v>
      </c>
      <c r="F38" s="17">
        <f>0</f>
        <v>0</v>
      </c>
      <c r="G38" s="17">
        <f>0</f>
        <v>0</v>
      </c>
      <c r="H38" s="17">
        <f>0</f>
        <v>0</v>
      </c>
      <c r="I38" s="10">
        <f t="shared" si="2"/>
        <v>0</v>
      </c>
      <c r="J38" s="11">
        <f t="shared" si="3"/>
        <v>0</v>
      </c>
      <c r="K38" s="12">
        <f>0</f>
        <v>0</v>
      </c>
    </row>
    <row r="39" spans="1:11" ht="15.75" customHeight="1" x14ac:dyDescent="0.25">
      <c r="A39" s="8" t="str">
        <f>General!A39</f>
        <v>Joset Maldonado</v>
      </c>
      <c r="B39" s="17">
        <f>0</f>
        <v>0</v>
      </c>
      <c r="C39" s="17">
        <f>0</f>
        <v>0</v>
      </c>
      <c r="D39" s="17">
        <f>0</f>
        <v>0</v>
      </c>
      <c r="E39" s="17">
        <f>0</f>
        <v>0</v>
      </c>
      <c r="F39" s="17">
        <f>0</f>
        <v>0</v>
      </c>
      <c r="G39" s="17">
        <f>0</f>
        <v>0</v>
      </c>
      <c r="H39" s="17">
        <f>0</f>
        <v>0</v>
      </c>
      <c r="I39" s="10">
        <f t="shared" si="2"/>
        <v>0</v>
      </c>
      <c r="J39" s="11">
        <f t="shared" si="3"/>
        <v>0</v>
      </c>
      <c r="K39" s="12">
        <f>0</f>
        <v>0</v>
      </c>
    </row>
    <row r="40" spans="1:11" ht="15.75" customHeight="1" x14ac:dyDescent="0.25">
      <c r="A40" s="8" t="str">
        <f>General!A40</f>
        <v>Juan Davila</v>
      </c>
      <c r="B40" s="17">
        <f>0</f>
        <v>0</v>
      </c>
      <c r="C40" s="17">
        <f>0</f>
        <v>0</v>
      </c>
      <c r="D40" s="17">
        <f>0</f>
        <v>0</v>
      </c>
      <c r="E40" s="17">
        <f>0</f>
        <v>0</v>
      </c>
      <c r="F40" s="17">
        <f>0</f>
        <v>0</v>
      </c>
      <c r="G40" s="17">
        <f>0</f>
        <v>0</v>
      </c>
      <c r="H40" s="17">
        <f>0</f>
        <v>0</v>
      </c>
      <c r="I40" s="10">
        <f t="shared" si="2"/>
        <v>0</v>
      </c>
      <c r="J40" s="11">
        <f t="shared" si="3"/>
        <v>0</v>
      </c>
      <c r="K40" s="12">
        <f>0</f>
        <v>0</v>
      </c>
    </row>
    <row r="41" spans="1:11" ht="15.75" customHeight="1" x14ac:dyDescent="0.25">
      <c r="A41" s="8" t="str">
        <f>General!A41</f>
        <v>Juan Gimenez</v>
      </c>
      <c r="B41" s="17">
        <f>0</f>
        <v>0</v>
      </c>
      <c r="C41" s="17">
        <f>0</f>
        <v>0</v>
      </c>
      <c r="D41" s="17">
        <f>0</f>
        <v>0</v>
      </c>
      <c r="E41" s="17">
        <f>0</f>
        <v>0</v>
      </c>
      <c r="F41" s="17">
        <f>0</f>
        <v>0</v>
      </c>
      <c r="G41" s="17">
        <f>0</f>
        <v>0</v>
      </c>
      <c r="H41" s="17">
        <f>0</f>
        <v>0</v>
      </c>
      <c r="I41" s="10">
        <f t="shared" si="2"/>
        <v>0</v>
      </c>
      <c r="J41" s="11">
        <f t="shared" si="3"/>
        <v>0</v>
      </c>
      <c r="K41" s="12">
        <f>0</f>
        <v>0</v>
      </c>
    </row>
    <row r="42" spans="1:11" ht="15.75" customHeight="1" x14ac:dyDescent="0.25">
      <c r="A42" s="8" t="str">
        <f>General!A42</f>
        <v>Juan Manuel</v>
      </c>
      <c r="B42" s="17">
        <f>0</f>
        <v>0</v>
      </c>
      <c r="C42" s="17">
        <f>0</f>
        <v>0</v>
      </c>
      <c r="D42" s="17">
        <f>0</f>
        <v>0</v>
      </c>
      <c r="E42" s="17">
        <f>0</f>
        <v>0</v>
      </c>
      <c r="F42" s="17">
        <f>0</f>
        <v>0</v>
      </c>
      <c r="G42" s="17">
        <f>0</f>
        <v>0</v>
      </c>
      <c r="H42" s="17">
        <f>0</f>
        <v>0</v>
      </c>
      <c r="I42" s="10">
        <f t="shared" si="2"/>
        <v>0</v>
      </c>
      <c r="J42" s="11">
        <f t="shared" si="3"/>
        <v>0</v>
      </c>
      <c r="K42" s="12">
        <f>0</f>
        <v>0</v>
      </c>
    </row>
    <row r="43" spans="1:11" ht="15.75" customHeight="1" x14ac:dyDescent="0.25">
      <c r="A43" s="8" t="str">
        <f>General!A43</f>
        <v>Julio Astidias</v>
      </c>
      <c r="B43" s="17">
        <f>0</f>
        <v>0</v>
      </c>
      <c r="C43" s="17">
        <f>0</f>
        <v>0</v>
      </c>
      <c r="D43" s="17">
        <f>0</f>
        <v>0</v>
      </c>
      <c r="E43" s="17">
        <f>0</f>
        <v>0</v>
      </c>
      <c r="F43" s="17">
        <f>0</f>
        <v>0</v>
      </c>
      <c r="G43" s="17">
        <f>0</f>
        <v>0</v>
      </c>
      <c r="H43" s="17">
        <f>0</f>
        <v>0</v>
      </c>
      <c r="I43" s="10">
        <f t="shared" si="2"/>
        <v>0</v>
      </c>
      <c r="J43" s="11">
        <f t="shared" si="3"/>
        <v>0</v>
      </c>
      <c r="K43" s="12">
        <f>0</f>
        <v>0</v>
      </c>
    </row>
    <row r="44" spans="1:11" ht="15.75" customHeight="1" x14ac:dyDescent="0.25">
      <c r="A44" s="8" t="str">
        <f>General!A44</f>
        <v>Kelly Miranda</v>
      </c>
      <c r="B44" s="17">
        <f>0</f>
        <v>0</v>
      </c>
      <c r="C44" s="17">
        <f>0</f>
        <v>0</v>
      </c>
      <c r="D44" s="17">
        <f>0</f>
        <v>0</v>
      </c>
      <c r="E44" s="17">
        <f>0</f>
        <v>0</v>
      </c>
      <c r="F44" s="17">
        <f>0</f>
        <v>0</v>
      </c>
      <c r="G44" s="17">
        <f>0</f>
        <v>0</v>
      </c>
      <c r="H44" s="17">
        <f>0</f>
        <v>0</v>
      </c>
      <c r="I44" s="10">
        <f t="shared" si="2"/>
        <v>0</v>
      </c>
      <c r="J44" s="11">
        <f t="shared" si="3"/>
        <v>0</v>
      </c>
      <c r="K44" s="12">
        <f>0</f>
        <v>0</v>
      </c>
    </row>
    <row r="45" spans="1:11" ht="15.75" customHeight="1" x14ac:dyDescent="0.25">
      <c r="A45" s="8" t="str">
        <f>General!A45</f>
        <v>Klisma Lopez</v>
      </c>
      <c r="B45" s="17">
        <f>0</f>
        <v>0</v>
      </c>
      <c r="C45" s="17">
        <f>0</f>
        <v>0</v>
      </c>
      <c r="D45" s="17">
        <f>0</f>
        <v>0</v>
      </c>
      <c r="E45" s="17">
        <f>0</f>
        <v>0</v>
      </c>
      <c r="F45" s="17">
        <f>0</f>
        <v>0</v>
      </c>
      <c r="G45" s="17">
        <f>0</f>
        <v>0</v>
      </c>
      <c r="H45" s="17">
        <f>0</f>
        <v>0</v>
      </c>
      <c r="I45" s="10">
        <f t="shared" si="2"/>
        <v>0</v>
      </c>
      <c r="J45" s="11">
        <f t="shared" si="3"/>
        <v>0</v>
      </c>
      <c r="K45" s="12">
        <f>0</f>
        <v>0</v>
      </c>
    </row>
    <row r="46" spans="1:11" ht="15.75" customHeight="1" x14ac:dyDescent="0.25">
      <c r="A46" s="8" t="str">
        <f>General!A46</f>
        <v>Liz Forero</v>
      </c>
      <c r="B46" s="17">
        <f>0</f>
        <v>0</v>
      </c>
      <c r="C46" s="17">
        <f>0</f>
        <v>0</v>
      </c>
      <c r="D46" s="17">
        <f>0</f>
        <v>0</v>
      </c>
      <c r="E46" s="17">
        <f>0</f>
        <v>0</v>
      </c>
      <c r="F46" s="17">
        <f>0</f>
        <v>0</v>
      </c>
      <c r="G46" s="17">
        <f>0</f>
        <v>0</v>
      </c>
      <c r="H46" s="17">
        <f>0</f>
        <v>0</v>
      </c>
      <c r="I46" s="10">
        <f t="shared" si="2"/>
        <v>0</v>
      </c>
      <c r="J46" s="11">
        <f t="shared" si="3"/>
        <v>0</v>
      </c>
      <c r="K46" s="12">
        <f>0</f>
        <v>0</v>
      </c>
    </row>
    <row r="47" spans="1:11" ht="15.75" customHeight="1" x14ac:dyDescent="0.25">
      <c r="A47" s="8" t="str">
        <f>General!A47</f>
        <v>Luis David Golding</v>
      </c>
      <c r="B47" s="17">
        <f>0</f>
        <v>0</v>
      </c>
      <c r="C47" s="17">
        <f>0</f>
        <v>0</v>
      </c>
      <c r="D47" s="17">
        <f>0</f>
        <v>0</v>
      </c>
      <c r="E47" s="17">
        <f>0</f>
        <v>0</v>
      </c>
      <c r="F47" s="17">
        <f>0</f>
        <v>0</v>
      </c>
      <c r="G47" s="17">
        <f>0</f>
        <v>0</v>
      </c>
      <c r="H47" s="17">
        <f>0</f>
        <v>0</v>
      </c>
      <c r="I47" s="10">
        <f t="shared" si="2"/>
        <v>0</v>
      </c>
      <c r="J47" s="11">
        <f t="shared" si="3"/>
        <v>0</v>
      </c>
      <c r="K47" s="12">
        <f>0</f>
        <v>0</v>
      </c>
    </row>
    <row r="48" spans="1:11" ht="15.75" customHeight="1" x14ac:dyDescent="0.25">
      <c r="A48" s="8" t="str">
        <f>General!A48</f>
        <v>Luis Gutierrez</v>
      </c>
      <c r="B48" s="17">
        <f>0</f>
        <v>0</v>
      </c>
      <c r="C48" s="17">
        <f>0</f>
        <v>0</v>
      </c>
      <c r="D48" s="17">
        <f>0</f>
        <v>0</v>
      </c>
      <c r="E48" s="17">
        <f>0</f>
        <v>0</v>
      </c>
      <c r="F48" s="17">
        <f>0</f>
        <v>0</v>
      </c>
      <c r="G48" s="17">
        <f>0</f>
        <v>0</v>
      </c>
      <c r="H48" s="17">
        <f>0</f>
        <v>0</v>
      </c>
      <c r="I48" s="10">
        <f t="shared" si="2"/>
        <v>0</v>
      </c>
      <c r="J48" s="11">
        <f t="shared" si="3"/>
        <v>0</v>
      </c>
      <c r="K48" s="12">
        <f>0</f>
        <v>0</v>
      </c>
    </row>
    <row r="49" spans="1:11" ht="15.75" customHeight="1" x14ac:dyDescent="0.25">
      <c r="A49" s="8" t="str">
        <f>General!A49</f>
        <v>Luis Ochoa</v>
      </c>
      <c r="B49" s="17">
        <f>0</f>
        <v>0</v>
      </c>
      <c r="C49" s="17">
        <f>0</f>
        <v>0</v>
      </c>
      <c r="D49" s="17">
        <f>0</f>
        <v>0</v>
      </c>
      <c r="E49" s="17">
        <f>0</f>
        <v>0</v>
      </c>
      <c r="F49" s="17">
        <f>0</f>
        <v>0</v>
      </c>
      <c r="G49" s="17">
        <f>0</f>
        <v>0</v>
      </c>
      <c r="H49" s="17">
        <f>0</f>
        <v>0</v>
      </c>
      <c r="I49" s="10">
        <f t="shared" si="2"/>
        <v>0</v>
      </c>
      <c r="J49" s="11">
        <f t="shared" si="3"/>
        <v>0</v>
      </c>
      <c r="K49" s="12">
        <f>0</f>
        <v>0</v>
      </c>
    </row>
    <row r="50" spans="1:11" ht="15.75" customHeight="1" x14ac:dyDescent="0.25">
      <c r="A50" s="8" t="str">
        <f>General!A50</f>
        <v>Luis Rangel</v>
      </c>
      <c r="B50" s="17">
        <f>0</f>
        <v>0</v>
      </c>
      <c r="C50" s="17">
        <f>0</f>
        <v>0</v>
      </c>
      <c r="D50" s="17">
        <f>0</f>
        <v>0</v>
      </c>
      <c r="E50" s="17">
        <f>0</f>
        <v>0</v>
      </c>
      <c r="F50" s="17">
        <f>0</f>
        <v>0</v>
      </c>
      <c r="G50" s="17">
        <f>0</f>
        <v>0</v>
      </c>
      <c r="H50" s="17">
        <f>0</f>
        <v>0</v>
      </c>
      <c r="I50" s="10">
        <f t="shared" si="2"/>
        <v>0</v>
      </c>
      <c r="J50" s="11">
        <f t="shared" si="3"/>
        <v>0</v>
      </c>
      <c r="K50" s="12">
        <f>0</f>
        <v>0</v>
      </c>
    </row>
    <row r="51" spans="1:11" ht="15.75" customHeight="1" x14ac:dyDescent="0.25">
      <c r="A51" s="8" t="str">
        <f>General!A51</f>
        <v>Manuel Escalona</v>
      </c>
      <c r="B51" s="17">
        <f>0</f>
        <v>0</v>
      </c>
      <c r="C51" s="17">
        <f>0</f>
        <v>0</v>
      </c>
      <c r="D51" s="17">
        <f>0</f>
        <v>0</v>
      </c>
      <c r="E51" s="17">
        <f>0</f>
        <v>0</v>
      </c>
      <c r="F51" s="17">
        <f>0</f>
        <v>0</v>
      </c>
      <c r="G51" s="17">
        <f>0</f>
        <v>0</v>
      </c>
      <c r="H51" s="17">
        <f>0</f>
        <v>0</v>
      </c>
      <c r="I51" s="10">
        <f t="shared" si="2"/>
        <v>0</v>
      </c>
      <c r="J51" s="11">
        <f t="shared" si="3"/>
        <v>0</v>
      </c>
      <c r="K51" s="12">
        <f>0</f>
        <v>0</v>
      </c>
    </row>
    <row r="52" spans="1:11" ht="15.75" customHeight="1" x14ac:dyDescent="0.25">
      <c r="A52" s="8" t="str">
        <f>General!A52</f>
        <v>Manuel Lopez</v>
      </c>
      <c r="B52" s="17">
        <f>0</f>
        <v>0</v>
      </c>
      <c r="C52" s="17">
        <f>0</f>
        <v>0</v>
      </c>
      <c r="D52" s="17">
        <f>0</f>
        <v>0</v>
      </c>
      <c r="E52" s="17">
        <f>0</f>
        <v>0</v>
      </c>
      <c r="F52" s="17">
        <f>0</f>
        <v>0</v>
      </c>
      <c r="G52" s="17">
        <f>0</f>
        <v>0</v>
      </c>
      <c r="H52" s="17">
        <f>0</f>
        <v>0</v>
      </c>
      <c r="I52" s="10">
        <f t="shared" si="2"/>
        <v>0</v>
      </c>
      <c r="J52" s="11">
        <f t="shared" si="3"/>
        <v>0</v>
      </c>
      <c r="K52" s="12">
        <f>0</f>
        <v>0</v>
      </c>
    </row>
    <row r="53" spans="1:11" ht="15.75" customHeight="1" x14ac:dyDescent="0.25">
      <c r="A53" s="8" t="str">
        <f>General!A53</f>
        <v>Manuel Ramirez</v>
      </c>
      <c r="B53" s="17">
        <f>0</f>
        <v>0</v>
      </c>
      <c r="C53" s="17">
        <f>0</f>
        <v>0</v>
      </c>
      <c r="D53" s="17">
        <f>0</f>
        <v>0</v>
      </c>
      <c r="E53" s="17">
        <f>0</f>
        <v>0</v>
      </c>
      <c r="F53" s="17">
        <f>0</f>
        <v>0</v>
      </c>
      <c r="G53" s="17">
        <f>0</f>
        <v>0</v>
      </c>
      <c r="H53" s="17">
        <f>0</f>
        <v>0</v>
      </c>
      <c r="I53" s="10">
        <f t="shared" si="2"/>
        <v>0</v>
      </c>
      <c r="J53" s="11">
        <f t="shared" si="3"/>
        <v>0</v>
      </c>
      <c r="K53" s="12">
        <f>0</f>
        <v>0</v>
      </c>
    </row>
    <row r="54" spans="1:11" ht="15.75" customHeight="1" x14ac:dyDescent="0.25">
      <c r="A54" s="8" t="str">
        <f>General!A54</f>
        <v>Marbelis Soto</v>
      </c>
      <c r="B54" s="17">
        <f>0</f>
        <v>0</v>
      </c>
      <c r="C54" s="17">
        <f>0</f>
        <v>0</v>
      </c>
      <c r="D54" s="17">
        <f>0</f>
        <v>0</v>
      </c>
      <c r="E54" s="17">
        <f>0</f>
        <v>0</v>
      </c>
      <c r="F54" s="17">
        <f>0</f>
        <v>0</v>
      </c>
      <c r="G54" s="17">
        <f>0</f>
        <v>0</v>
      </c>
      <c r="H54" s="17">
        <f>0</f>
        <v>0</v>
      </c>
      <c r="I54" s="10">
        <f t="shared" si="2"/>
        <v>0</v>
      </c>
      <c r="J54" s="11">
        <f t="shared" si="3"/>
        <v>0</v>
      </c>
      <c r="K54" s="12">
        <f>0</f>
        <v>0</v>
      </c>
    </row>
    <row r="55" spans="1:11" ht="15.75" customHeight="1" x14ac:dyDescent="0.25">
      <c r="A55" s="8" t="str">
        <f>General!A55</f>
        <v>Michael Mendez</v>
      </c>
      <c r="B55" s="17">
        <f>0</f>
        <v>0</v>
      </c>
      <c r="C55" s="17">
        <f>0</f>
        <v>0</v>
      </c>
      <c r="D55" s="17">
        <f>0</f>
        <v>0</v>
      </c>
      <c r="E55" s="17">
        <f>0</f>
        <v>0</v>
      </c>
      <c r="F55" s="17">
        <f>0</f>
        <v>0</v>
      </c>
      <c r="G55" s="17">
        <f>0</f>
        <v>0</v>
      </c>
      <c r="H55" s="17">
        <f>0</f>
        <v>0</v>
      </c>
      <c r="I55" s="10">
        <f t="shared" si="2"/>
        <v>0</v>
      </c>
      <c r="J55" s="11">
        <f t="shared" si="3"/>
        <v>0</v>
      </c>
      <c r="K55" s="12">
        <f>0</f>
        <v>0</v>
      </c>
    </row>
    <row r="56" spans="1:11" ht="15.75" customHeight="1" x14ac:dyDescent="0.25">
      <c r="A56" s="8" t="str">
        <f>General!A56</f>
        <v>Nelson Roman</v>
      </c>
      <c r="B56" s="17">
        <f>0</f>
        <v>0</v>
      </c>
      <c r="C56" s="17">
        <f>0</f>
        <v>0</v>
      </c>
      <c r="D56" s="17">
        <f>0</f>
        <v>0</v>
      </c>
      <c r="E56" s="17">
        <f>0</f>
        <v>0</v>
      </c>
      <c r="F56" s="17">
        <f>0</f>
        <v>0</v>
      </c>
      <c r="G56" s="17">
        <f>0</f>
        <v>0</v>
      </c>
      <c r="H56" s="17">
        <f>0</f>
        <v>0</v>
      </c>
      <c r="I56" s="10">
        <f t="shared" si="2"/>
        <v>0</v>
      </c>
      <c r="J56" s="11">
        <f t="shared" si="3"/>
        <v>0</v>
      </c>
      <c r="K56" s="12">
        <f>0</f>
        <v>0</v>
      </c>
    </row>
    <row r="57" spans="1:11" ht="15.75" customHeight="1" x14ac:dyDescent="0.25">
      <c r="A57" s="8" t="str">
        <f>General!A57</f>
        <v>Oscar Hernandez</v>
      </c>
      <c r="B57" s="17">
        <f>0</f>
        <v>0</v>
      </c>
      <c r="C57" s="17">
        <f>0</f>
        <v>0</v>
      </c>
      <c r="D57" s="17">
        <f>0</f>
        <v>0</v>
      </c>
      <c r="E57" s="17">
        <f>0</f>
        <v>0</v>
      </c>
      <c r="F57" s="17">
        <f>0</f>
        <v>0</v>
      </c>
      <c r="G57" s="17">
        <f>0</f>
        <v>0</v>
      </c>
      <c r="H57" s="17">
        <f>0</f>
        <v>0</v>
      </c>
      <c r="I57" s="10">
        <f t="shared" si="2"/>
        <v>0</v>
      </c>
      <c r="J57" s="11">
        <f t="shared" si="3"/>
        <v>0</v>
      </c>
      <c r="K57" s="12">
        <f>0</f>
        <v>0</v>
      </c>
    </row>
    <row r="58" spans="1:11" ht="15.75" customHeight="1" x14ac:dyDescent="0.25">
      <c r="A58" s="8" t="str">
        <f>General!A58</f>
        <v>Oscar Mendez</v>
      </c>
      <c r="B58" s="17">
        <f>0</f>
        <v>0</v>
      </c>
      <c r="C58" s="17">
        <f>0</f>
        <v>0</v>
      </c>
      <c r="D58" s="17">
        <f>0</f>
        <v>0</v>
      </c>
      <c r="E58" s="17">
        <f>0</f>
        <v>0</v>
      </c>
      <c r="F58" s="17">
        <f>0</f>
        <v>0</v>
      </c>
      <c r="G58" s="17">
        <f>0</f>
        <v>0</v>
      </c>
      <c r="H58" s="17">
        <f>0</f>
        <v>0</v>
      </c>
      <c r="I58" s="10">
        <f t="shared" si="2"/>
        <v>0</v>
      </c>
      <c r="J58" s="11">
        <f t="shared" si="3"/>
        <v>0</v>
      </c>
      <c r="K58" s="12">
        <f>0</f>
        <v>0</v>
      </c>
    </row>
    <row r="59" spans="1:11" ht="15.75" customHeight="1" x14ac:dyDescent="0.25">
      <c r="A59" s="8" t="str">
        <f>General!A59</f>
        <v>Pedro Forero</v>
      </c>
      <c r="B59" s="17">
        <f>0</f>
        <v>0</v>
      </c>
      <c r="C59" s="17">
        <f>0</f>
        <v>0</v>
      </c>
      <c r="D59" s="17">
        <f>0</f>
        <v>0</v>
      </c>
      <c r="E59" s="17">
        <f>0</f>
        <v>0</v>
      </c>
      <c r="F59" s="17">
        <f>0</f>
        <v>0</v>
      </c>
      <c r="G59" s="17">
        <f>0</f>
        <v>0</v>
      </c>
      <c r="H59" s="17">
        <f>0</f>
        <v>0</v>
      </c>
      <c r="I59" s="10">
        <f t="shared" si="2"/>
        <v>0</v>
      </c>
      <c r="J59" s="11">
        <f t="shared" si="3"/>
        <v>0</v>
      </c>
      <c r="K59" s="12">
        <f>0</f>
        <v>0</v>
      </c>
    </row>
    <row r="60" spans="1:11" ht="15.75" customHeight="1" x14ac:dyDescent="0.25">
      <c r="A60" s="8" t="str">
        <f>General!A60</f>
        <v>Roberto Vasquez</v>
      </c>
      <c r="B60" s="17">
        <f>0</f>
        <v>0</v>
      </c>
      <c r="C60" s="17">
        <f>0</f>
        <v>0</v>
      </c>
      <c r="D60" s="17">
        <f>0</f>
        <v>0</v>
      </c>
      <c r="E60" s="17">
        <f>0</f>
        <v>0</v>
      </c>
      <c r="F60" s="17">
        <f>0</f>
        <v>0</v>
      </c>
      <c r="G60" s="17">
        <f>0</f>
        <v>0</v>
      </c>
      <c r="H60" s="17">
        <f>0</f>
        <v>0</v>
      </c>
      <c r="I60" s="10">
        <f t="shared" si="2"/>
        <v>0</v>
      </c>
      <c r="J60" s="11">
        <f t="shared" si="3"/>
        <v>0</v>
      </c>
      <c r="K60" s="12">
        <f>0</f>
        <v>0</v>
      </c>
    </row>
    <row r="61" spans="1:11" ht="15.75" customHeight="1" x14ac:dyDescent="0.25">
      <c r="A61" s="8" t="str">
        <f>General!A61</f>
        <v>Ruben Guerrero</v>
      </c>
      <c r="B61" s="17">
        <f>0</f>
        <v>0</v>
      </c>
      <c r="C61" s="17">
        <f>0</f>
        <v>0</v>
      </c>
      <c r="D61" s="17">
        <f>0</f>
        <v>0</v>
      </c>
      <c r="E61" s="17">
        <f>0</f>
        <v>0</v>
      </c>
      <c r="F61" s="17">
        <f>0</f>
        <v>0</v>
      </c>
      <c r="G61" s="17">
        <f>0</f>
        <v>0</v>
      </c>
      <c r="H61" s="17">
        <f>0</f>
        <v>0</v>
      </c>
      <c r="I61" s="10">
        <f t="shared" si="2"/>
        <v>0</v>
      </c>
      <c r="J61" s="11">
        <f t="shared" si="3"/>
        <v>0</v>
      </c>
      <c r="K61" s="12">
        <f>0</f>
        <v>0</v>
      </c>
    </row>
    <row r="62" spans="1:11" ht="15.75" customHeight="1" x14ac:dyDescent="0.25">
      <c r="A62" s="8" t="str">
        <f>General!A62</f>
        <v>Sara Zacarias</v>
      </c>
      <c r="B62" s="17">
        <f>0</f>
        <v>0</v>
      </c>
      <c r="C62" s="17">
        <f>0</f>
        <v>0</v>
      </c>
      <c r="D62" s="17">
        <f>0</f>
        <v>0</v>
      </c>
      <c r="E62" s="17">
        <f>0</f>
        <v>0</v>
      </c>
      <c r="F62" s="17">
        <f>0</f>
        <v>0</v>
      </c>
      <c r="G62" s="17">
        <f>0</f>
        <v>0</v>
      </c>
      <c r="H62" s="17">
        <f>0</f>
        <v>0</v>
      </c>
      <c r="I62" s="10">
        <f t="shared" si="2"/>
        <v>0</v>
      </c>
      <c r="J62" s="11">
        <f t="shared" si="3"/>
        <v>0</v>
      </c>
      <c r="K62" s="12">
        <f>0</f>
        <v>0</v>
      </c>
    </row>
    <row r="63" spans="1:11" ht="15.75" customHeight="1" x14ac:dyDescent="0.25">
      <c r="A63" s="8" t="str">
        <f>General!A63</f>
        <v>Sebastian Flores</v>
      </c>
      <c r="B63" s="17">
        <f>4</f>
        <v>4</v>
      </c>
      <c r="C63" s="17">
        <f>0</f>
        <v>0</v>
      </c>
      <c r="D63" s="17">
        <f>0</f>
        <v>0</v>
      </c>
      <c r="E63" s="17">
        <f>0+4.5</f>
        <v>4.5</v>
      </c>
      <c r="F63" s="17">
        <f>0</f>
        <v>0</v>
      </c>
      <c r="G63" s="17">
        <f>0</f>
        <v>0</v>
      </c>
      <c r="H63" s="17">
        <f>0</f>
        <v>0</v>
      </c>
      <c r="I63" s="10">
        <f t="shared" si="2"/>
        <v>8.5</v>
      </c>
      <c r="J63" s="11">
        <f t="shared" si="3"/>
        <v>8.5</v>
      </c>
      <c r="K63" s="12">
        <f>0</f>
        <v>0</v>
      </c>
    </row>
    <row r="64" spans="1:11" ht="15.75" customHeight="1" x14ac:dyDescent="0.25">
      <c r="A64" s="8" t="str">
        <f>General!A64</f>
        <v>Wilmer Gutierrez</v>
      </c>
      <c r="B64" s="17">
        <f>0</f>
        <v>0</v>
      </c>
      <c r="C64" s="17">
        <f>0</f>
        <v>0</v>
      </c>
      <c r="D64" s="17">
        <f>0</f>
        <v>0</v>
      </c>
      <c r="E64" s="17">
        <f>0</f>
        <v>0</v>
      </c>
      <c r="F64" s="17">
        <f>0</f>
        <v>0</v>
      </c>
      <c r="G64" s="17">
        <f>0</f>
        <v>0</v>
      </c>
      <c r="H64" s="17">
        <f>0</f>
        <v>0</v>
      </c>
      <c r="I64" s="10">
        <f t="shared" si="2"/>
        <v>0</v>
      </c>
      <c r="J64" s="11">
        <f t="shared" si="3"/>
        <v>0</v>
      </c>
      <c r="K64" s="12">
        <f>0</f>
        <v>0</v>
      </c>
    </row>
    <row r="65" spans="1:11" ht="15.75" customHeight="1" x14ac:dyDescent="0.25">
      <c r="A65" s="8" t="str">
        <f>General!A65</f>
        <v>Yonalber Mora Ropero</v>
      </c>
      <c r="B65" s="17">
        <f>0</f>
        <v>0</v>
      </c>
      <c r="C65" s="17">
        <f>0</f>
        <v>0</v>
      </c>
      <c r="D65" s="17">
        <f>0</f>
        <v>0</v>
      </c>
      <c r="E65" s="17">
        <f>0</f>
        <v>0</v>
      </c>
      <c r="F65" s="17">
        <f>0</f>
        <v>0</v>
      </c>
      <c r="G65" s="17">
        <f>0</f>
        <v>0</v>
      </c>
      <c r="H65" s="17">
        <f>0</f>
        <v>0</v>
      </c>
      <c r="I65" s="10">
        <f t="shared" si="2"/>
        <v>0</v>
      </c>
      <c r="J65" s="11">
        <f t="shared" si="3"/>
        <v>0</v>
      </c>
      <c r="K65" s="12">
        <f>0</f>
        <v>0</v>
      </c>
    </row>
    <row r="66" spans="1:11" ht="15.75" customHeight="1" x14ac:dyDescent="0.25">
      <c r="A66" s="8" t="str">
        <f>General!A66</f>
        <v>Yordani Garcia</v>
      </c>
      <c r="B66" s="17">
        <f>0</f>
        <v>0</v>
      </c>
      <c r="C66" s="17">
        <f>0</f>
        <v>0</v>
      </c>
      <c r="D66" s="17">
        <f>0</f>
        <v>0</v>
      </c>
      <c r="E66" s="17">
        <f>0</f>
        <v>0</v>
      </c>
      <c r="F66" s="17">
        <f>0</f>
        <v>0</v>
      </c>
      <c r="G66" s="17">
        <f>0</f>
        <v>0</v>
      </c>
      <c r="H66" s="17">
        <f>0</f>
        <v>0</v>
      </c>
      <c r="I66" s="10">
        <f t="shared" si="2"/>
        <v>0</v>
      </c>
      <c r="J66" s="11">
        <f t="shared" si="3"/>
        <v>0</v>
      </c>
      <c r="K66" s="12">
        <f>0</f>
        <v>0</v>
      </c>
    </row>
    <row r="67" spans="1:11" ht="15.75" customHeight="1" x14ac:dyDescent="0.25">
      <c r="A67" s="8" t="str">
        <f>General!A67</f>
        <v>Yunior Arrieta</v>
      </c>
      <c r="B67" s="17">
        <f>0</f>
        <v>0</v>
      </c>
      <c r="C67" s="17">
        <f>0</f>
        <v>0</v>
      </c>
      <c r="D67" s="17">
        <f>0</f>
        <v>0</v>
      </c>
      <c r="E67" s="17">
        <f>0</f>
        <v>0</v>
      </c>
      <c r="F67" s="17">
        <f>0</f>
        <v>0</v>
      </c>
      <c r="G67" s="17">
        <f>0</f>
        <v>0</v>
      </c>
      <c r="H67" s="17">
        <f>0</f>
        <v>0</v>
      </c>
      <c r="I67" s="10">
        <f t="shared" ref="I67:I98" si="4">SUM(B67:H67)</f>
        <v>0</v>
      </c>
      <c r="J67" s="11">
        <f t="shared" ref="J67:J98" si="5">I67-K67</f>
        <v>0</v>
      </c>
      <c r="K67" s="12">
        <f>0</f>
        <v>0</v>
      </c>
    </row>
    <row r="68" spans="1:11" ht="33" customHeight="1" x14ac:dyDescent="0.25">
      <c r="A68" s="4" t="s">
        <v>81</v>
      </c>
      <c r="B68" s="10">
        <f t="shared" ref="B68:I68" si="6">SUM(B3:B67)</f>
        <v>4</v>
      </c>
      <c r="C68" s="10">
        <f t="shared" si="6"/>
        <v>0</v>
      </c>
      <c r="D68" s="10">
        <f t="shared" si="6"/>
        <v>0</v>
      </c>
      <c r="E68" s="10">
        <f t="shared" si="6"/>
        <v>4.5</v>
      </c>
      <c r="F68" s="10">
        <f t="shared" si="6"/>
        <v>0</v>
      </c>
      <c r="G68" s="10">
        <f t="shared" si="6"/>
        <v>0</v>
      </c>
      <c r="H68" s="10">
        <f t="shared" si="6"/>
        <v>0</v>
      </c>
      <c r="I68" s="14">
        <f t="shared" si="6"/>
        <v>8.5</v>
      </c>
      <c r="J68" s="11" t="s">
        <v>82</v>
      </c>
      <c r="K68" s="12" t="s">
        <v>82</v>
      </c>
    </row>
    <row r="69" spans="1:11" ht="33" customHeight="1" x14ac:dyDescent="0.25">
      <c r="A69" s="5" t="s">
        <v>83</v>
      </c>
      <c r="B69" s="11">
        <f t="shared" ref="B69:H69" si="7">B68-B70</f>
        <v>4</v>
      </c>
      <c r="C69" s="11">
        <f t="shared" si="7"/>
        <v>0</v>
      </c>
      <c r="D69" s="11">
        <f t="shared" si="7"/>
        <v>0</v>
      </c>
      <c r="E69" s="11">
        <f t="shared" si="7"/>
        <v>4.5</v>
      </c>
      <c r="F69" s="11">
        <f t="shared" si="7"/>
        <v>0</v>
      </c>
      <c r="G69" s="11">
        <f t="shared" si="7"/>
        <v>0</v>
      </c>
      <c r="H69" s="11">
        <f t="shared" si="7"/>
        <v>0</v>
      </c>
      <c r="I69" s="11" t="s">
        <v>82</v>
      </c>
      <c r="J69" s="15">
        <f>SUM(J3:J67)</f>
        <v>8.5</v>
      </c>
      <c r="K69" s="12" t="s">
        <v>82</v>
      </c>
    </row>
    <row r="70" spans="1:11" ht="33" customHeight="1" x14ac:dyDescent="0.25">
      <c r="A70" s="6" t="s">
        <v>84</v>
      </c>
      <c r="B70" s="12">
        <f>0</f>
        <v>0</v>
      </c>
      <c r="C70" s="12">
        <f>0</f>
        <v>0</v>
      </c>
      <c r="D70" s="12">
        <f>0</f>
        <v>0</v>
      </c>
      <c r="E70" s="12">
        <f>0</f>
        <v>0</v>
      </c>
      <c r="F70" s="12">
        <f>0</f>
        <v>0</v>
      </c>
      <c r="G70" s="12">
        <f>0</f>
        <v>0</v>
      </c>
      <c r="H70" s="12">
        <f>0</f>
        <v>0</v>
      </c>
      <c r="I70" s="12" t="s">
        <v>82</v>
      </c>
      <c r="J70" s="12" t="s">
        <v>82</v>
      </c>
      <c r="K70" s="16">
        <f>SUM(K3:K67)</f>
        <v>0</v>
      </c>
    </row>
  </sheetData>
  <mergeCells count="1">
    <mergeCell ref="B1:K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70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baseColWidth="10" defaultColWidth="9.140625" defaultRowHeight="15" x14ac:dyDescent="0.25"/>
  <cols>
    <col min="1" max="1" width="23" customWidth="1"/>
    <col min="2" max="13" width="11.85546875" customWidth="1"/>
  </cols>
  <sheetData>
    <row r="1" spans="1:11" ht="56.25" customHeight="1" x14ac:dyDescent="0.25">
      <c r="A1" s="1"/>
      <c r="B1" s="39" t="s">
        <v>160</v>
      </c>
      <c r="C1" s="37"/>
      <c r="D1" s="37"/>
      <c r="E1" s="37"/>
      <c r="F1" s="37"/>
      <c r="G1" s="37"/>
      <c r="H1" s="37"/>
      <c r="I1" s="37"/>
      <c r="J1" s="37"/>
      <c r="K1" s="38"/>
    </row>
    <row r="2" spans="1:11" ht="56.25" customHeight="1" x14ac:dyDescent="0.25">
      <c r="A2" s="3" t="s">
        <v>157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4" t="s">
        <v>12</v>
      </c>
      <c r="J2" s="5" t="s">
        <v>13</v>
      </c>
      <c r="K2" s="6" t="s">
        <v>14</v>
      </c>
    </row>
    <row r="3" spans="1:11" ht="15.75" customHeight="1" x14ac:dyDescent="0.25">
      <c r="A3" s="8" t="str">
        <f>General!A3</f>
        <v>Albert Gonzalez</v>
      </c>
      <c r="B3" s="17">
        <f>0</f>
        <v>0</v>
      </c>
      <c r="C3" s="17">
        <f>0</f>
        <v>0</v>
      </c>
      <c r="D3" s="17">
        <f>0</f>
        <v>0</v>
      </c>
      <c r="E3" s="17">
        <f>0</f>
        <v>0</v>
      </c>
      <c r="F3" s="17">
        <f>0</f>
        <v>0</v>
      </c>
      <c r="G3" s="17">
        <f>0</f>
        <v>0</v>
      </c>
      <c r="H3" s="17">
        <f>0</f>
        <v>0</v>
      </c>
      <c r="I3" s="10">
        <f t="shared" ref="I3:I34" si="0">SUM(B3:H3)</f>
        <v>0</v>
      </c>
      <c r="J3" s="11">
        <f t="shared" ref="J3:J34" si="1">I3-K3</f>
        <v>0</v>
      </c>
      <c r="K3" s="12">
        <f>0</f>
        <v>0</v>
      </c>
    </row>
    <row r="4" spans="1:11" ht="15.75" customHeight="1" x14ac:dyDescent="0.25">
      <c r="A4" s="8" t="str">
        <f>General!A4</f>
        <v>Anderson Briceno</v>
      </c>
      <c r="B4" s="17">
        <f>0</f>
        <v>0</v>
      </c>
      <c r="C4" s="17">
        <f>0</f>
        <v>0</v>
      </c>
      <c r="D4" s="17">
        <f>0</f>
        <v>0</v>
      </c>
      <c r="E4" s="17">
        <f>0</f>
        <v>0</v>
      </c>
      <c r="F4" s="17">
        <f>0</f>
        <v>0</v>
      </c>
      <c r="G4" s="17">
        <f>0</f>
        <v>0</v>
      </c>
      <c r="H4" s="17">
        <f>0</f>
        <v>0</v>
      </c>
      <c r="I4" s="10">
        <f t="shared" si="0"/>
        <v>0</v>
      </c>
      <c r="J4" s="11">
        <f t="shared" si="1"/>
        <v>0</v>
      </c>
      <c r="K4" s="12">
        <f>0</f>
        <v>0</v>
      </c>
    </row>
    <row r="5" spans="1:11" ht="15.75" customHeight="1" x14ac:dyDescent="0.25">
      <c r="A5" s="8" t="str">
        <f>General!A5</f>
        <v>Andres Quiroz</v>
      </c>
      <c r="B5" s="17">
        <f>0</f>
        <v>0</v>
      </c>
      <c r="C5" s="17">
        <f>0</f>
        <v>0</v>
      </c>
      <c r="D5" s="17">
        <f>0</f>
        <v>0</v>
      </c>
      <c r="E5" s="17">
        <f>0</f>
        <v>0</v>
      </c>
      <c r="F5" s="17">
        <f>0</f>
        <v>0</v>
      </c>
      <c r="G5" s="17">
        <f>0</f>
        <v>0</v>
      </c>
      <c r="H5" s="17">
        <f>0</f>
        <v>0</v>
      </c>
      <c r="I5" s="10">
        <f t="shared" si="0"/>
        <v>0</v>
      </c>
      <c r="J5" s="11">
        <f t="shared" si="1"/>
        <v>0</v>
      </c>
      <c r="K5" s="12">
        <f>0</f>
        <v>0</v>
      </c>
    </row>
    <row r="6" spans="1:11" ht="15.75" customHeight="1" x14ac:dyDescent="0.25">
      <c r="A6" s="8" t="str">
        <f>General!A6</f>
        <v>Angel Maldonado</v>
      </c>
      <c r="B6" s="17">
        <f>0</f>
        <v>0</v>
      </c>
      <c r="C6" s="17">
        <f>0</f>
        <v>0</v>
      </c>
      <c r="D6" s="17">
        <f>0</f>
        <v>0</v>
      </c>
      <c r="E6" s="17">
        <f>0</f>
        <v>0</v>
      </c>
      <c r="F6" s="17">
        <f>0</f>
        <v>0</v>
      </c>
      <c r="G6" s="17">
        <f>0</f>
        <v>0</v>
      </c>
      <c r="H6" s="17">
        <f>0</f>
        <v>0</v>
      </c>
      <c r="I6" s="10">
        <f t="shared" si="0"/>
        <v>0</v>
      </c>
      <c r="J6" s="11">
        <f t="shared" si="1"/>
        <v>0</v>
      </c>
      <c r="K6" s="12">
        <f>0</f>
        <v>0</v>
      </c>
    </row>
    <row r="7" spans="1:11" ht="15.75" customHeight="1" x14ac:dyDescent="0.25">
      <c r="A7" s="8" t="str">
        <f>General!A7</f>
        <v>Antonio Lopez</v>
      </c>
      <c r="B7" s="17">
        <f>0</f>
        <v>0</v>
      </c>
      <c r="C7" s="17">
        <f>0</f>
        <v>0</v>
      </c>
      <c r="D7" s="17">
        <f>0</f>
        <v>0</v>
      </c>
      <c r="E7" s="17">
        <f>0</f>
        <v>0</v>
      </c>
      <c r="F7" s="17">
        <f>0</f>
        <v>0</v>
      </c>
      <c r="G7" s="17">
        <f>0</f>
        <v>0</v>
      </c>
      <c r="H7" s="17">
        <f>0</f>
        <v>0</v>
      </c>
      <c r="I7" s="10">
        <f t="shared" si="0"/>
        <v>0</v>
      </c>
      <c r="J7" s="11">
        <f t="shared" si="1"/>
        <v>0</v>
      </c>
      <c r="K7" s="12">
        <f>0</f>
        <v>0</v>
      </c>
    </row>
    <row r="8" spans="1:11" ht="15.75" customHeight="1" x14ac:dyDescent="0.25">
      <c r="A8" s="8" t="str">
        <f>General!A8</f>
        <v>Brailyn Lopez</v>
      </c>
      <c r="B8" s="17">
        <f>0</f>
        <v>0</v>
      </c>
      <c r="C8" s="17">
        <f>0</f>
        <v>0</v>
      </c>
      <c r="D8" s="17">
        <f>0</f>
        <v>0</v>
      </c>
      <c r="E8" s="17">
        <f>0</f>
        <v>0</v>
      </c>
      <c r="F8" s="17">
        <f>0</f>
        <v>0</v>
      </c>
      <c r="G8" s="17">
        <f>0</f>
        <v>0</v>
      </c>
      <c r="H8" s="17">
        <f>0</f>
        <v>0</v>
      </c>
      <c r="I8" s="10">
        <f t="shared" si="0"/>
        <v>0</v>
      </c>
      <c r="J8" s="11">
        <f t="shared" si="1"/>
        <v>0</v>
      </c>
      <c r="K8" s="12">
        <f>0</f>
        <v>0</v>
      </c>
    </row>
    <row r="9" spans="1:11" ht="15.75" customHeight="1" x14ac:dyDescent="0.25">
      <c r="A9" s="8" t="str">
        <f>General!A9</f>
        <v>Carlos Gonzalez</v>
      </c>
      <c r="B9" s="17">
        <f>0</f>
        <v>0</v>
      </c>
      <c r="C9" s="17">
        <f>0</f>
        <v>0</v>
      </c>
      <c r="D9" s="17">
        <f>0</f>
        <v>0</v>
      </c>
      <c r="E9" s="17">
        <f>0</f>
        <v>0</v>
      </c>
      <c r="F9" s="17">
        <f>0</f>
        <v>0</v>
      </c>
      <c r="G9" s="17">
        <f>0</f>
        <v>0</v>
      </c>
      <c r="H9" s="17">
        <f>0</f>
        <v>0</v>
      </c>
      <c r="I9" s="10">
        <f t="shared" si="0"/>
        <v>0</v>
      </c>
      <c r="J9" s="11">
        <f t="shared" si="1"/>
        <v>0</v>
      </c>
      <c r="K9" s="12">
        <f>0</f>
        <v>0</v>
      </c>
    </row>
    <row r="10" spans="1:11" ht="15.75" customHeight="1" x14ac:dyDescent="0.25">
      <c r="A10" s="8" t="str">
        <f>General!A10</f>
        <v>Carlos Mejias</v>
      </c>
      <c r="B10" s="17">
        <f>0</f>
        <v>0</v>
      </c>
      <c r="C10" s="17">
        <f>0</f>
        <v>0</v>
      </c>
      <c r="D10" s="17">
        <f>0</f>
        <v>0</v>
      </c>
      <c r="E10" s="17">
        <f>0</f>
        <v>0</v>
      </c>
      <c r="F10" s="17">
        <f>0</f>
        <v>0</v>
      </c>
      <c r="G10" s="17">
        <f>0</f>
        <v>0</v>
      </c>
      <c r="H10" s="17">
        <f>0</f>
        <v>0</v>
      </c>
      <c r="I10" s="10">
        <f t="shared" si="0"/>
        <v>0</v>
      </c>
      <c r="J10" s="11">
        <f t="shared" si="1"/>
        <v>0</v>
      </c>
      <c r="K10" s="12">
        <f>0</f>
        <v>0</v>
      </c>
    </row>
    <row r="11" spans="1:11" ht="15.75" customHeight="1" x14ac:dyDescent="0.25">
      <c r="A11" s="8" t="str">
        <f>General!A11</f>
        <v>Cesar Alvarez</v>
      </c>
      <c r="B11" s="17">
        <f>0</f>
        <v>0</v>
      </c>
      <c r="C11" s="17">
        <f>0</f>
        <v>0</v>
      </c>
      <c r="D11" s="17">
        <f>0</f>
        <v>0</v>
      </c>
      <c r="E11" s="17">
        <f>0</f>
        <v>0</v>
      </c>
      <c r="F11" s="17">
        <f>0</f>
        <v>0</v>
      </c>
      <c r="G11" s="17">
        <f>0</f>
        <v>0</v>
      </c>
      <c r="H11" s="17">
        <f>0</f>
        <v>0</v>
      </c>
      <c r="I11" s="10">
        <f t="shared" si="0"/>
        <v>0</v>
      </c>
      <c r="J11" s="11">
        <f t="shared" si="1"/>
        <v>0</v>
      </c>
      <c r="K11" s="12">
        <f>0</f>
        <v>0</v>
      </c>
    </row>
    <row r="12" spans="1:11" ht="15.75" customHeight="1" x14ac:dyDescent="0.25">
      <c r="A12" s="8" t="str">
        <f>General!A12</f>
        <v>Cesar Ponte</v>
      </c>
      <c r="B12" s="17">
        <f>0</f>
        <v>0</v>
      </c>
      <c r="C12" s="17">
        <f>0</f>
        <v>0</v>
      </c>
      <c r="D12" s="17">
        <f>0</f>
        <v>0</v>
      </c>
      <c r="E12" s="17">
        <f>0</f>
        <v>0</v>
      </c>
      <c r="F12" s="17">
        <f>0</f>
        <v>0</v>
      </c>
      <c r="G12" s="17">
        <f>0</f>
        <v>0</v>
      </c>
      <c r="H12" s="17">
        <f>0</f>
        <v>0</v>
      </c>
      <c r="I12" s="10">
        <f t="shared" si="0"/>
        <v>0</v>
      </c>
      <c r="J12" s="11">
        <f t="shared" si="1"/>
        <v>0</v>
      </c>
      <c r="K12" s="12">
        <f>0</f>
        <v>0</v>
      </c>
    </row>
    <row r="13" spans="1:11" ht="15.75" customHeight="1" x14ac:dyDescent="0.25">
      <c r="A13" s="8" t="str">
        <f>General!A13</f>
        <v>Daniel Ramirez</v>
      </c>
      <c r="B13" s="17">
        <f>0</f>
        <v>0</v>
      </c>
      <c r="C13" s="17">
        <f>0</f>
        <v>0</v>
      </c>
      <c r="D13" s="17">
        <f>0</f>
        <v>0</v>
      </c>
      <c r="E13" s="17">
        <f>0</f>
        <v>0</v>
      </c>
      <c r="F13" s="17">
        <f>0</f>
        <v>0</v>
      </c>
      <c r="G13" s="17">
        <f>0</f>
        <v>0</v>
      </c>
      <c r="H13" s="17">
        <f>0</f>
        <v>0</v>
      </c>
      <c r="I13" s="10">
        <f t="shared" si="0"/>
        <v>0</v>
      </c>
      <c r="J13" s="11">
        <f t="shared" si="1"/>
        <v>0</v>
      </c>
      <c r="K13" s="12">
        <f>0</f>
        <v>0</v>
      </c>
    </row>
    <row r="14" spans="1:11" ht="15.75" customHeight="1" x14ac:dyDescent="0.25">
      <c r="A14" s="8" t="str">
        <f>General!A14</f>
        <v>David Osorio</v>
      </c>
      <c r="B14" s="17">
        <f>0</f>
        <v>0</v>
      </c>
      <c r="C14" s="17">
        <f>0</f>
        <v>0</v>
      </c>
      <c r="D14" s="17">
        <f>0</f>
        <v>0</v>
      </c>
      <c r="E14" s="17">
        <f>0</f>
        <v>0</v>
      </c>
      <c r="F14" s="17">
        <f>0</f>
        <v>0</v>
      </c>
      <c r="G14" s="17">
        <f>0</f>
        <v>0</v>
      </c>
      <c r="H14" s="17">
        <f>0</f>
        <v>0</v>
      </c>
      <c r="I14" s="10">
        <f t="shared" si="0"/>
        <v>0</v>
      </c>
      <c r="J14" s="11">
        <f t="shared" si="1"/>
        <v>0</v>
      </c>
      <c r="K14" s="12">
        <f>0</f>
        <v>0</v>
      </c>
    </row>
    <row r="15" spans="1:11" ht="15.75" customHeight="1" x14ac:dyDescent="0.25">
      <c r="A15" s="8" t="str">
        <f>General!A15</f>
        <v>Deiberson Garcia</v>
      </c>
      <c r="B15" s="17">
        <f>0</f>
        <v>0</v>
      </c>
      <c r="C15" s="17">
        <f>0</f>
        <v>0</v>
      </c>
      <c r="D15" s="17">
        <f>0</f>
        <v>0</v>
      </c>
      <c r="E15" s="17">
        <f>0</f>
        <v>0</v>
      </c>
      <c r="F15" s="17">
        <f>0</f>
        <v>0</v>
      </c>
      <c r="G15" s="17">
        <f>0</f>
        <v>0</v>
      </c>
      <c r="H15" s="17">
        <f>0</f>
        <v>0</v>
      </c>
      <c r="I15" s="10">
        <f t="shared" si="0"/>
        <v>0</v>
      </c>
      <c r="J15" s="11">
        <f t="shared" si="1"/>
        <v>0</v>
      </c>
      <c r="K15" s="12">
        <f>0</f>
        <v>0</v>
      </c>
    </row>
    <row r="16" spans="1:11" ht="15.75" customHeight="1" x14ac:dyDescent="0.25">
      <c r="A16" s="8" t="str">
        <f>General!A16</f>
        <v>Edwardo Garcia</v>
      </c>
      <c r="B16" s="17">
        <f>0</f>
        <v>0</v>
      </c>
      <c r="C16" s="17">
        <f>0</f>
        <v>0</v>
      </c>
      <c r="D16" s="17">
        <f>0</f>
        <v>0</v>
      </c>
      <c r="E16" s="17">
        <f>0</f>
        <v>0</v>
      </c>
      <c r="F16" s="17">
        <f>0</f>
        <v>0</v>
      </c>
      <c r="G16" s="17">
        <f>0</f>
        <v>0</v>
      </c>
      <c r="H16" s="17">
        <f>0</f>
        <v>0</v>
      </c>
      <c r="I16" s="10">
        <f t="shared" si="0"/>
        <v>0</v>
      </c>
      <c r="J16" s="11">
        <f t="shared" si="1"/>
        <v>0</v>
      </c>
      <c r="K16" s="12">
        <f>0</f>
        <v>0</v>
      </c>
    </row>
    <row r="17" spans="1:11" ht="15.75" customHeight="1" x14ac:dyDescent="0.25">
      <c r="A17" s="8" t="str">
        <f>General!A17</f>
        <v>Egidio Quiroz</v>
      </c>
      <c r="B17" s="17">
        <f>0</f>
        <v>0</v>
      </c>
      <c r="C17" s="17">
        <f>0</f>
        <v>0</v>
      </c>
      <c r="D17" s="17">
        <f>0</f>
        <v>0</v>
      </c>
      <c r="E17" s="17">
        <f>0</f>
        <v>0</v>
      </c>
      <c r="F17" s="17">
        <f>0</f>
        <v>0</v>
      </c>
      <c r="G17" s="17">
        <f>0</f>
        <v>0</v>
      </c>
      <c r="H17" s="17">
        <f>0</f>
        <v>0</v>
      </c>
      <c r="I17" s="10">
        <f t="shared" si="0"/>
        <v>0</v>
      </c>
      <c r="J17" s="11">
        <f t="shared" si="1"/>
        <v>0</v>
      </c>
      <c r="K17" s="12">
        <f>0</f>
        <v>0</v>
      </c>
    </row>
    <row r="18" spans="1:11" ht="15.75" customHeight="1" x14ac:dyDescent="0.25">
      <c r="A18" s="8" t="str">
        <f>General!A18</f>
        <v>Emil Salas</v>
      </c>
      <c r="B18" s="17">
        <f>0</f>
        <v>0</v>
      </c>
      <c r="C18" s="17">
        <f>0</f>
        <v>0</v>
      </c>
      <c r="D18" s="17">
        <f>0</f>
        <v>0</v>
      </c>
      <c r="E18" s="17">
        <f>0</f>
        <v>0</v>
      </c>
      <c r="F18" s="17">
        <f>0</f>
        <v>0</v>
      </c>
      <c r="G18" s="17">
        <f>0</f>
        <v>0</v>
      </c>
      <c r="H18" s="17">
        <f>0</f>
        <v>0</v>
      </c>
      <c r="I18" s="10">
        <f t="shared" si="0"/>
        <v>0</v>
      </c>
      <c r="J18" s="11">
        <f t="shared" si="1"/>
        <v>0</v>
      </c>
      <c r="K18" s="12">
        <f>0</f>
        <v>0</v>
      </c>
    </row>
    <row r="19" spans="1:11" ht="15.75" customHeight="1" x14ac:dyDescent="0.25">
      <c r="A19" s="8" t="str">
        <f>General!A19</f>
        <v>Enrique Diaz</v>
      </c>
      <c r="B19" s="17">
        <f>0</f>
        <v>0</v>
      </c>
      <c r="C19" s="17">
        <f>0</f>
        <v>0</v>
      </c>
      <c r="D19" s="17">
        <f>0</f>
        <v>0</v>
      </c>
      <c r="E19" s="17">
        <f>0</f>
        <v>0</v>
      </c>
      <c r="F19" s="17">
        <f>0</f>
        <v>0</v>
      </c>
      <c r="G19" s="17">
        <f>0</f>
        <v>0</v>
      </c>
      <c r="H19" s="17">
        <f>0</f>
        <v>0</v>
      </c>
      <c r="I19" s="10">
        <f t="shared" si="0"/>
        <v>0</v>
      </c>
      <c r="J19" s="11">
        <f t="shared" si="1"/>
        <v>0</v>
      </c>
      <c r="K19" s="12">
        <f>0</f>
        <v>0</v>
      </c>
    </row>
    <row r="20" spans="1:11" ht="15.75" customHeight="1" x14ac:dyDescent="0.25">
      <c r="A20" s="8" t="str">
        <f>General!A20</f>
        <v>Erik Acosta</v>
      </c>
      <c r="B20" s="17">
        <f>0</f>
        <v>0</v>
      </c>
      <c r="C20" s="17">
        <f>0</f>
        <v>0</v>
      </c>
      <c r="D20" s="17">
        <f>0</f>
        <v>0</v>
      </c>
      <c r="E20" s="17">
        <f>0</f>
        <v>0</v>
      </c>
      <c r="F20" s="17">
        <f>0</f>
        <v>0</v>
      </c>
      <c r="G20" s="17">
        <f>0</f>
        <v>0</v>
      </c>
      <c r="H20" s="17">
        <f>0</f>
        <v>0</v>
      </c>
      <c r="I20" s="10">
        <f t="shared" si="0"/>
        <v>0</v>
      </c>
      <c r="J20" s="11">
        <f t="shared" si="1"/>
        <v>0</v>
      </c>
      <c r="K20" s="12">
        <f>0</f>
        <v>0</v>
      </c>
    </row>
    <row r="21" spans="1:11" ht="15.75" customHeight="1" x14ac:dyDescent="0.25">
      <c r="A21" s="8" t="str">
        <f>General!A21</f>
        <v>Erisson Salazar Rodriguez</v>
      </c>
      <c r="B21" s="17">
        <f>0</f>
        <v>0</v>
      </c>
      <c r="C21" s="17">
        <f>0</f>
        <v>0</v>
      </c>
      <c r="D21" s="17">
        <f>0</f>
        <v>0</v>
      </c>
      <c r="E21" s="17">
        <f>0</f>
        <v>0</v>
      </c>
      <c r="F21" s="17">
        <f>0</f>
        <v>0</v>
      </c>
      <c r="G21" s="17">
        <f>0</f>
        <v>0</v>
      </c>
      <c r="H21" s="17">
        <f>0</f>
        <v>0</v>
      </c>
      <c r="I21" s="10">
        <f t="shared" si="0"/>
        <v>0</v>
      </c>
      <c r="J21" s="11">
        <f t="shared" si="1"/>
        <v>0</v>
      </c>
      <c r="K21" s="12">
        <f>0</f>
        <v>0</v>
      </c>
    </row>
    <row r="22" spans="1:11" ht="15.75" customHeight="1" x14ac:dyDescent="0.25">
      <c r="A22" s="8" t="str">
        <f>General!A22</f>
        <v>Erwin Galicia</v>
      </c>
      <c r="B22" s="17">
        <f>0</f>
        <v>0</v>
      </c>
      <c r="C22" s="17">
        <f>0</f>
        <v>0</v>
      </c>
      <c r="D22" s="17">
        <f>0</f>
        <v>0</v>
      </c>
      <c r="E22" s="17">
        <f>0</f>
        <v>0</v>
      </c>
      <c r="F22" s="17">
        <f>0</f>
        <v>0</v>
      </c>
      <c r="G22" s="17">
        <f>0</f>
        <v>0</v>
      </c>
      <c r="H22" s="17">
        <f>0</f>
        <v>0</v>
      </c>
      <c r="I22" s="10">
        <f t="shared" si="0"/>
        <v>0</v>
      </c>
      <c r="J22" s="11">
        <f t="shared" si="1"/>
        <v>0</v>
      </c>
      <c r="K22" s="12">
        <f>0</f>
        <v>0</v>
      </c>
    </row>
    <row r="23" spans="1:11" ht="15.75" customHeight="1" x14ac:dyDescent="0.25">
      <c r="A23" s="8" t="str">
        <f>General!A23</f>
        <v>Erwin Gonzalez</v>
      </c>
      <c r="B23" s="17">
        <f>0</f>
        <v>0</v>
      </c>
      <c r="C23" s="17">
        <f>0</f>
        <v>0</v>
      </c>
      <c r="D23" s="17">
        <f>0</f>
        <v>0</v>
      </c>
      <c r="E23" s="17">
        <f>0</f>
        <v>0</v>
      </c>
      <c r="F23" s="17">
        <f>0</f>
        <v>0</v>
      </c>
      <c r="G23" s="17">
        <f>0</f>
        <v>0</v>
      </c>
      <c r="H23" s="17">
        <f>0</f>
        <v>0</v>
      </c>
      <c r="I23" s="10">
        <f t="shared" si="0"/>
        <v>0</v>
      </c>
      <c r="J23" s="11">
        <f t="shared" si="1"/>
        <v>0</v>
      </c>
      <c r="K23" s="12">
        <f>0</f>
        <v>0</v>
      </c>
    </row>
    <row r="24" spans="1:11" ht="15.75" customHeight="1" x14ac:dyDescent="0.25">
      <c r="A24" s="8" t="str">
        <f>General!A24</f>
        <v>Franklin Bermon</v>
      </c>
      <c r="B24" s="17">
        <f>0</f>
        <v>0</v>
      </c>
      <c r="C24" s="17">
        <f>0</f>
        <v>0</v>
      </c>
      <c r="D24" s="17">
        <f>0</f>
        <v>0</v>
      </c>
      <c r="E24" s="17">
        <f>0</f>
        <v>0</v>
      </c>
      <c r="F24" s="17">
        <f>0</f>
        <v>0</v>
      </c>
      <c r="G24" s="17">
        <f>0</f>
        <v>0</v>
      </c>
      <c r="H24" s="17">
        <f>0</f>
        <v>0</v>
      </c>
      <c r="I24" s="10">
        <f t="shared" si="0"/>
        <v>0</v>
      </c>
      <c r="J24" s="11">
        <f t="shared" si="1"/>
        <v>0</v>
      </c>
      <c r="K24" s="12">
        <f>0</f>
        <v>0</v>
      </c>
    </row>
    <row r="25" spans="1:11" ht="15.75" customHeight="1" x14ac:dyDescent="0.25">
      <c r="A25" s="8" t="str">
        <f>General!A25</f>
        <v>Franklin Soto</v>
      </c>
      <c r="B25" s="17">
        <f>0</f>
        <v>0</v>
      </c>
      <c r="C25" s="17">
        <f>0</f>
        <v>0</v>
      </c>
      <c r="D25" s="17">
        <f>0</f>
        <v>0</v>
      </c>
      <c r="E25" s="17">
        <f>0</f>
        <v>0</v>
      </c>
      <c r="F25" s="17">
        <f>0</f>
        <v>0</v>
      </c>
      <c r="G25" s="17">
        <f>0</f>
        <v>0</v>
      </c>
      <c r="H25" s="17">
        <f>0</f>
        <v>0</v>
      </c>
      <c r="I25" s="10">
        <f t="shared" si="0"/>
        <v>0</v>
      </c>
      <c r="J25" s="11">
        <f t="shared" si="1"/>
        <v>0</v>
      </c>
      <c r="K25" s="12">
        <f>0</f>
        <v>0</v>
      </c>
    </row>
    <row r="26" spans="1:11" ht="15.75" customHeight="1" x14ac:dyDescent="0.25">
      <c r="A26" s="8" t="str">
        <f>General!A26</f>
        <v>Irma Bona</v>
      </c>
      <c r="B26" s="17">
        <f>0</f>
        <v>0</v>
      </c>
      <c r="C26" s="17">
        <f>0</f>
        <v>0</v>
      </c>
      <c r="D26" s="17">
        <f>0</f>
        <v>0</v>
      </c>
      <c r="E26" s="17">
        <f>0</f>
        <v>0</v>
      </c>
      <c r="F26" s="17">
        <f>0</f>
        <v>0</v>
      </c>
      <c r="G26" s="17">
        <f>0</f>
        <v>0</v>
      </c>
      <c r="H26" s="17">
        <f>0</f>
        <v>0</v>
      </c>
      <c r="I26" s="10">
        <f t="shared" si="0"/>
        <v>0</v>
      </c>
      <c r="J26" s="11">
        <f t="shared" si="1"/>
        <v>0</v>
      </c>
      <c r="K26" s="12">
        <f>0</f>
        <v>0</v>
      </c>
    </row>
    <row r="27" spans="1:11" ht="15.75" customHeight="1" x14ac:dyDescent="0.25">
      <c r="A27" s="8" t="str">
        <f>General!A27</f>
        <v>Jairo Arteaga Rondon</v>
      </c>
      <c r="B27" s="17">
        <f>0</f>
        <v>0</v>
      </c>
      <c r="C27" s="17">
        <f>0</f>
        <v>0</v>
      </c>
      <c r="D27" s="17">
        <f>0</f>
        <v>0</v>
      </c>
      <c r="E27" s="17">
        <f>0</f>
        <v>0</v>
      </c>
      <c r="F27" s="17">
        <f>0</f>
        <v>0</v>
      </c>
      <c r="G27" s="17">
        <f>0</f>
        <v>0</v>
      </c>
      <c r="H27" s="17">
        <f>0</f>
        <v>0</v>
      </c>
      <c r="I27" s="10">
        <f t="shared" si="0"/>
        <v>0</v>
      </c>
      <c r="J27" s="11">
        <f t="shared" si="1"/>
        <v>0</v>
      </c>
      <c r="K27" s="12">
        <f>0</f>
        <v>0</v>
      </c>
    </row>
    <row r="28" spans="1:11" ht="15.75" customHeight="1" x14ac:dyDescent="0.25">
      <c r="A28" s="8" t="str">
        <f>General!A28</f>
        <v>Jesus Golding</v>
      </c>
      <c r="B28" s="17">
        <f>0</f>
        <v>0</v>
      </c>
      <c r="C28" s="17">
        <f>0</f>
        <v>0</v>
      </c>
      <c r="D28" s="17">
        <f>0</f>
        <v>0</v>
      </c>
      <c r="E28" s="17">
        <f>0</f>
        <v>0</v>
      </c>
      <c r="F28" s="17">
        <f>0</f>
        <v>0</v>
      </c>
      <c r="G28" s="17">
        <f>0</f>
        <v>0</v>
      </c>
      <c r="H28" s="17">
        <f>0</f>
        <v>0</v>
      </c>
      <c r="I28" s="10">
        <f t="shared" si="0"/>
        <v>0</v>
      </c>
      <c r="J28" s="11">
        <f t="shared" si="1"/>
        <v>0</v>
      </c>
      <c r="K28" s="12">
        <f>0</f>
        <v>0</v>
      </c>
    </row>
    <row r="29" spans="1:11" ht="15.75" customHeight="1" x14ac:dyDescent="0.25">
      <c r="A29" s="8" t="str">
        <f>General!A29</f>
        <v>Jesus Valero</v>
      </c>
      <c r="B29" s="17">
        <f>0</f>
        <v>0</v>
      </c>
      <c r="C29" s="17">
        <f>0</f>
        <v>0</v>
      </c>
      <c r="D29" s="17">
        <f>0</f>
        <v>0</v>
      </c>
      <c r="E29" s="17">
        <f>0</f>
        <v>0</v>
      </c>
      <c r="F29" s="17">
        <f>0</f>
        <v>0</v>
      </c>
      <c r="G29" s="17">
        <f>0</f>
        <v>0</v>
      </c>
      <c r="H29" s="17">
        <f>0</f>
        <v>0</v>
      </c>
      <c r="I29" s="10">
        <f t="shared" si="0"/>
        <v>0</v>
      </c>
      <c r="J29" s="11">
        <f t="shared" si="1"/>
        <v>0</v>
      </c>
      <c r="K29" s="12">
        <f>0</f>
        <v>0</v>
      </c>
    </row>
    <row r="30" spans="1:11" ht="15.75" customHeight="1" x14ac:dyDescent="0.25">
      <c r="A30" s="8" t="str">
        <f>General!A30</f>
        <v>Jhoan Cueto</v>
      </c>
      <c r="B30" s="17">
        <f>0</f>
        <v>0</v>
      </c>
      <c r="C30" s="17">
        <f>0</f>
        <v>0</v>
      </c>
      <c r="D30" s="17">
        <f>0</f>
        <v>0</v>
      </c>
      <c r="E30" s="17">
        <f>0</f>
        <v>0</v>
      </c>
      <c r="F30" s="17">
        <f>0</f>
        <v>0</v>
      </c>
      <c r="G30" s="17">
        <f>0</f>
        <v>0</v>
      </c>
      <c r="H30" s="17">
        <f>0</f>
        <v>0</v>
      </c>
      <c r="I30" s="10">
        <f t="shared" si="0"/>
        <v>0</v>
      </c>
      <c r="J30" s="11">
        <f t="shared" si="1"/>
        <v>0</v>
      </c>
      <c r="K30" s="12">
        <f>0</f>
        <v>0</v>
      </c>
    </row>
    <row r="31" spans="1:11" ht="15.75" customHeight="1" x14ac:dyDescent="0.25">
      <c r="A31" s="8" t="str">
        <f>General!A31</f>
        <v>Jhon Plaza</v>
      </c>
      <c r="B31" s="17">
        <f>0</f>
        <v>0</v>
      </c>
      <c r="C31" s="17">
        <f>0</f>
        <v>0</v>
      </c>
      <c r="D31" s="17">
        <f>0</f>
        <v>0</v>
      </c>
      <c r="E31" s="17">
        <f>0</f>
        <v>0</v>
      </c>
      <c r="F31" s="17">
        <f>0</f>
        <v>0</v>
      </c>
      <c r="G31" s="17">
        <f>0</f>
        <v>0</v>
      </c>
      <c r="H31" s="17">
        <f>0</f>
        <v>0</v>
      </c>
      <c r="I31" s="10">
        <f t="shared" si="0"/>
        <v>0</v>
      </c>
      <c r="J31" s="11">
        <f t="shared" si="1"/>
        <v>0</v>
      </c>
      <c r="K31" s="12">
        <f>0</f>
        <v>0</v>
      </c>
    </row>
    <row r="32" spans="1:11" ht="15.75" customHeight="1" x14ac:dyDescent="0.25">
      <c r="A32" s="8" t="str">
        <f>General!A32</f>
        <v>Joan Fuentes</v>
      </c>
      <c r="B32" s="17">
        <f>0</f>
        <v>0</v>
      </c>
      <c r="C32" s="17">
        <f>0</f>
        <v>0</v>
      </c>
      <c r="D32" s="17">
        <f>0</f>
        <v>0</v>
      </c>
      <c r="E32" s="17">
        <f>0</f>
        <v>0</v>
      </c>
      <c r="F32" s="17">
        <f>0</f>
        <v>0</v>
      </c>
      <c r="G32" s="17">
        <f>0</f>
        <v>0</v>
      </c>
      <c r="H32" s="17">
        <f>0</f>
        <v>0</v>
      </c>
      <c r="I32" s="10">
        <f t="shared" si="0"/>
        <v>0</v>
      </c>
      <c r="J32" s="11">
        <f t="shared" si="1"/>
        <v>0</v>
      </c>
      <c r="K32" s="12">
        <f>0</f>
        <v>0</v>
      </c>
    </row>
    <row r="33" spans="1:11" ht="15.75" customHeight="1" x14ac:dyDescent="0.25">
      <c r="A33" s="8" t="str">
        <f>General!A33</f>
        <v>Johannys Rojas</v>
      </c>
      <c r="B33" s="17">
        <f>0</f>
        <v>0</v>
      </c>
      <c r="C33" s="17">
        <f>0</f>
        <v>0</v>
      </c>
      <c r="D33" s="17">
        <f>0</f>
        <v>0</v>
      </c>
      <c r="E33" s="17">
        <f>0</f>
        <v>0</v>
      </c>
      <c r="F33" s="17">
        <f>0</f>
        <v>0</v>
      </c>
      <c r="G33" s="17">
        <f>0</f>
        <v>0</v>
      </c>
      <c r="H33" s="17">
        <f>0</f>
        <v>0</v>
      </c>
      <c r="I33" s="10">
        <f t="shared" si="0"/>
        <v>0</v>
      </c>
      <c r="J33" s="11">
        <f t="shared" si="1"/>
        <v>0</v>
      </c>
      <c r="K33" s="12">
        <f>0</f>
        <v>0</v>
      </c>
    </row>
    <row r="34" spans="1:11" ht="15.75" customHeight="1" x14ac:dyDescent="0.25">
      <c r="A34" s="8" t="str">
        <f>General!A34</f>
        <v>John Ponte</v>
      </c>
      <c r="B34" s="17">
        <f>0</f>
        <v>0</v>
      </c>
      <c r="C34" s="17">
        <f>0</f>
        <v>0</v>
      </c>
      <c r="D34" s="17">
        <f>0</f>
        <v>0</v>
      </c>
      <c r="E34" s="17">
        <f>0</f>
        <v>0</v>
      </c>
      <c r="F34" s="17">
        <f>0</f>
        <v>0</v>
      </c>
      <c r="G34" s="17">
        <f>0</f>
        <v>0</v>
      </c>
      <c r="H34" s="17">
        <f>0</f>
        <v>0</v>
      </c>
      <c r="I34" s="10">
        <f t="shared" si="0"/>
        <v>0</v>
      </c>
      <c r="J34" s="11">
        <f t="shared" si="1"/>
        <v>0</v>
      </c>
      <c r="K34" s="12">
        <f>0</f>
        <v>0</v>
      </c>
    </row>
    <row r="35" spans="1:11" ht="15.75" customHeight="1" x14ac:dyDescent="0.25">
      <c r="A35" s="8" t="str">
        <f>General!A35</f>
        <v>Jorge Valles</v>
      </c>
      <c r="B35" s="17">
        <f>0</f>
        <v>0</v>
      </c>
      <c r="C35" s="17">
        <f>0</f>
        <v>0</v>
      </c>
      <c r="D35" s="17">
        <f>0</f>
        <v>0</v>
      </c>
      <c r="E35" s="17">
        <f>0</f>
        <v>0</v>
      </c>
      <c r="F35" s="17">
        <f>0</f>
        <v>0</v>
      </c>
      <c r="G35" s="17">
        <f>0</f>
        <v>0</v>
      </c>
      <c r="H35" s="17">
        <f>0</f>
        <v>0</v>
      </c>
      <c r="I35" s="10">
        <f t="shared" ref="I35:I66" si="2">SUM(B35:H35)</f>
        <v>0</v>
      </c>
      <c r="J35" s="11">
        <f t="shared" ref="J35:J66" si="3">I35-K35</f>
        <v>0</v>
      </c>
      <c r="K35" s="12">
        <f>0</f>
        <v>0</v>
      </c>
    </row>
    <row r="36" spans="1:11" ht="15.75" customHeight="1" x14ac:dyDescent="0.25">
      <c r="A36" s="8" t="str">
        <f>General!A36</f>
        <v>Jose Francisco Lugo</v>
      </c>
      <c r="B36" s="17">
        <f>0</f>
        <v>0</v>
      </c>
      <c r="C36" s="17">
        <f>0</f>
        <v>0</v>
      </c>
      <c r="D36" s="17">
        <f>0</f>
        <v>0</v>
      </c>
      <c r="E36" s="17">
        <f>0</f>
        <v>0</v>
      </c>
      <c r="F36" s="17">
        <f>0</f>
        <v>0</v>
      </c>
      <c r="G36" s="17">
        <f>0</f>
        <v>0</v>
      </c>
      <c r="H36" s="17">
        <f>0</f>
        <v>0</v>
      </c>
      <c r="I36" s="10">
        <f t="shared" si="2"/>
        <v>0</v>
      </c>
      <c r="J36" s="11">
        <f t="shared" si="3"/>
        <v>0</v>
      </c>
      <c r="K36" s="12">
        <f>0</f>
        <v>0</v>
      </c>
    </row>
    <row r="37" spans="1:11" ht="15.75" customHeight="1" x14ac:dyDescent="0.25">
      <c r="A37" s="8" t="str">
        <f>General!A37</f>
        <v>Jose Lopez</v>
      </c>
      <c r="B37" s="17">
        <f>0</f>
        <v>0</v>
      </c>
      <c r="C37" s="17">
        <f>0</f>
        <v>0</v>
      </c>
      <c r="D37" s="17">
        <f>0</f>
        <v>0</v>
      </c>
      <c r="E37" s="17">
        <f>0</f>
        <v>0</v>
      </c>
      <c r="F37" s="17">
        <f>0</f>
        <v>0</v>
      </c>
      <c r="G37" s="17">
        <f>0</f>
        <v>0</v>
      </c>
      <c r="H37" s="17">
        <f>0</f>
        <v>0</v>
      </c>
      <c r="I37" s="10">
        <f t="shared" si="2"/>
        <v>0</v>
      </c>
      <c r="J37" s="11">
        <f t="shared" si="3"/>
        <v>0</v>
      </c>
      <c r="K37" s="12">
        <f>0</f>
        <v>0</v>
      </c>
    </row>
    <row r="38" spans="1:11" ht="15.75" customHeight="1" x14ac:dyDescent="0.25">
      <c r="A38" s="8" t="str">
        <f>General!A38</f>
        <v>Jose Ochoa</v>
      </c>
      <c r="B38" s="17">
        <f>0</f>
        <v>0</v>
      </c>
      <c r="C38" s="17">
        <f>0</f>
        <v>0</v>
      </c>
      <c r="D38" s="17">
        <f>0</f>
        <v>0</v>
      </c>
      <c r="E38" s="17">
        <f>0</f>
        <v>0</v>
      </c>
      <c r="F38" s="17">
        <f>0</f>
        <v>0</v>
      </c>
      <c r="G38" s="17">
        <f>0</f>
        <v>0</v>
      </c>
      <c r="H38" s="17">
        <f>0</f>
        <v>0</v>
      </c>
      <c r="I38" s="10">
        <f t="shared" si="2"/>
        <v>0</v>
      </c>
      <c r="J38" s="11">
        <f t="shared" si="3"/>
        <v>0</v>
      </c>
      <c r="K38" s="12">
        <f>0</f>
        <v>0</v>
      </c>
    </row>
    <row r="39" spans="1:11" ht="15.75" customHeight="1" x14ac:dyDescent="0.25">
      <c r="A39" s="8" t="str">
        <f>General!A39</f>
        <v>Joset Maldonado</v>
      </c>
      <c r="B39" s="17">
        <f>0</f>
        <v>0</v>
      </c>
      <c r="C39" s="17">
        <f>0</f>
        <v>0</v>
      </c>
      <c r="D39" s="17">
        <f>0</f>
        <v>0</v>
      </c>
      <c r="E39" s="17">
        <f>0</f>
        <v>0</v>
      </c>
      <c r="F39" s="17">
        <f>0</f>
        <v>0</v>
      </c>
      <c r="G39" s="17">
        <f>0</f>
        <v>0</v>
      </c>
      <c r="H39" s="17">
        <f>0</f>
        <v>0</v>
      </c>
      <c r="I39" s="10">
        <f t="shared" si="2"/>
        <v>0</v>
      </c>
      <c r="J39" s="11">
        <f t="shared" si="3"/>
        <v>0</v>
      </c>
      <c r="K39" s="12">
        <f>0</f>
        <v>0</v>
      </c>
    </row>
    <row r="40" spans="1:11" ht="15.75" customHeight="1" x14ac:dyDescent="0.25">
      <c r="A40" s="8" t="str">
        <f>General!A40</f>
        <v>Juan Davila</v>
      </c>
      <c r="B40" s="17">
        <f>0</f>
        <v>0</v>
      </c>
      <c r="C40" s="17">
        <f>0</f>
        <v>0</v>
      </c>
      <c r="D40" s="17">
        <f>0</f>
        <v>0</v>
      </c>
      <c r="E40" s="17">
        <f>0</f>
        <v>0</v>
      </c>
      <c r="F40" s="17">
        <f>0</f>
        <v>0</v>
      </c>
      <c r="G40" s="17">
        <f>0</f>
        <v>0</v>
      </c>
      <c r="H40" s="17">
        <f>0</f>
        <v>0</v>
      </c>
      <c r="I40" s="10">
        <f t="shared" si="2"/>
        <v>0</v>
      </c>
      <c r="J40" s="11">
        <f t="shared" si="3"/>
        <v>0</v>
      </c>
      <c r="K40" s="12">
        <f>0</f>
        <v>0</v>
      </c>
    </row>
    <row r="41" spans="1:11" ht="15.75" customHeight="1" x14ac:dyDescent="0.25">
      <c r="A41" s="8" t="str">
        <f>General!A41</f>
        <v>Juan Gimenez</v>
      </c>
      <c r="B41" s="17">
        <f>0</f>
        <v>0</v>
      </c>
      <c r="C41" s="17">
        <f>0</f>
        <v>0</v>
      </c>
      <c r="D41" s="17">
        <f>0</f>
        <v>0</v>
      </c>
      <c r="E41" s="17">
        <f>0</f>
        <v>0</v>
      </c>
      <c r="F41" s="17">
        <f>0</f>
        <v>0</v>
      </c>
      <c r="G41" s="17">
        <f>0</f>
        <v>0</v>
      </c>
      <c r="H41" s="17">
        <f>0</f>
        <v>0</v>
      </c>
      <c r="I41" s="10">
        <f t="shared" si="2"/>
        <v>0</v>
      </c>
      <c r="J41" s="11">
        <f t="shared" si="3"/>
        <v>0</v>
      </c>
      <c r="K41" s="12">
        <f>0</f>
        <v>0</v>
      </c>
    </row>
    <row r="42" spans="1:11" ht="15.75" customHeight="1" x14ac:dyDescent="0.25">
      <c r="A42" s="8" t="str">
        <f>General!A42</f>
        <v>Juan Manuel</v>
      </c>
      <c r="B42" s="17">
        <f>0</f>
        <v>0</v>
      </c>
      <c r="C42" s="17">
        <f>0</f>
        <v>0</v>
      </c>
      <c r="D42" s="17">
        <f>0</f>
        <v>0</v>
      </c>
      <c r="E42" s="17">
        <f>0</f>
        <v>0</v>
      </c>
      <c r="F42" s="17">
        <f>0</f>
        <v>0</v>
      </c>
      <c r="G42" s="17">
        <f>0</f>
        <v>0</v>
      </c>
      <c r="H42" s="17">
        <f>0</f>
        <v>0</v>
      </c>
      <c r="I42" s="10">
        <f t="shared" si="2"/>
        <v>0</v>
      </c>
      <c r="J42" s="11">
        <f t="shared" si="3"/>
        <v>0</v>
      </c>
      <c r="K42" s="12">
        <f>0</f>
        <v>0</v>
      </c>
    </row>
    <row r="43" spans="1:11" ht="15.75" customHeight="1" x14ac:dyDescent="0.25">
      <c r="A43" s="8" t="str">
        <f>General!A43</f>
        <v>Julio Astidias</v>
      </c>
      <c r="B43" s="17">
        <f>0</f>
        <v>0</v>
      </c>
      <c r="C43" s="17">
        <f>0</f>
        <v>0</v>
      </c>
      <c r="D43" s="17">
        <f>0</f>
        <v>0</v>
      </c>
      <c r="E43" s="17">
        <f>0</f>
        <v>0</v>
      </c>
      <c r="F43" s="17">
        <f>0</f>
        <v>0</v>
      </c>
      <c r="G43" s="17">
        <f>0</f>
        <v>0</v>
      </c>
      <c r="H43" s="17">
        <f>0</f>
        <v>0</v>
      </c>
      <c r="I43" s="10">
        <f t="shared" si="2"/>
        <v>0</v>
      </c>
      <c r="J43" s="11">
        <f t="shared" si="3"/>
        <v>0</v>
      </c>
      <c r="K43" s="12">
        <f>0</f>
        <v>0</v>
      </c>
    </row>
    <row r="44" spans="1:11" ht="15.75" customHeight="1" x14ac:dyDescent="0.25">
      <c r="A44" s="8" t="str">
        <f>General!A44</f>
        <v>Kelly Miranda</v>
      </c>
      <c r="B44" s="17">
        <f>0</f>
        <v>0</v>
      </c>
      <c r="C44" s="17">
        <f>0</f>
        <v>0</v>
      </c>
      <c r="D44" s="17">
        <f>0</f>
        <v>0</v>
      </c>
      <c r="E44" s="17">
        <f>0</f>
        <v>0</v>
      </c>
      <c r="F44" s="17">
        <f>0</f>
        <v>0</v>
      </c>
      <c r="G44" s="17">
        <f>0</f>
        <v>0</v>
      </c>
      <c r="H44" s="17">
        <f>0</f>
        <v>0</v>
      </c>
      <c r="I44" s="10">
        <f t="shared" si="2"/>
        <v>0</v>
      </c>
      <c r="J44" s="11">
        <f t="shared" si="3"/>
        <v>0</v>
      </c>
      <c r="K44" s="12">
        <f>0</f>
        <v>0</v>
      </c>
    </row>
    <row r="45" spans="1:11" ht="15.75" customHeight="1" x14ac:dyDescent="0.25">
      <c r="A45" s="8" t="str">
        <f>General!A45</f>
        <v>Klisma Lopez</v>
      </c>
      <c r="B45" s="17">
        <f>0</f>
        <v>0</v>
      </c>
      <c r="C45" s="17">
        <f>0</f>
        <v>0</v>
      </c>
      <c r="D45" s="17">
        <f>0</f>
        <v>0</v>
      </c>
      <c r="E45" s="17">
        <f>0</f>
        <v>0</v>
      </c>
      <c r="F45" s="17">
        <f>0</f>
        <v>0</v>
      </c>
      <c r="G45" s="17">
        <f>0</f>
        <v>0</v>
      </c>
      <c r="H45" s="17">
        <f>0</f>
        <v>0</v>
      </c>
      <c r="I45" s="10">
        <f t="shared" si="2"/>
        <v>0</v>
      </c>
      <c r="J45" s="11">
        <f t="shared" si="3"/>
        <v>0</v>
      </c>
      <c r="K45" s="12">
        <f>0</f>
        <v>0</v>
      </c>
    </row>
    <row r="46" spans="1:11" ht="15.75" customHeight="1" x14ac:dyDescent="0.25">
      <c r="A46" s="8" t="str">
        <f>General!A46</f>
        <v>Liz Forero</v>
      </c>
      <c r="B46" s="17">
        <f>0</f>
        <v>0</v>
      </c>
      <c r="C46" s="17">
        <f>0</f>
        <v>0</v>
      </c>
      <c r="D46" s="17">
        <f>0</f>
        <v>0</v>
      </c>
      <c r="E46" s="17">
        <f>0</f>
        <v>0</v>
      </c>
      <c r="F46" s="17">
        <f>0</f>
        <v>0</v>
      </c>
      <c r="G46" s="17">
        <f>0</f>
        <v>0</v>
      </c>
      <c r="H46" s="17">
        <f>0</f>
        <v>0</v>
      </c>
      <c r="I46" s="10">
        <f t="shared" si="2"/>
        <v>0</v>
      </c>
      <c r="J46" s="11">
        <f t="shared" si="3"/>
        <v>0</v>
      </c>
      <c r="K46" s="12">
        <f>0</f>
        <v>0</v>
      </c>
    </row>
    <row r="47" spans="1:11" ht="15.75" customHeight="1" x14ac:dyDescent="0.25">
      <c r="A47" s="8" t="str">
        <f>General!A47</f>
        <v>Luis David Golding</v>
      </c>
      <c r="B47" s="17">
        <f>0</f>
        <v>0</v>
      </c>
      <c r="C47" s="17">
        <f>0</f>
        <v>0</v>
      </c>
      <c r="D47" s="17">
        <f>0</f>
        <v>0</v>
      </c>
      <c r="E47" s="17">
        <f>0</f>
        <v>0</v>
      </c>
      <c r="F47" s="17">
        <f>0</f>
        <v>0</v>
      </c>
      <c r="G47" s="17">
        <f>0</f>
        <v>0</v>
      </c>
      <c r="H47" s="17">
        <f>0</f>
        <v>0</v>
      </c>
      <c r="I47" s="10">
        <f t="shared" si="2"/>
        <v>0</v>
      </c>
      <c r="J47" s="11">
        <f t="shared" si="3"/>
        <v>0</v>
      </c>
      <c r="K47" s="12">
        <f>0</f>
        <v>0</v>
      </c>
    </row>
    <row r="48" spans="1:11" ht="15.75" customHeight="1" x14ac:dyDescent="0.25">
      <c r="A48" s="8" t="str">
        <f>General!A48</f>
        <v>Luis Gutierrez</v>
      </c>
      <c r="B48" s="17">
        <f>0</f>
        <v>0</v>
      </c>
      <c r="C48" s="17">
        <f>0</f>
        <v>0</v>
      </c>
      <c r="D48" s="17">
        <f>0</f>
        <v>0</v>
      </c>
      <c r="E48" s="17">
        <f>0</f>
        <v>0</v>
      </c>
      <c r="F48" s="17">
        <f>0</f>
        <v>0</v>
      </c>
      <c r="G48" s="17">
        <f>0</f>
        <v>0</v>
      </c>
      <c r="H48" s="17">
        <f>0</f>
        <v>0</v>
      </c>
      <c r="I48" s="10">
        <f t="shared" si="2"/>
        <v>0</v>
      </c>
      <c r="J48" s="11">
        <f t="shared" si="3"/>
        <v>0</v>
      </c>
      <c r="K48" s="12">
        <f>0</f>
        <v>0</v>
      </c>
    </row>
    <row r="49" spans="1:11" ht="15.75" customHeight="1" x14ac:dyDescent="0.25">
      <c r="A49" s="8" t="str">
        <f>General!A49</f>
        <v>Luis Ochoa</v>
      </c>
      <c r="B49" s="17">
        <f>0</f>
        <v>0</v>
      </c>
      <c r="C49" s="17">
        <f>0</f>
        <v>0</v>
      </c>
      <c r="D49" s="17">
        <f>0</f>
        <v>0</v>
      </c>
      <c r="E49" s="17">
        <f>0</f>
        <v>0</v>
      </c>
      <c r="F49" s="17">
        <f>0</f>
        <v>0</v>
      </c>
      <c r="G49" s="17">
        <f>0</f>
        <v>0</v>
      </c>
      <c r="H49" s="17">
        <f>0</f>
        <v>0</v>
      </c>
      <c r="I49" s="10">
        <f t="shared" si="2"/>
        <v>0</v>
      </c>
      <c r="J49" s="11">
        <f t="shared" si="3"/>
        <v>0</v>
      </c>
      <c r="K49" s="12">
        <f>0</f>
        <v>0</v>
      </c>
    </row>
    <row r="50" spans="1:11" ht="15.75" customHeight="1" x14ac:dyDescent="0.25">
      <c r="A50" s="8" t="str">
        <f>General!A50</f>
        <v>Luis Rangel</v>
      </c>
      <c r="B50" s="17">
        <f>0</f>
        <v>0</v>
      </c>
      <c r="C50" s="17">
        <f>0</f>
        <v>0</v>
      </c>
      <c r="D50" s="17">
        <f>0</f>
        <v>0</v>
      </c>
      <c r="E50" s="17">
        <f>0</f>
        <v>0</v>
      </c>
      <c r="F50" s="17">
        <f>0</f>
        <v>0</v>
      </c>
      <c r="G50" s="17">
        <f>0</f>
        <v>0</v>
      </c>
      <c r="H50" s="17">
        <f>0</f>
        <v>0</v>
      </c>
      <c r="I50" s="10">
        <f t="shared" si="2"/>
        <v>0</v>
      </c>
      <c r="J50" s="11">
        <f t="shared" si="3"/>
        <v>0</v>
      </c>
      <c r="K50" s="12">
        <f>0</f>
        <v>0</v>
      </c>
    </row>
    <row r="51" spans="1:11" ht="15.75" customHeight="1" x14ac:dyDescent="0.25">
      <c r="A51" s="8" t="str">
        <f>General!A51</f>
        <v>Manuel Escalona</v>
      </c>
      <c r="B51" s="17">
        <f>0</f>
        <v>0</v>
      </c>
      <c r="C51" s="17">
        <f>0</f>
        <v>0</v>
      </c>
      <c r="D51" s="17">
        <f>0</f>
        <v>0</v>
      </c>
      <c r="E51" s="17">
        <f>0</f>
        <v>0</v>
      </c>
      <c r="F51" s="17">
        <f>0</f>
        <v>0</v>
      </c>
      <c r="G51" s="17">
        <f>0</f>
        <v>0</v>
      </c>
      <c r="H51" s="17">
        <f>0</f>
        <v>0</v>
      </c>
      <c r="I51" s="10">
        <f t="shared" si="2"/>
        <v>0</v>
      </c>
      <c r="J51" s="11">
        <f t="shared" si="3"/>
        <v>0</v>
      </c>
      <c r="K51" s="12">
        <f>0</f>
        <v>0</v>
      </c>
    </row>
    <row r="52" spans="1:11" ht="15.75" customHeight="1" x14ac:dyDescent="0.25">
      <c r="A52" s="8" t="str">
        <f>General!A52</f>
        <v>Manuel Lopez</v>
      </c>
      <c r="B52" s="17">
        <f>0</f>
        <v>0</v>
      </c>
      <c r="C52" s="17">
        <f>0</f>
        <v>0</v>
      </c>
      <c r="D52" s="17">
        <f>0</f>
        <v>0</v>
      </c>
      <c r="E52" s="17">
        <f>0</f>
        <v>0</v>
      </c>
      <c r="F52" s="17">
        <f>0</f>
        <v>0</v>
      </c>
      <c r="G52" s="17">
        <f>0</f>
        <v>0</v>
      </c>
      <c r="H52" s="17">
        <f>0</f>
        <v>0</v>
      </c>
      <c r="I52" s="10">
        <f t="shared" si="2"/>
        <v>0</v>
      </c>
      <c r="J52" s="11">
        <f t="shared" si="3"/>
        <v>0</v>
      </c>
      <c r="K52" s="12">
        <f>0</f>
        <v>0</v>
      </c>
    </row>
    <row r="53" spans="1:11" ht="15.75" customHeight="1" x14ac:dyDescent="0.25">
      <c r="A53" s="8" t="str">
        <f>General!A53</f>
        <v>Manuel Ramirez</v>
      </c>
      <c r="B53" s="17">
        <f>0</f>
        <v>0</v>
      </c>
      <c r="C53" s="17">
        <f>0</f>
        <v>0</v>
      </c>
      <c r="D53" s="17">
        <f>0</f>
        <v>0</v>
      </c>
      <c r="E53" s="17">
        <f>0</f>
        <v>0</v>
      </c>
      <c r="F53" s="17">
        <f>0</f>
        <v>0</v>
      </c>
      <c r="G53" s="17">
        <f>0</f>
        <v>0</v>
      </c>
      <c r="H53" s="17">
        <f>0</f>
        <v>0</v>
      </c>
      <c r="I53" s="10">
        <f t="shared" si="2"/>
        <v>0</v>
      </c>
      <c r="J53" s="11">
        <f t="shared" si="3"/>
        <v>0</v>
      </c>
      <c r="K53" s="12">
        <f>0</f>
        <v>0</v>
      </c>
    </row>
    <row r="54" spans="1:11" ht="15.75" customHeight="1" x14ac:dyDescent="0.25">
      <c r="A54" s="8" t="str">
        <f>General!A54</f>
        <v>Marbelis Soto</v>
      </c>
      <c r="B54" s="17">
        <f>0</f>
        <v>0</v>
      </c>
      <c r="C54" s="17">
        <f>0</f>
        <v>0</v>
      </c>
      <c r="D54" s="17">
        <f>0</f>
        <v>0</v>
      </c>
      <c r="E54" s="17">
        <f>0</f>
        <v>0</v>
      </c>
      <c r="F54" s="17">
        <f>0</f>
        <v>0</v>
      </c>
      <c r="G54" s="17">
        <f>0</f>
        <v>0</v>
      </c>
      <c r="H54" s="17">
        <f>0</f>
        <v>0</v>
      </c>
      <c r="I54" s="10">
        <f t="shared" si="2"/>
        <v>0</v>
      </c>
      <c r="J54" s="11">
        <f t="shared" si="3"/>
        <v>0</v>
      </c>
      <c r="K54" s="12">
        <f>0</f>
        <v>0</v>
      </c>
    </row>
    <row r="55" spans="1:11" ht="15.75" customHeight="1" x14ac:dyDescent="0.25">
      <c r="A55" s="8" t="str">
        <f>General!A55</f>
        <v>Michael Mendez</v>
      </c>
      <c r="B55" s="17">
        <f>0</f>
        <v>0</v>
      </c>
      <c r="C55" s="17">
        <f>0</f>
        <v>0</v>
      </c>
      <c r="D55" s="17">
        <f>0</f>
        <v>0</v>
      </c>
      <c r="E55" s="17">
        <f>0</f>
        <v>0</v>
      </c>
      <c r="F55" s="17">
        <f>0</f>
        <v>0</v>
      </c>
      <c r="G55" s="17">
        <f>0</f>
        <v>0</v>
      </c>
      <c r="H55" s="17">
        <f>0</f>
        <v>0</v>
      </c>
      <c r="I55" s="10">
        <f t="shared" si="2"/>
        <v>0</v>
      </c>
      <c r="J55" s="11">
        <f t="shared" si="3"/>
        <v>0</v>
      </c>
      <c r="K55" s="12">
        <f>0</f>
        <v>0</v>
      </c>
    </row>
    <row r="56" spans="1:11" ht="15.75" customHeight="1" x14ac:dyDescent="0.25">
      <c r="A56" s="8" t="str">
        <f>General!A56</f>
        <v>Nelson Roman</v>
      </c>
      <c r="B56" s="17">
        <f>0</f>
        <v>0</v>
      </c>
      <c r="C56" s="17">
        <f>0</f>
        <v>0</v>
      </c>
      <c r="D56" s="17">
        <f>0</f>
        <v>0</v>
      </c>
      <c r="E56" s="17">
        <f>0</f>
        <v>0</v>
      </c>
      <c r="F56" s="17">
        <f>0</f>
        <v>0</v>
      </c>
      <c r="G56" s="17">
        <f>0</f>
        <v>0</v>
      </c>
      <c r="H56" s="17">
        <f>0</f>
        <v>0</v>
      </c>
      <c r="I56" s="10">
        <f t="shared" si="2"/>
        <v>0</v>
      </c>
      <c r="J56" s="11">
        <f t="shared" si="3"/>
        <v>0</v>
      </c>
      <c r="K56" s="12">
        <f>0</f>
        <v>0</v>
      </c>
    </row>
    <row r="57" spans="1:11" ht="15.75" customHeight="1" x14ac:dyDescent="0.25">
      <c r="A57" s="8" t="str">
        <f>General!A57</f>
        <v>Oscar Hernandez</v>
      </c>
      <c r="B57" s="17">
        <f>0</f>
        <v>0</v>
      </c>
      <c r="C57" s="17">
        <f>0</f>
        <v>0</v>
      </c>
      <c r="D57" s="17">
        <f>0</f>
        <v>0</v>
      </c>
      <c r="E57" s="17">
        <f>0</f>
        <v>0</v>
      </c>
      <c r="F57" s="17">
        <f>0</f>
        <v>0</v>
      </c>
      <c r="G57" s="17">
        <f>0</f>
        <v>0</v>
      </c>
      <c r="H57" s="17">
        <f>0</f>
        <v>0</v>
      </c>
      <c r="I57" s="10">
        <f t="shared" si="2"/>
        <v>0</v>
      </c>
      <c r="J57" s="11">
        <f t="shared" si="3"/>
        <v>0</v>
      </c>
      <c r="K57" s="12">
        <f>0</f>
        <v>0</v>
      </c>
    </row>
    <row r="58" spans="1:11" ht="15.75" customHeight="1" x14ac:dyDescent="0.25">
      <c r="A58" s="8" t="str">
        <f>General!A58</f>
        <v>Oscar Mendez</v>
      </c>
      <c r="B58" s="17">
        <f>0</f>
        <v>0</v>
      </c>
      <c r="C58" s="17">
        <f>0</f>
        <v>0</v>
      </c>
      <c r="D58" s="17">
        <f>0</f>
        <v>0</v>
      </c>
      <c r="E58" s="17">
        <f>0</f>
        <v>0</v>
      </c>
      <c r="F58" s="17">
        <f>0</f>
        <v>0</v>
      </c>
      <c r="G58" s="17">
        <f>0</f>
        <v>0</v>
      </c>
      <c r="H58" s="17">
        <f>0</f>
        <v>0</v>
      </c>
      <c r="I58" s="10">
        <f t="shared" si="2"/>
        <v>0</v>
      </c>
      <c r="J58" s="11">
        <f t="shared" si="3"/>
        <v>0</v>
      </c>
      <c r="K58" s="12">
        <f>0</f>
        <v>0</v>
      </c>
    </row>
    <row r="59" spans="1:11" ht="15.75" customHeight="1" x14ac:dyDescent="0.25">
      <c r="A59" s="8" t="str">
        <f>General!A59</f>
        <v>Pedro Forero</v>
      </c>
      <c r="B59" s="17">
        <f>0</f>
        <v>0</v>
      </c>
      <c r="C59" s="17">
        <f>0</f>
        <v>0</v>
      </c>
      <c r="D59" s="17">
        <f>0</f>
        <v>0</v>
      </c>
      <c r="E59" s="17">
        <f>0</f>
        <v>0</v>
      </c>
      <c r="F59" s="17">
        <f>0</f>
        <v>0</v>
      </c>
      <c r="G59" s="17">
        <f>0</f>
        <v>0</v>
      </c>
      <c r="H59" s="17">
        <f>0</f>
        <v>0</v>
      </c>
      <c r="I59" s="10">
        <f t="shared" si="2"/>
        <v>0</v>
      </c>
      <c r="J59" s="11">
        <f t="shared" si="3"/>
        <v>0</v>
      </c>
      <c r="K59" s="12">
        <f>0</f>
        <v>0</v>
      </c>
    </row>
    <row r="60" spans="1:11" ht="15.75" customHeight="1" x14ac:dyDescent="0.25">
      <c r="A60" s="8" t="str">
        <f>General!A60</f>
        <v>Roberto Vasquez</v>
      </c>
      <c r="B60" s="17">
        <f>0</f>
        <v>0</v>
      </c>
      <c r="C60" s="17">
        <f>0</f>
        <v>0</v>
      </c>
      <c r="D60" s="17">
        <f>0</f>
        <v>0</v>
      </c>
      <c r="E60" s="17">
        <f>0</f>
        <v>0</v>
      </c>
      <c r="F60" s="17">
        <f>0</f>
        <v>0</v>
      </c>
      <c r="G60" s="17">
        <f>0</f>
        <v>0</v>
      </c>
      <c r="H60" s="17">
        <f>0</f>
        <v>0</v>
      </c>
      <c r="I60" s="10">
        <f t="shared" si="2"/>
        <v>0</v>
      </c>
      <c r="J60" s="11">
        <f t="shared" si="3"/>
        <v>0</v>
      </c>
      <c r="K60" s="12">
        <f>0</f>
        <v>0</v>
      </c>
    </row>
    <row r="61" spans="1:11" ht="15.75" customHeight="1" x14ac:dyDescent="0.25">
      <c r="A61" s="8" t="str">
        <f>General!A61</f>
        <v>Ruben Guerrero</v>
      </c>
      <c r="B61" s="17">
        <f>0</f>
        <v>0</v>
      </c>
      <c r="C61" s="17">
        <f>0</f>
        <v>0</v>
      </c>
      <c r="D61" s="17">
        <f>0</f>
        <v>0</v>
      </c>
      <c r="E61" s="17">
        <f>0</f>
        <v>0</v>
      </c>
      <c r="F61" s="17">
        <f>0</f>
        <v>0</v>
      </c>
      <c r="G61" s="17">
        <f>0</f>
        <v>0</v>
      </c>
      <c r="H61" s="17">
        <f>0</f>
        <v>0</v>
      </c>
      <c r="I61" s="10">
        <f t="shared" si="2"/>
        <v>0</v>
      </c>
      <c r="J61" s="11">
        <f t="shared" si="3"/>
        <v>0</v>
      </c>
      <c r="K61" s="12">
        <f>0</f>
        <v>0</v>
      </c>
    </row>
    <row r="62" spans="1:11" ht="15.75" customHeight="1" x14ac:dyDescent="0.25">
      <c r="A62" s="8" t="str">
        <f>General!A62</f>
        <v>Sara Zacarias</v>
      </c>
      <c r="B62" s="17">
        <f>0</f>
        <v>0</v>
      </c>
      <c r="C62" s="17">
        <f>0</f>
        <v>0</v>
      </c>
      <c r="D62" s="17">
        <f>0</f>
        <v>0</v>
      </c>
      <c r="E62" s="17">
        <f>0</f>
        <v>0</v>
      </c>
      <c r="F62" s="17">
        <f>0</f>
        <v>0</v>
      </c>
      <c r="G62" s="17">
        <f>0</f>
        <v>0</v>
      </c>
      <c r="H62" s="17">
        <f>0</f>
        <v>0</v>
      </c>
      <c r="I62" s="10">
        <f t="shared" si="2"/>
        <v>0</v>
      </c>
      <c r="J62" s="11">
        <f t="shared" si="3"/>
        <v>0</v>
      </c>
      <c r="K62" s="12">
        <f>0</f>
        <v>0</v>
      </c>
    </row>
    <row r="63" spans="1:11" ht="15.75" customHeight="1" x14ac:dyDescent="0.25">
      <c r="A63" s="8" t="str">
        <f>General!A63</f>
        <v>Sebastian Flores</v>
      </c>
      <c r="B63" s="17">
        <f>0</f>
        <v>0</v>
      </c>
      <c r="C63" s="17">
        <f>0</f>
        <v>0</v>
      </c>
      <c r="D63" s="17">
        <f>0</f>
        <v>0</v>
      </c>
      <c r="E63" s="17">
        <f>0.25</f>
        <v>0.25</v>
      </c>
      <c r="F63" s="17">
        <f>0</f>
        <v>0</v>
      </c>
      <c r="G63" s="17">
        <f>0</f>
        <v>0</v>
      </c>
      <c r="H63" s="17">
        <f>0</f>
        <v>0</v>
      </c>
      <c r="I63" s="10">
        <f t="shared" si="2"/>
        <v>0.25</v>
      </c>
      <c r="J63" s="11">
        <f t="shared" si="3"/>
        <v>0.25</v>
      </c>
      <c r="K63" s="12">
        <f>0</f>
        <v>0</v>
      </c>
    </row>
    <row r="64" spans="1:11" ht="15.75" customHeight="1" x14ac:dyDescent="0.25">
      <c r="A64" s="8" t="str">
        <f>General!A64</f>
        <v>Wilmer Gutierrez</v>
      </c>
      <c r="B64" s="17">
        <f>0</f>
        <v>0</v>
      </c>
      <c r="C64" s="17">
        <f>0</f>
        <v>0</v>
      </c>
      <c r="D64" s="17">
        <f>0</f>
        <v>0</v>
      </c>
      <c r="E64" s="17">
        <f>0</f>
        <v>0</v>
      </c>
      <c r="F64" s="17">
        <f>0</f>
        <v>0</v>
      </c>
      <c r="G64" s="17">
        <f>0</f>
        <v>0</v>
      </c>
      <c r="H64" s="17">
        <f>0</f>
        <v>0</v>
      </c>
      <c r="I64" s="10">
        <f t="shared" si="2"/>
        <v>0</v>
      </c>
      <c r="J64" s="11">
        <f t="shared" si="3"/>
        <v>0</v>
      </c>
      <c r="K64" s="12">
        <f>0</f>
        <v>0</v>
      </c>
    </row>
    <row r="65" spans="1:11" ht="15.75" customHeight="1" x14ac:dyDescent="0.25">
      <c r="A65" s="8" t="str">
        <f>General!A65</f>
        <v>Yonalber Mora Ropero</v>
      </c>
      <c r="B65" s="17">
        <f>0</f>
        <v>0</v>
      </c>
      <c r="C65" s="17">
        <f>0</f>
        <v>0</v>
      </c>
      <c r="D65" s="17">
        <f>0</f>
        <v>0</v>
      </c>
      <c r="E65" s="17">
        <f>0</f>
        <v>0</v>
      </c>
      <c r="F65" s="17">
        <f>0</f>
        <v>0</v>
      </c>
      <c r="G65" s="17">
        <f>0</f>
        <v>0</v>
      </c>
      <c r="H65" s="17">
        <f>0</f>
        <v>0</v>
      </c>
      <c r="I65" s="10">
        <f t="shared" si="2"/>
        <v>0</v>
      </c>
      <c r="J65" s="11">
        <f t="shared" si="3"/>
        <v>0</v>
      </c>
      <c r="K65" s="12">
        <f>0</f>
        <v>0</v>
      </c>
    </row>
    <row r="66" spans="1:11" ht="15.75" customHeight="1" x14ac:dyDescent="0.25">
      <c r="A66" s="8" t="str">
        <f>General!A66</f>
        <v>Yordani Garcia</v>
      </c>
      <c r="B66" s="17">
        <f>0</f>
        <v>0</v>
      </c>
      <c r="C66" s="17">
        <f>0</f>
        <v>0</v>
      </c>
      <c r="D66" s="17">
        <f>0</f>
        <v>0</v>
      </c>
      <c r="E66" s="17">
        <f>0</f>
        <v>0</v>
      </c>
      <c r="F66" s="17">
        <f>0</f>
        <v>0</v>
      </c>
      <c r="G66" s="17">
        <f>0</f>
        <v>0</v>
      </c>
      <c r="H66" s="17">
        <f>0</f>
        <v>0</v>
      </c>
      <c r="I66" s="10">
        <f t="shared" si="2"/>
        <v>0</v>
      </c>
      <c r="J66" s="11">
        <f t="shared" si="3"/>
        <v>0</v>
      </c>
      <c r="K66" s="12">
        <f>0</f>
        <v>0</v>
      </c>
    </row>
    <row r="67" spans="1:11" ht="15.75" customHeight="1" x14ac:dyDescent="0.25">
      <c r="A67" s="8" t="str">
        <f>General!A67</f>
        <v>Yunior Arrieta</v>
      </c>
      <c r="B67" s="17">
        <f>0</f>
        <v>0</v>
      </c>
      <c r="C67" s="17">
        <f>0</f>
        <v>0</v>
      </c>
      <c r="D67" s="17">
        <f>0</f>
        <v>0</v>
      </c>
      <c r="E67" s="17">
        <f>0</f>
        <v>0</v>
      </c>
      <c r="F67" s="17">
        <f>0</f>
        <v>0</v>
      </c>
      <c r="G67" s="17">
        <f>0</f>
        <v>0</v>
      </c>
      <c r="H67" s="17">
        <f>0</f>
        <v>0</v>
      </c>
      <c r="I67" s="10">
        <f t="shared" ref="I67:I98" si="4">SUM(B67:H67)</f>
        <v>0</v>
      </c>
      <c r="J67" s="11">
        <f t="shared" ref="J67:J98" si="5">I67-K67</f>
        <v>0</v>
      </c>
      <c r="K67" s="12">
        <f>0</f>
        <v>0</v>
      </c>
    </row>
    <row r="68" spans="1:11" ht="33" customHeight="1" x14ac:dyDescent="0.25">
      <c r="A68" s="4" t="s">
        <v>81</v>
      </c>
      <c r="B68" s="10">
        <f t="shared" ref="B68:I68" si="6">SUM(B3:B67)</f>
        <v>0</v>
      </c>
      <c r="C68" s="10">
        <f t="shared" si="6"/>
        <v>0</v>
      </c>
      <c r="D68" s="10">
        <f t="shared" si="6"/>
        <v>0</v>
      </c>
      <c r="E68" s="10">
        <f t="shared" si="6"/>
        <v>0.25</v>
      </c>
      <c r="F68" s="10">
        <f t="shared" si="6"/>
        <v>0</v>
      </c>
      <c r="G68" s="10">
        <f t="shared" si="6"/>
        <v>0</v>
      </c>
      <c r="H68" s="10">
        <f t="shared" si="6"/>
        <v>0</v>
      </c>
      <c r="I68" s="14">
        <f t="shared" si="6"/>
        <v>0.25</v>
      </c>
      <c r="J68" s="11" t="s">
        <v>82</v>
      </c>
      <c r="K68" s="12" t="s">
        <v>82</v>
      </c>
    </row>
    <row r="69" spans="1:11" ht="33" customHeight="1" x14ac:dyDescent="0.25">
      <c r="A69" s="5" t="s">
        <v>83</v>
      </c>
      <c r="B69" s="11">
        <f t="shared" ref="B69:H69" si="7">B68-B70</f>
        <v>0</v>
      </c>
      <c r="C69" s="11">
        <f t="shared" si="7"/>
        <v>0</v>
      </c>
      <c r="D69" s="11">
        <f t="shared" si="7"/>
        <v>0</v>
      </c>
      <c r="E69" s="11">
        <f t="shared" si="7"/>
        <v>0.25</v>
      </c>
      <c r="F69" s="11">
        <f t="shared" si="7"/>
        <v>0</v>
      </c>
      <c r="G69" s="11">
        <f t="shared" si="7"/>
        <v>0</v>
      </c>
      <c r="H69" s="11">
        <f t="shared" si="7"/>
        <v>0</v>
      </c>
      <c r="I69" s="11" t="s">
        <v>82</v>
      </c>
      <c r="J69" s="15">
        <f>SUM(J3:J67)</f>
        <v>0.25</v>
      </c>
      <c r="K69" s="12" t="s">
        <v>82</v>
      </c>
    </row>
    <row r="70" spans="1:11" ht="33" customHeight="1" x14ac:dyDescent="0.25">
      <c r="A70" s="6" t="s">
        <v>84</v>
      </c>
      <c r="B70" s="12">
        <f>0</f>
        <v>0</v>
      </c>
      <c r="C70" s="12">
        <f>0</f>
        <v>0</v>
      </c>
      <c r="D70" s="12">
        <f>0</f>
        <v>0</v>
      </c>
      <c r="E70" s="12">
        <f>0</f>
        <v>0</v>
      </c>
      <c r="F70" s="12">
        <f>0</f>
        <v>0</v>
      </c>
      <c r="G70" s="12">
        <f>0</f>
        <v>0</v>
      </c>
      <c r="H70" s="12">
        <f>0</f>
        <v>0</v>
      </c>
      <c r="I70" s="12" t="s">
        <v>82</v>
      </c>
      <c r="J70" s="12" t="s">
        <v>82</v>
      </c>
      <c r="K70" s="16">
        <f>SUM(K3:K67)</f>
        <v>0</v>
      </c>
    </row>
  </sheetData>
  <mergeCells count="1">
    <mergeCell ref="B1:K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70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baseColWidth="10" defaultColWidth="9.140625" defaultRowHeight="15" x14ac:dyDescent="0.25"/>
  <cols>
    <col min="1" max="1" width="23" customWidth="1"/>
    <col min="2" max="13" width="11.85546875" customWidth="1"/>
  </cols>
  <sheetData>
    <row r="1" spans="1:11" ht="56.25" customHeight="1" x14ac:dyDescent="0.25">
      <c r="A1" s="1"/>
      <c r="B1" s="39" t="s">
        <v>161</v>
      </c>
      <c r="C1" s="37"/>
      <c r="D1" s="37"/>
      <c r="E1" s="37"/>
      <c r="F1" s="37"/>
      <c r="G1" s="37"/>
      <c r="H1" s="37"/>
      <c r="I1" s="37"/>
      <c r="J1" s="37"/>
      <c r="K1" s="38"/>
    </row>
    <row r="2" spans="1:11" ht="56.25" customHeight="1" x14ac:dyDescent="0.25">
      <c r="A2" s="3" t="s">
        <v>157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4" t="s">
        <v>12</v>
      </c>
      <c r="J2" s="5" t="s">
        <v>13</v>
      </c>
      <c r="K2" s="6" t="s">
        <v>14</v>
      </c>
    </row>
    <row r="3" spans="1:11" ht="15.75" customHeight="1" x14ac:dyDescent="0.25">
      <c r="A3" s="8" t="str">
        <f>General!A3</f>
        <v>Albert Gonzalez</v>
      </c>
      <c r="B3" s="17">
        <f>0</f>
        <v>0</v>
      </c>
      <c r="C3" s="17">
        <f>0</f>
        <v>0</v>
      </c>
      <c r="D3" s="17">
        <f>0</f>
        <v>0</v>
      </c>
      <c r="E3" s="17">
        <f>0</f>
        <v>0</v>
      </c>
      <c r="F3" s="17">
        <f>0</f>
        <v>0</v>
      </c>
      <c r="G3" s="17">
        <f>0</f>
        <v>0</v>
      </c>
      <c r="H3" s="17">
        <f>0</f>
        <v>0</v>
      </c>
      <c r="I3" s="10">
        <f t="shared" ref="I3:I34" si="0">SUM(B3:H3)</f>
        <v>0</v>
      </c>
      <c r="J3" s="11">
        <f t="shared" ref="J3:J34" si="1">I3-K3</f>
        <v>0</v>
      </c>
      <c r="K3" s="12">
        <f>0</f>
        <v>0</v>
      </c>
    </row>
    <row r="4" spans="1:11" ht="15.75" customHeight="1" x14ac:dyDescent="0.25">
      <c r="A4" s="8" t="str">
        <f>General!A4</f>
        <v>Anderson Briceno</v>
      </c>
      <c r="B4" s="17">
        <f>0</f>
        <v>0</v>
      </c>
      <c r="C4" s="17">
        <f>0</f>
        <v>0</v>
      </c>
      <c r="D4" s="17">
        <f>0</f>
        <v>0</v>
      </c>
      <c r="E4" s="17">
        <f>0</f>
        <v>0</v>
      </c>
      <c r="F4" s="17">
        <f>0</f>
        <v>0</v>
      </c>
      <c r="G4" s="17">
        <f>0</f>
        <v>0</v>
      </c>
      <c r="H4" s="17">
        <f>0</f>
        <v>0</v>
      </c>
      <c r="I4" s="10">
        <f t="shared" si="0"/>
        <v>0</v>
      </c>
      <c r="J4" s="11">
        <f t="shared" si="1"/>
        <v>0</v>
      </c>
      <c r="K4" s="12">
        <f>0</f>
        <v>0</v>
      </c>
    </row>
    <row r="5" spans="1:11" ht="15.75" customHeight="1" x14ac:dyDescent="0.25">
      <c r="A5" s="8" t="str">
        <f>General!A5</f>
        <v>Andres Quiroz</v>
      </c>
      <c r="B5" s="17">
        <f>0</f>
        <v>0</v>
      </c>
      <c r="C5" s="17">
        <f>0</f>
        <v>0</v>
      </c>
      <c r="D5" s="17">
        <f>0</f>
        <v>0</v>
      </c>
      <c r="E5" s="17">
        <f>0</f>
        <v>0</v>
      </c>
      <c r="F5" s="17">
        <f>0</f>
        <v>0</v>
      </c>
      <c r="G5" s="17">
        <f>0</f>
        <v>0</v>
      </c>
      <c r="H5" s="17">
        <f>0</f>
        <v>0</v>
      </c>
      <c r="I5" s="10">
        <f t="shared" si="0"/>
        <v>0</v>
      </c>
      <c r="J5" s="11">
        <f t="shared" si="1"/>
        <v>0</v>
      </c>
      <c r="K5" s="12">
        <f>0</f>
        <v>0</v>
      </c>
    </row>
    <row r="6" spans="1:11" ht="15.75" customHeight="1" x14ac:dyDescent="0.25">
      <c r="A6" s="8" t="str">
        <f>General!A6</f>
        <v>Angel Maldonado</v>
      </c>
      <c r="B6" s="17">
        <f>0</f>
        <v>0</v>
      </c>
      <c r="C6" s="17">
        <f>0</f>
        <v>0</v>
      </c>
      <c r="D6" s="17">
        <f>0</f>
        <v>0</v>
      </c>
      <c r="E6" s="17">
        <f>0</f>
        <v>0</v>
      </c>
      <c r="F6" s="17">
        <f>0</f>
        <v>0</v>
      </c>
      <c r="G6" s="17">
        <f>0</f>
        <v>0</v>
      </c>
      <c r="H6" s="17">
        <f>0</f>
        <v>0</v>
      </c>
      <c r="I6" s="10">
        <f t="shared" si="0"/>
        <v>0</v>
      </c>
      <c r="J6" s="11">
        <f t="shared" si="1"/>
        <v>0</v>
      </c>
      <c r="K6" s="12">
        <f>0</f>
        <v>0</v>
      </c>
    </row>
    <row r="7" spans="1:11" ht="15.75" customHeight="1" x14ac:dyDescent="0.25">
      <c r="A7" s="8" t="str">
        <f>General!A7</f>
        <v>Antonio Lopez</v>
      </c>
      <c r="B7" s="17">
        <f>0</f>
        <v>0</v>
      </c>
      <c r="C7" s="17">
        <f>0</f>
        <v>0</v>
      </c>
      <c r="D7" s="17">
        <f>0</f>
        <v>0</v>
      </c>
      <c r="E7" s="17">
        <f>0</f>
        <v>0</v>
      </c>
      <c r="F7" s="17">
        <f>0</f>
        <v>0</v>
      </c>
      <c r="G7" s="17">
        <f>0</f>
        <v>0</v>
      </c>
      <c r="H7" s="17">
        <f>0</f>
        <v>0</v>
      </c>
      <c r="I7" s="10">
        <f t="shared" si="0"/>
        <v>0</v>
      </c>
      <c r="J7" s="11">
        <f t="shared" si="1"/>
        <v>0</v>
      </c>
      <c r="K7" s="12">
        <f>0</f>
        <v>0</v>
      </c>
    </row>
    <row r="8" spans="1:11" ht="15.75" customHeight="1" x14ac:dyDescent="0.25">
      <c r="A8" s="8" t="str">
        <f>General!A8</f>
        <v>Brailyn Lopez</v>
      </c>
      <c r="B8" s="17">
        <f>0</f>
        <v>0</v>
      </c>
      <c r="C8" s="17">
        <f>0</f>
        <v>0</v>
      </c>
      <c r="D8" s="17">
        <f>0</f>
        <v>0</v>
      </c>
      <c r="E8" s="17">
        <f>0</f>
        <v>0</v>
      </c>
      <c r="F8" s="17">
        <f>0</f>
        <v>0</v>
      </c>
      <c r="G8" s="17">
        <f>0</f>
        <v>0</v>
      </c>
      <c r="H8" s="17">
        <f>0</f>
        <v>0</v>
      </c>
      <c r="I8" s="10">
        <f t="shared" si="0"/>
        <v>0</v>
      </c>
      <c r="J8" s="11">
        <f t="shared" si="1"/>
        <v>0</v>
      </c>
      <c r="K8" s="12">
        <f>0</f>
        <v>0</v>
      </c>
    </row>
    <row r="9" spans="1:11" ht="15.75" customHeight="1" x14ac:dyDescent="0.25">
      <c r="A9" s="8" t="str">
        <f>General!A9</f>
        <v>Carlos Gonzalez</v>
      </c>
      <c r="B9" s="17">
        <f>0</f>
        <v>0</v>
      </c>
      <c r="C9" s="17">
        <f>0</f>
        <v>0</v>
      </c>
      <c r="D9" s="17">
        <f>0</f>
        <v>0</v>
      </c>
      <c r="E9" s="17">
        <f>0</f>
        <v>0</v>
      </c>
      <c r="F9" s="17">
        <f>0</f>
        <v>0</v>
      </c>
      <c r="G9" s="17">
        <f>0</f>
        <v>0</v>
      </c>
      <c r="H9" s="17">
        <f>0</f>
        <v>0</v>
      </c>
      <c r="I9" s="10">
        <f t="shared" si="0"/>
        <v>0</v>
      </c>
      <c r="J9" s="11">
        <f t="shared" si="1"/>
        <v>0</v>
      </c>
      <c r="K9" s="12">
        <f>0</f>
        <v>0</v>
      </c>
    </row>
    <row r="10" spans="1:11" ht="15.75" customHeight="1" x14ac:dyDescent="0.25">
      <c r="A10" s="8" t="str">
        <f>General!A10</f>
        <v>Carlos Mejias</v>
      </c>
      <c r="B10" s="17">
        <f>0</f>
        <v>0</v>
      </c>
      <c r="C10" s="17">
        <f>0</f>
        <v>0</v>
      </c>
      <c r="D10" s="17">
        <f>0</f>
        <v>0</v>
      </c>
      <c r="E10" s="17">
        <f>0</f>
        <v>0</v>
      </c>
      <c r="F10" s="17">
        <f>0</f>
        <v>0</v>
      </c>
      <c r="G10" s="17">
        <f>0</f>
        <v>0</v>
      </c>
      <c r="H10" s="17">
        <f>0</f>
        <v>0</v>
      </c>
      <c r="I10" s="10">
        <f t="shared" si="0"/>
        <v>0</v>
      </c>
      <c r="J10" s="11">
        <f t="shared" si="1"/>
        <v>0</v>
      </c>
      <c r="K10" s="12">
        <f>0</f>
        <v>0</v>
      </c>
    </row>
    <row r="11" spans="1:11" ht="15.75" customHeight="1" x14ac:dyDescent="0.25">
      <c r="A11" s="8" t="str">
        <f>General!A11</f>
        <v>Cesar Alvarez</v>
      </c>
      <c r="B11" s="17">
        <f>0</f>
        <v>0</v>
      </c>
      <c r="C11" s="17">
        <f>0</f>
        <v>0</v>
      </c>
      <c r="D11" s="17">
        <f>0</f>
        <v>0</v>
      </c>
      <c r="E11" s="17">
        <f>0</f>
        <v>0</v>
      </c>
      <c r="F11" s="17">
        <f>0</f>
        <v>0</v>
      </c>
      <c r="G11" s="17">
        <f>0</f>
        <v>0</v>
      </c>
      <c r="H11" s="17">
        <f>0</f>
        <v>0</v>
      </c>
      <c r="I11" s="10">
        <f t="shared" si="0"/>
        <v>0</v>
      </c>
      <c r="J11" s="11">
        <f t="shared" si="1"/>
        <v>0</v>
      </c>
      <c r="K11" s="12">
        <f>0</f>
        <v>0</v>
      </c>
    </row>
    <row r="12" spans="1:11" ht="15.75" customHeight="1" x14ac:dyDescent="0.25">
      <c r="A12" s="8" t="str">
        <f>General!A12</f>
        <v>Cesar Ponte</v>
      </c>
      <c r="B12" s="17">
        <f>0</f>
        <v>0</v>
      </c>
      <c r="C12" s="17">
        <f>0</f>
        <v>0</v>
      </c>
      <c r="D12" s="17">
        <f>0</f>
        <v>0</v>
      </c>
      <c r="E12" s="17">
        <f>0</f>
        <v>0</v>
      </c>
      <c r="F12" s="17">
        <f>0</f>
        <v>0</v>
      </c>
      <c r="G12" s="17">
        <f>0</f>
        <v>0</v>
      </c>
      <c r="H12" s="17">
        <f>0</f>
        <v>0</v>
      </c>
      <c r="I12" s="10">
        <f t="shared" si="0"/>
        <v>0</v>
      </c>
      <c r="J12" s="11">
        <f t="shared" si="1"/>
        <v>0</v>
      </c>
      <c r="K12" s="12">
        <f>0</f>
        <v>0</v>
      </c>
    </row>
    <row r="13" spans="1:11" ht="15.75" customHeight="1" x14ac:dyDescent="0.25">
      <c r="A13" s="8" t="str">
        <f>General!A13</f>
        <v>Daniel Ramirez</v>
      </c>
      <c r="B13" s="17">
        <f>0</f>
        <v>0</v>
      </c>
      <c r="C13" s="17">
        <f>0</f>
        <v>0</v>
      </c>
      <c r="D13" s="17">
        <f>0</f>
        <v>0</v>
      </c>
      <c r="E13" s="17">
        <f>0</f>
        <v>0</v>
      </c>
      <c r="F13" s="17">
        <f>0</f>
        <v>0</v>
      </c>
      <c r="G13" s="17">
        <f>0</f>
        <v>0</v>
      </c>
      <c r="H13" s="17">
        <f>0</f>
        <v>0</v>
      </c>
      <c r="I13" s="10">
        <f t="shared" si="0"/>
        <v>0</v>
      </c>
      <c r="J13" s="11">
        <f t="shared" si="1"/>
        <v>0</v>
      </c>
      <c r="K13" s="12">
        <f>0</f>
        <v>0</v>
      </c>
    </row>
    <row r="14" spans="1:11" ht="15.75" customHeight="1" x14ac:dyDescent="0.25">
      <c r="A14" s="8" t="str">
        <f>General!A14</f>
        <v>David Osorio</v>
      </c>
      <c r="B14" s="17">
        <f>0</f>
        <v>0</v>
      </c>
      <c r="C14" s="17">
        <f>0</f>
        <v>0</v>
      </c>
      <c r="D14" s="17">
        <f>0</f>
        <v>0</v>
      </c>
      <c r="E14" s="17">
        <f>0</f>
        <v>0</v>
      </c>
      <c r="F14" s="17">
        <f>0</f>
        <v>0</v>
      </c>
      <c r="G14" s="17">
        <f>0</f>
        <v>0</v>
      </c>
      <c r="H14" s="17">
        <f>0</f>
        <v>0</v>
      </c>
      <c r="I14" s="10">
        <f t="shared" si="0"/>
        <v>0</v>
      </c>
      <c r="J14" s="11">
        <f t="shared" si="1"/>
        <v>0</v>
      </c>
      <c r="K14" s="12">
        <f>0</f>
        <v>0</v>
      </c>
    </row>
    <row r="15" spans="1:11" ht="15.75" customHeight="1" x14ac:dyDescent="0.25">
      <c r="A15" s="8" t="str">
        <f>General!A15</f>
        <v>Deiberson Garcia</v>
      </c>
      <c r="B15" s="17">
        <f>0</f>
        <v>0</v>
      </c>
      <c r="C15" s="17">
        <f>0</f>
        <v>0</v>
      </c>
      <c r="D15" s="17">
        <f>0</f>
        <v>0</v>
      </c>
      <c r="E15" s="17">
        <f>0</f>
        <v>0</v>
      </c>
      <c r="F15" s="17">
        <f>0</f>
        <v>0</v>
      </c>
      <c r="G15" s="17">
        <f>0</f>
        <v>0</v>
      </c>
      <c r="H15" s="17">
        <f>0</f>
        <v>0</v>
      </c>
      <c r="I15" s="10">
        <f t="shared" si="0"/>
        <v>0</v>
      </c>
      <c r="J15" s="11">
        <f t="shared" si="1"/>
        <v>0</v>
      </c>
      <c r="K15" s="12">
        <f>0</f>
        <v>0</v>
      </c>
    </row>
    <row r="16" spans="1:11" ht="15.75" customHeight="1" x14ac:dyDescent="0.25">
      <c r="A16" s="8" t="str">
        <f>General!A16</f>
        <v>Edwardo Garcia</v>
      </c>
      <c r="B16" s="17">
        <f>0</f>
        <v>0</v>
      </c>
      <c r="C16" s="17">
        <f>0</f>
        <v>0</v>
      </c>
      <c r="D16" s="17">
        <f>0</f>
        <v>0</v>
      </c>
      <c r="E16" s="17">
        <f>0</f>
        <v>0</v>
      </c>
      <c r="F16" s="17">
        <f>0</f>
        <v>0</v>
      </c>
      <c r="G16" s="17">
        <f>0</f>
        <v>0</v>
      </c>
      <c r="H16" s="17">
        <f>0</f>
        <v>0</v>
      </c>
      <c r="I16" s="10">
        <f t="shared" si="0"/>
        <v>0</v>
      </c>
      <c r="J16" s="11">
        <f t="shared" si="1"/>
        <v>0</v>
      </c>
      <c r="K16" s="12">
        <f>0</f>
        <v>0</v>
      </c>
    </row>
    <row r="17" spans="1:11" ht="15.75" customHeight="1" x14ac:dyDescent="0.25">
      <c r="A17" s="8" t="str">
        <f>General!A17</f>
        <v>Egidio Quiroz</v>
      </c>
      <c r="B17" s="17">
        <f>0</f>
        <v>0</v>
      </c>
      <c r="C17" s="17">
        <f>0</f>
        <v>0</v>
      </c>
      <c r="D17" s="17">
        <f>0</f>
        <v>0</v>
      </c>
      <c r="E17" s="17">
        <f>0</f>
        <v>0</v>
      </c>
      <c r="F17" s="17">
        <f>0</f>
        <v>0</v>
      </c>
      <c r="G17" s="17">
        <f>0</f>
        <v>0</v>
      </c>
      <c r="H17" s="17">
        <f>0</f>
        <v>0</v>
      </c>
      <c r="I17" s="10">
        <f t="shared" si="0"/>
        <v>0</v>
      </c>
      <c r="J17" s="11">
        <f t="shared" si="1"/>
        <v>0</v>
      </c>
      <c r="K17" s="12">
        <f>0</f>
        <v>0</v>
      </c>
    </row>
    <row r="18" spans="1:11" ht="15.75" customHeight="1" x14ac:dyDescent="0.25">
      <c r="A18" s="8" t="str">
        <f>General!A18</f>
        <v>Emil Salas</v>
      </c>
      <c r="B18" s="17">
        <f>0</f>
        <v>0</v>
      </c>
      <c r="C18" s="17">
        <f>0</f>
        <v>0</v>
      </c>
      <c r="D18" s="17">
        <f>0</f>
        <v>0</v>
      </c>
      <c r="E18" s="17">
        <f>0</f>
        <v>0</v>
      </c>
      <c r="F18" s="17">
        <f>0</f>
        <v>0</v>
      </c>
      <c r="G18" s="17">
        <f>0</f>
        <v>0</v>
      </c>
      <c r="H18" s="17">
        <f>0</f>
        <v>0</v>
      </c>
      <c r="I18" s="10">
        <f t="shared" si="0"/>
        <v>0</v>
      </c>
      <c r="J18" s="11">
        <f t="shared" si="1"/>
        <v>0</v>
      </c>
      <c r="K18" s="12">
        <f>0</f>
        <v>0</v>
      </c>
    </row>
    <row r="19" spans="1:11" ht="15.75" customHeight="1" x14ac:dyDescent="0.25">
      <c r="A19" s="8" t="str">
        <f>General!A19</f>
        <v>Enrique Diaz</v>
      </c>
      <c r="B19" s="17">
        <f>0</f>
        <v>0</v>
      </c>
      <c r="C19" s="17">
        <f>0</f>
        <v>0</v>
      </c>
      <c r="D19" s="17">
        <f>0</f>
        <v>0</v>
      </c>
      <c r="E19" s="17">
        <f>0</f>
        <v>0</v>
      </c>
      <c r="F19" s="17">
        <f>0</f>
        <v>0</v>
      </c>
      <c r="G19" s="17">
        <f>0</f>
        <v>0</v>
      </c>
      <c r="H19" s="17">
        <f>0</f>
        <v>0</v>
      </c>
      <c r="I19" s="10">
        <f t="shared" si="0"/>
        <v>0</v>
      </c>
      <c r="J19" s="11">
        <f t="shared" si="1"/>
        <v>0</v>
      </c>
      <c r="K19" s="12">
        <f>0</f>
        <v>0</v>
      </c>
    </row>
    <row r="20" spans="1:11" ht="15.75" customHeight="1" x14ac:dyDescent="0.25">
      <c r="A20" s="8" t="str">
        <f>General!A20</f>
        <v>Erik Acosta</v>
      </c>
      <c r="B20" s="17">
        <f>0</f>
        <v>0</v>
      </c>
      <c r="C20" s="17">
        <f>0</f>
        <v>0</v>
      </c>
      <c r="D20" s="17">
        <f>0</f>
        <v>0</v>
      </c>
      <c r="E20" s="17">
        <f>0</f>
        <v>0</v>
      </c>
      <c r="F20" s="17">
        <f>0</f>
        <v>0</v>
      </c>
      <c r="G20" s="17">
        <f>0</f>
        <v>0</v>
      </c>
      <c r="H20" s="17">
        <f>0</f>
        <v>0</v>
      </c>
      <c r="I20" s="10">
        <f t="shared" si="0"/>
        <v>0</v>
      </c>
      <c r="J20" s="11">
        <f t="shared" si="1"/>
        <v>0</v>
      </c>
      <c r="K20" s="12">
        <f>0</f>
        <v>0</v>
      </c>
    </row>
    <row r="21" spans="1:11" ht="15.75" customHeight="1" x14ac:dyDescent="0.25">
      <c r="A21" s="8" t="str">
        <f>General!A21</f>
        <v>Erisson Salazar Rodriguez</v>
      </c>
      <c r="B21" s="17">
        <f>0</f>
        <v>0</v>
      </c>
      <c r="C21" s="17">
        <f>0</f>
        <v>0</v>
      </c>
      <c r="D21" s="17">
        <f>0</f>
        <v>0</v>
      </c>
      <c r="E21" s="17">
        <f>0</f>
        <v>0</v>
      </c>
      <c r="F21" s="17">
        <f>0</f>
        <v>0</v>
      </c>
      <c r="G21" s="17">
        <f>0</f>
        <v>0</v>
      </c>
      <c r="H21" s="17">
        <f>0</f>
        <v>0</v>
      </c>
      <c r="I21" s="10">
        <f t="shared" si="0"/>
        <v>0</v>
      </c>
      <c r="J21" s="11">
        <f t="shared" si="1"/>
        <v>0</v>
      </c>
      <c r="K21" s="12">
        <f>0</f>
        <v>0</v>
      </c>
    </row>
    <row r="22" spans="1:11" ht="15.75" customHeight="1" x14ac:dyDescent="0.25">
      <c r="A22" s="8" t="str">
        <f>General!A22</f>
        <v>Erwin Galicia</v>
      </c>
      <c r="B22" s="17">
        <f>0</f>
        <v>0</v>
      </c>
      <c r="C22" s="17">
        <f>0</f>
        <v>0</v>
      </c>
      <c r="D22" s="17">
        <f>0</f>
        <v>0</v>
      </c>
      <c r="E22" s="17">
        <f>0</f>
        <v>0</v>
      </c>
      <c r="F22" s="17">
        <f>0</f>
        <v>0</v>
      </c>
      <c r="G22" s="17">
        <f>0</f>
        <v>0</v>
      </c>
      <c r="H22" s="17">
        <f>0</f>
        <v>0</v>
      </c>
      <c r="I22" s="10">
        <f t="shared" si="0"/>
        <v>0</v>
      </c>
      <c r="J22" s="11">
        <f t="shared" si="1"/>
        <v>0</v>
      </c>
      <c r="K22" s="12">
        <f>0</f>
        <v>0</v>
      </c>
    </row>
    <row r="23" spans="1:11" ht="15.75" customHeight="1" x14ac:dyDescent="0.25">
      <c r="A23" s="8" t="str">
        <f>General!A23</f>
        <v>Erwin Gonzalez</v>
      </c>
      <c r="B23" s="17">
        <f>0</f>
        <v>0</v>
      </c>
      <c r="C23" s="17">
        <f>0</f>
        <v>0</v>
      </c>
      <c r="D23" s="17">
        <f>0</f>
        <v>0</v>
      </c>
      <c r="E23" s="17">
        <f>0</f>
        <v>0</v>
      </c>
      <c r="F23" s="17">
        <f>0</f>
        <v>0</v>
      </c>
      <c r="G23" s="17">
        <f>0</f>
        <v>0</v>
      </c>
      <c r="H23" s="17">
        <f>0</f>
        <v>0</v>
      </c>
      <c r="I23" s="10">
        <f t="shared" si="0"/>
        <v>0</v>
      </c>
      <c r="J23" s="11">
        <f t="shared" si="1"/>
        <v>0</v>
      </c>
      <c r="K23" s="12">
        <f>0</f>
        <v>0</v>
      </c>
    </row>
    <row r="24" spans="1:11" ht="15.75" customHeight="1" x14ac:dyDescent="0.25">
      <c r="A24" s="8" t="str">
        <f>General!A24</f>
        <v>Franklin Bermon</v>
      </c>
      <c r="B24" s="17">
        <f>0</f>
        <v>0</v>
      </c>
      <c r="C24" s="17">
        <f>0</f>
        <v>0</v>
      </c>
      <c r="D24" s="17">
        <f>0</f>
        <v>0</v>
      </c>
      <c r="E24" s="17">
        <f>0</f>
        <v>0</v>
      </c>
      <c r="F24" s="17">
        <f>0</f>
        <v>0</v>
      </c>
      <c r="G24" s="17">
        <f>0</f>
        <v>0</v>
      </c>
      <c r="H24" s="17">
        <f>0</f>
        <v>0</v>
      </c>
      <c r="I24" s="10">
        <f t="shared" si="0"/>
        <v>0</v>
      </c>
      <c r="J24" s="11">
        <f t="shared" si="1"/>
        <v>0</v>
      </c>
      <c r="K24" s="12">
        <f>0</f>
        <v>0</v>
      </c>
    </row>
    <row r="25" spans="1:11" ht="15.75" customHeight="1" x14ac:dyDescent="0.25">
      <c r="A25" s="8" t="str">
        <f>General!A25</f>
        <v>Franklin Soto</v>
      </c>
      <c r="B25" s="17">
        <f>0</f>
        <v>0</v>
      </c>
      <c r="C25" s="17">
        <f>0</f>
        <v>0</v>
      </c>
      <c r="D25" s="17">
        <f>0</f>
        <v>0</v>
      </c>
      <c r="E25" s="17">
        <f>0</f>
        <v>0</v>
      </c>
      <c r="F25" s="17">
        <f>0</f>
        <v>0</v>
      </c>
      <c r="G25" s="17">
        <f>0</f>
        <v>0</v>
      </c>
      <c r="H25" s="17">
        <f>0</f>
        <v>0</v>
      </c>
      <c r="I25" s="10">
        <f t="shared" si="0"/>
        <v>0</v>
      </c>
      <c r="J25" s="11">
        <f t="shared" si="1"/>
        <v>0</v>
      </c>
      <c r="K25" s="12">
        <f>0</f>
        <v>0</v>
      </c>
    </row>
    <row r="26" spans="1:11" ht="15.75" customHeight="1" x14ac:dyDescent="0.25">
      <c r="A26" s="8" t="str">
        <f>General!A26</f>
        <v>Irma Bona</v>
      </c>
      <c r="B26" s="17">
        <f>0</f>
        <v>0</v>
      </c>
      <c r="C26" s="17">
        <f>0</f>
        <v>0</v>
      </c>
      <c r="D26" s="17">
        <f>0</f>
        <v>0</v>
      </c>
      <c r="E26" s="17">
        <f>0</f>
        <v>0</v>
      </c>
      <c r="F26" s="17">
        <f>0</f>
        <v>0</v>
      </c>
      <c r="G26" s="17">
        <f>0</f>
        <v>0</v>
      </c>
      <c r="H26" s="17">
        <f>0</f>
        <v>0</v>
      </c>
      <c r="I26" s="10">
        <f t="shared" si="0"/>
        <v>0</v>
      </c>
      <c r="J26" s="11">
        <f t="shared" si="1"/>
        <v>0</v>
      </c>
      <c r="K26" s="12">
        <f>0</f>
        <v>0</v>
      </c>
    </row>
    <row r="27" spans="1:11" ht="15.75" customHeight="1" x14ac:dyDescent="0.25">
      <c r="A27" s="8" t="str">
        <f>General!A27</f>
        <v>Jairo Arteaga Rondon</v>
      </c>
      <c r="B27" s="17">
        <f>0</f>
        <v>0</v>
      </c>
      <c r="C27" s="17">
        <f>0</f>
        <v>0</v>
      </c>
      <c r="D27" s="17">
        <f>0</f>
        <v>0</v>
      </c>
      <c r="E27" s="17">
        <f>0</f>
        <v>0</v>
      </c>
      <c r="F27" s="17">
        <f>0</f>
        <v>0</v>
      </c>
      <c r="G27" s="17">
        <f>0</f>
        <v>0</v>
      </c>
      <c r="H27" s="17">
        <f>0</f>
        <v>0</v>
      </c>
      <c r="I27" s="10">
        <f t="shared" si="0"/>
        <v>0</v>
      </c>
      <c r="J27" s="11">
        <f t="shared" si="1"/>
        <v>0</v>
      </c>
      <c r="K27" s="12">
        <f>0</f>
        <v>0</v>
      </c>
    </row>
    <row r="28" spans="1:11" ht="15.75" customHeight="1" x14ac:dyDescent="0.25">
      <c r="A28" s="8" t="str">
        <f>General!A28</f>
        <v>Jesus Golding</v>
      </c>
      <c r="B28" s="17">
        <f>0</f>
        <v>0</v>
      </c>
      <c r="C28" s="17">
        <f>0</f>
        <v>0</v>
      </c>
      <c r="D28" s="17">
        <f>0</f>
        <v>0</v>
      </c>
      <c r="E28" s="17">
        <f>0</f>
        <v>0</v>
      </c>
      <c r="F28" s="17">
        <f>0</f>
        <v>0</v>
      </c>
      <c r="G28" s="17">
        <f>0</f>
        <v>0</v>
      </c>
      <c r="H28" s="17">
        <f>0</f>
        <v>0</v>
      </c>
      <c r="I28" s="10">
        <f t="shared" si="0"/>
        <v>0</v>
      </c>
      <c r="J28" s="11">
        <f t="shared" si="1"/>
        <v>0</v>
      </c>
      <c r="K28" s="12">
        <f>0</f>
        <v>0</v>
      </c>
    </row>
    <row r="29" spans="1:11" ht="15.75" customHeight="1" x14ac:dyDescent="0.25">
      <c r="A29" s="8" t="str">
        <f>General!A29</f>
        <v>Jesus Valero</v>
      </c>
      <c r="B29" s="17">
        <f>0</f>
        <v>0</v>
      </c>
      <c r="C29" s="17">
        <f>0</f>
        <v>0</v>
      </c>
      <c r="D29" s="17">
        <f>0</f>
        <v>0</v>
      </c>
      <c r="E29" s="17">
        <f>0</f>
        <v>0</v>
      </c>
      <c r="F29" s="17">
        <f>0</f>
        <v>0</v>
      </c>
      <c r="G29" s="17">
        <f>0</f>
        <v>0</v>
      </c>
      <c r="H29" s="17">
        <f>0</f>
        <v>0</v>
      </c>
      <c r="I29" s="10">
        <f t="shared" si="0"/>
        <v>0</v>
      </c>
      <c r="J29" s="11">
        <f t="shared" si="1"/>
        <v>0</v>
      </c>
      <c r="K29" s="12">
        <f>0</f>
        <v>0</v>
      </c>
    </row>
    <row r="30" spans="1:11" ht="15.75" customHeight="1" x14ac:dyDescent="0.25">
      <c r="A30" s="8" t="str">
        <f>General!A30</f>
        <v>Jhoan Cueto</v>
      </c>
      <c r="B30" s="17">
        <f>0</f>
        <v>0</v>
      </c>
      <c r="C30" s="17">
        <f>0</f>
        <v>0</v>
      </c>
      <c r="D30" s="17">
        <f>0</f>
        <v>0</v>
      </c>
      <c r="E30" s="17">
        <f>0</f>
        <v>0</v>
      </c>
      <c r="F30" s="17">
        <f>0</f>
        <v>0</v>
      </c>
      <c r="G30" s="17">
        <f>0</f>
        <v>0</v>
      </c>
      <c r="H30" s="17">
        <f>0</f>
        <v>0</v>
      </c>
      <c r="I30" s="10">
        <f t="shared" si="0"/>
        <v>0</v>
      </c>
      <c r="J30" s="11">
        <f t="shared" si="1"/>
        <v>0</v>
      </c>
      <c r="K30" s="12">
        <f>0</f>
        <v>0</v>
      </c>
    </row>
    <row r="31" spans="1:11" ht="15.75" customHeight="1" x14ac:dyDescent="0.25">
      <c r="A31" s="8" t="str">
        <f>General!A31</f>
        <v>Jhon Plaza</v>
      </c>
      <c r="B31" s="17">
        <f>0</f>
        <v>0</v>
      </c>
      <c r="C31" s="17">
        <f>0</f>
        <v>0</v>
      </c>
      <c r="D31" s="17">
        <f>0</f>
        <v>0</v>
      </c>
      <c r="E31" s="17">
        <f>0</f>
        <v>0</v>
      </c>
      <c r="F31" s="17">
        <f>0</f>
        <v>0</v>
      </c>
      <c r="G31" s="17">
        <f>0</f>
        <v>0</v>
      </c>
      <c r="H31" s="17">
        <f>0</f>
        <v>0</v>
      </c>
      <c r="I31" s="10">
        <f t="shared" si="0"/>
        <v>0</v>
      </c>
      <c r="J31" s="11">
        <f t="shared" si="1"/>
        <v>0</v>
      </c>
      <c r="K31" s="12">
        <f>0</f>
        <v>0</v>
      </c>
    </row>
    <row r="32" spans="1:11" ht="15.75" customHeight="1" x14ac:dyDescent="0.25">
      <c r="A32" s="8" t="str">
        <f>General!A32</f>
        <v>Joan Fuentes</v>
      </c>
      <c r="B32" s="17">
        <f>0</f>
        <v>0</v>
      </c>
      <c r="C32" s="17">
        <f>0</f>
        <v>0</v>
      </c>
      <c r="D32" s="17">
        <f>0</f>
        <v>0</v>
      </c>
      <c r="E32" s="17">
        <f>0</f>
        <v>0</v>
      </c>
      <c r="F32" s="17">
        <f>0</f>
        <v>0</v>
      </c>
      <c r="G32" s="17">
        <f>0</f>
        <v>0</v>
      </c>
      <c r="H32" s="17">
        <f>0</f>
        <v>0</v>
      </c>
      <c r="I32" s="10">
        <f t="shared" si="0"/>
        <v>0</v>
      </c>
      <c r="J32" s="11">
        <f t="shared" si="1"/>
        <v>0</v>
      </c>
      <c r="K32" s="12">
        <f>0</f>
        <v>0</v>
      </c>
    </row>
    <row r="33" spans="1:11" ht="15.75" customHeight="1" x14ac:dyDescent="0.25">
      <c r="A33" s="8" t="str">
        <f>General!A33</f>
        <v>Johannys Rojas</v>
      </c>
      <c r="B33" s="17">
        <f>0</f>
        <v>0</v>
      </c>
      <c r="C33" s="17">
        <f>0</f>
        <v>0</v>
      </c>
      <c r="D33" s="17">
        <f>0</f>
        <v>0</v>
      </c>
      <c r="E33" s="17">
        <f>0</f>
        <v>0</v>
      </c>
      <c r="F33" s="17">
        <f>0</f>
        <v>0</v>
      </c>
      <c r="G33" s="17">
        <f>0</f>
        <v>0</v>
      </c>
      <c r="H33" s="17">
        <f>0</f>
        <v>0</v>
      </c>
      <c r="I33" s="10">
        <f t="shared" si="0"/>
        <v>0</v>
      </c>
      <c r="J33" s="11">
        <f t="shared" si="1"/>
        <v>0</v>
      </c>
      <c r="K33" s="12">
        <f>0</f>
        <v>0</v>
      </c>
    </row>
    <row r="34" spans="1:11" ht="15.75" customHeight="1" x14ac:dyDescent="0.25">
      <c r="A34" s="8" t="str">
        <f>General!A34</f>
        <v>John Ponte</v>
      </c>
      <c r="B34" s="17">
        <f>0</f>
        <v>0</v>
      </c>
      <c r="C34" s="17">
        <f>0</f>
        <v>0</v>
      </c>
      <c r="D34" s="17">
        <f>0</f>
        <v>0</v>
      </c>
      <c r="E34" s="17">
        <f>0</f>
        <v>0</v>
      </c>
      <c r="F34" s="17">
        <f>0</f>
        <v>0</v>
      </c>
      <c r="G34" s="17">
        <f>0</f>
        <v>0</v>
      </c>
      <c r="H34" s="17">
        <f>0</f>
        <v>0</v>
      </c>
      <c r="I34" s="10">
        <f t="shared" si="0"/>
        <v>0</v>
      </c>
      <c r="J34" s="11">
        <f t="shared" si="1"/>
        <v>0</v>
      </c>
      <c r="K34" s="12">
        <f>0</f>
        <v>0</v>
      </c>
    </row>
    <row r="35" spans="1:11" ht="15.75" customHeight="1" x14ac:dyDescent="0.25">
      <c r="A35" s="8" t="str">
        <f>General!A35</f>
        <v>Jorge Valles</v>
      </c>
      <c r="B35" s="17">
        <f>0</f>
        <v>0</v>
      </c>
      <c r="C35" s="17">
        <f>0</f>
        <v>0</v>
      </c>
      <c r="D35" s="17">
        <f>0</f>
        <v>0</v>
      </c>
      <c r="E35" s="17">
        <f>0</f>
        <v>0</v>
      </c>
      <c r="F35" s="17">
        <f>0</f>
        <v>0</v>
      </c>
      <c r="G35" s="17">
        <f>0</f>
        <v>0</v>
      </c>
      <c r="H35" s="17">
        <f>0</f>
        <v>0</v>
      </c>
      <c r="I35" s="10">
        <f t="shared" ref="I35:I66" si="2">SUM(B35:H35)</f>
        <v>0</v>
      </c>
      <c r="J35" s="11">
        <f t="shared" ref="J35:J66" si="3">I35-K35</f>
        <v>0</v>
      </c>
      <c r="K35" s="12">
        <f>0</f>
        <v>0</v>
      </c>
    </row>
    <row r="36" spans="1:11" ht="15.75" customHeight="1" x14ac:dyDescent="0.25">
      <c r="A36" s="8" t="str">
        <f>General!A36</f>
        <v>Jose Francisco Lugo</v>
      </c>
      <c r="B36" s="17">
        <f>0</f>
        <v>0</v>
      </c>
      <c r="C36" s="17">
        <f>0</f>
        <v>0</v>
      </c>
      <c r="D36" s="17">
        <f>0</f>
        <v>0</v>
      </c>
      <c r="E36" s="17">
        <f>0</f>
        <v>0</v>
      </c>
      <c r="F36" s="17">
        <f>0</f>
        <v>0</v>
      </c>
      <c r="G36" s="17">
        <f>0</f>
        <v>0</v>
      </c>
      <c r="H36" s="17">
        <f>0</f>
        <v>0</v>
      </c>
      <c r="I36" s="10">
        <f t="shared" si="2"/>
        <v>0</v>
      </c>
      <c r="J36" s="11">
        <f t="shared" si="3"/>
        <v>0</v>
      </c>
      <c r="K36" s="12">
        <f>0</f>
        <v>0</v>
      </c>
    </row>
    <row r="37" spans="1:11" ht="15.75" customHeight="1" x14ac:dyDescent="0.25">
      <c r="A37" s="8" t="str">
        <f>General!A37</f>
        <v>Jose Lopez</v>
      </c>
      <c r="B37" s="17">
        <f>0</f>
        <v>0</v>
      </c>
      <c r="C37" s="17">
        <f>0</f>
        <v>0</v>
      </c>
      <c r="D37" s="17">
        <f>0</f>
        <v>0</v>
      </c>
      <c r="E37" s="17">
        <f>0</f>
        <v>0</v>
      </c>
      <c r="F37" s="17">
        <f>0</f>
        <v>0</v>
      </c>
      <c r="G37" s="17">
        <f>0</f>
        <v>0</v>
      </c>
      <c r="H37" s="17">
        <f>0</f>
        <v>0</v>
      </c>
      <c r="I37" s="10">
        <f t="shared" si="2"/>
        <v>0</v>
      </c>
      <c r="J37" s="11">
        <f t="shared" si="3"/>
        <v>0</v>
      </c>
      <c r="K37" s="12">
        <f>0</f>
        <v>0</v>
      </c>
    </row>
    <row r="38" spans="1:11" ht="15.75" customHeight="1" x14ac:dyDescent="0.25">
      <c r="A38" s="8" t="str">
        <f>General!A38</f>
        <v>Jose Ochoa</v>
      </c>
      <c r="B38" s="17">
        <f>0</f>
        <v>0</v>
      </c>
      <c r="C38" s="17">
        <f>0</f>
        <v>0</v>
      </c>
      <c r="D38" s="17">
        <f>0</f>
        <v>0</v>
      </c>
      <c r="E38" s="17">
        <f>0</f>
        <v>0</v>
      </c>
      <c r="F38" s="17">
        <f>0</f>
        <v>0</v>
      </c>
      <c r="G38" s="17">
        <f>0</f>
        <v>0</v>
      </c>
      <c r="H38" s="17">
        <f>0</f>
        <v>0</v>
      </c>
      <c r="I38" s="10">
        <f t="shared" si="2"/>
        <v>0</v>
      </c>
      <c r="J38" s="11">
        <f t="shared" si="3"/>
        <v>0</v>
      </c>
      <c r="K38" s="12">
        <f>0</f>
        <v>0</v>
      </c>
    </row>
    <row r="39" spans="1:11" ht="15.75" customHeight="1" x14ac:dyDescent="0.25">
      <c r="A39" s="8" t="str">
        <f>General!A39</f>
        <v>Joset Maldonado</v>
      </c>
      <c r="B39" s="17">
        <f>0</f>
        <v>0</v>
      </c>
      <c r="C39" s="17">
        <f>0</f>
        <v>0</v>
      </c>
      <c r="D39" s="17">
        <f>0</f>
        <v>0</v>
      </c>
      <c r="E39" s="17">
        <f>0</f>
        <v>0</v>
      </c>
      <c r="F39" s="17">
        <f>0</f>
        <v>0</v>
      </c>
      <c r="G39" s="17">
        <f>0</f>
        <v>0</v>
      </c>
      <c r="H39" s="17">
        <f>0</f>
        <v>0</v>
      </c>
      <c r="I39" s="10">
        <f t="shared" si="2"/>
        <v>0</v>
      </c>
      <c r="J39" s="11">
        <f t="shared" si="3"/>
        <v>0</v>
      </c>
      <c r="K39" s="12">
        <f>0</f>
        <v>0</v>
      </c>
    </row>
    <row r="40" spans="1:11" ht="15.75" customHeight="1" x14ac:dyDescent="0.25">
      <c r="A40" s="8" t="str">
        <f>General!A40</f>
        <v>Juan Davila</v>
      </c>
      <c r="B40" s="17">
        <f>0</f>
        <v>0</v>
      </c>
      <c r="C40" s="17">
        <f>0</f>
        <v>0</v>
      </c>
      <c r="D40" s="17">
        <f>0</f>
        <v>0</v>
      </c>
      <c r="E40" s="17">
        <f>0</f>
        <v>0</v>
      </c>
      <c r="F40" s="17">
        <f>0</f>
        <v>0</v>
      </c>
      <c r="G40" s="17">
        <f>0</f>
        <v>0</v>
      </c>
      <c r="H40" s="17">
        <f>0</f>
        <v>0</v>
      </c>
      <c r="I40" s="10">
        <f t="shared" si="2"/>
        <v>0</v>
      </c>
      <c r="J40" s="11">
        <f t="shared" si="3"/>
        <v>0</v>
      </c>
      <c r="K40" s="12">
        <f>0</f>
        <v>0</v>
      </c>
    </row>
    <row r="41" spans="1:11" ht="15.75" customHeight="1" x14ac:dyDescent="0.25">
      <c r="A41" s="8" t="str">
        <f>General!A41</f>
        <v>Juan Gimenez</v>
      </c>
      <c r="B41" s="17">
        <f>0</f>
        <v>0</v>
      </c>
      <c r="C41" s="17">
        <f>0</f>
        <v>0</v>
      </c>
      <c r="D41" s="17">
        <f>0</f>
        <v>0</v>
      </c>
      <c r="E41" s="17">
        <f>0</f>
        <v>0</v>
      </c>
      <c r="F41" s="17">
        <f>0</f>
        <v>0</v>
      </c>
      <c r="G41" s="17">
        <f>0</f>
        <v>0</v>
      </c>
      <c r="H41" s="17">
        <f>0</f>
        <v>0</v>
      </c>
      <c r="I41" s="10">
        <f t="shared" si="2"/>
        <v>0</v>
      </c>
      <c r="J41" s="11">
        <f t="shared" si="3"/>
        <v>0</v>
      </c>
      <c r="K41" s="12">
        <f>0</f>
        <v>0</v>
      </c>
    </row>
    <row r="42" spans="1:11" ht="15.75" customHeight="1" x14ac:dyDescent="0.25">
      <c r="A42" s="8" t="str">
        <f>General!A42</f>
        <v>Juan Manuel</v>
      </c>
      <c r="B42" s="17">
        <f>0</f>
        <v>0</v>
      </c>
      <c r="C42" s="17">
        <f>0</f>
        <v>0</v>
      </c>
      <c r="D42" s="17">
        <f>0</f>
        <v>0</v>
      </c>
      <c r="E42" s="17">
        <f>0</f>
        <v>0</v>
      </c>
      <c r="F42" s="17">
        <f>0</f>
        <v>0</v>
      </c>
      <c r="G42" s="17">
        <f>0</f>
        <v>0</v>
      </c>
      <c r="H42" s="17">
        <f>0</f>
        <v>0</v>
      </c>
      <c r="I42" s="10">
        <f t="shared" si="2"/>
        <v>0</v>
      </c>
      <c r="J42" s="11">
        <f t="shared" si="3"/>
        <v>0</v>
      </c>
      <c r="K42" s="12">
        <f>0</f>
        <v>0</v>
      </c>
    </row>
    <row r="43" spans="1:11" ht="15.75" customHeight="1" x14ac:dyDescent="0.25">
      <c r="A43" s="8" t="str">
        <f>General!A43</f>
        <v>Julio Astidias</v>
      </c>
      <c r="B43" s="17">
        <f>0</f>
        <v>0</v>
      </c>
      <c r="C43" s="17">
        <f>0</f>
        <v>0</v>
      </c>
      <c r="D43" s="17">
        <f>0</f>
        <v>0</v>
      </c>
      <c r="E43" s="17">
        <f>0</f>
        <v>0</v>
      </c>
      <c r="F43" s="17">
        <f>0</f>
        <v>0</v>
      </c>
      <c r="G43" s="17">
        <f>0</f>
        <v>0</v>
      </c>
      <c r="H43" s="17">
        <f>0</f>
        <v>0</v>
      </c>
      <c r="I43" s="10">
        <f t="shared" si="2"/>
        <v>0</v>
      </c>
      <c r="J43" s="11">
        <f t="shared" si="3"/>
        <v>0</v>
      </c>
      <c r="K43" s="12">
        <f>0</f>
        <v>0</v>
      </c>
    </row>
    <row r="44" spans="1:11" ht="15.75" customHeight="1" x14ac:dyDescent="0.25">
      <c r="A44" s="8" t="str">
        <f>General!A44</f>
        <v>Kelly Miranda</v>
      </c>
      <c r="B44" s="17">
        <f>0</f>
        <v>0</v>
      </c>
      <c r="C44" s="17">
        <f>0</f>
        <v>0</v>
      </c>
      <c r="D44" s="17">
        <f>0</f>
        <v>0</v>
      </c>
      <c r="E44" s="17">
        <f>0</f>
        <v>0</v>
      </c>
      <c r="F44" s="17">
        <f>0</f>
        <v>0</v>
      </c>
      <c r="G44" s="17">
        <f>0</f>
        <v>0</v>
      </c>
      <c r="H44" s="17">
        <f>0</f>
        <v>0</v>
      </c>
      <c r="I44" s="10">
        <f t="shared" si="2"/>
        <v>0</v>
      </c>
      <c r="J44" s="11">
        <f t="shared" si="3"/>
        <v>0</v>
      </c>
      <c r="K44" s="12">
        <f>0</f>
        <v>0</v>
      </c>
    </row>
    <row r="45" spans="1:11" ht="15.75" customHeight="1" x14ac:dyDescent="0.25">
      <c r="A45" s="8" t="str">
        <f>General!A45</f>
        <v>Klisma Lopez</v>
      </c>
      <c r="B45" s="17">
        <f>0</f>
        <v>0</v>
      </c>
      <c r="C45" s="17">
        <f>0</f>
        <v>0</v>
      </c>
      <c r="D45" s="17">
        <f>0</f>
        <v>0</v>
      </c>
      <c r="E45" s="17">
        <f>0</f>
        <v>0</v>
      </c>
      <c r="F45" s="17">
        <f>0</f>
        <v>0</v>
      </c>
      <c r="G45" s="17">
        <f>0</f>
        <v>0</v>
      </c>
      <c r="H45" s="17">
        <f>0</f>
        <v>0</v>
      </c>
      <c r="I45" s="10">
        <f t="shared" si="2"/>
        <v>0</v>
      </c>
      <c r="J45" s="11">
        <f t="shared" si="3"/>
        <v>0</v>
      </c>
      <c r="K45" s="12">
        <f>0</f>
        <v>0</v>
      </c>
    </row>
    <row r="46" spans="1:11" ht="15.75" customHeight="1" x14ac:dyDescent="0.25">
      <c r="A46" s="8" t="str">
        <f>General!A46</f>
        <v>Liz Forero</v>
      </c>
      <c r="B46" s="17">
        <f>0</f>
        <v>0</v>
      </c>
      <c r="C46" s="17">
        <f>0</f>
        <v>0</v>
      </c>
      <c r="D46" s="17">
        <f>0</f>
        <v>0</v>
      </c>
      <c r="E46" s="17">
        <f>0</f>
        <v>0</v>
      </c>
      <c r="F46" s="17">
        <f>0</f>
        <v>0</v>
      </c>
      <c r="G46" s="17">
        <f>0</f>
        <v>0</v>
      </c>
      <c r="H46" s="17">
        <f>0</f>
        <v>0</v>
      </c>
      <c r="I46" s="10">
        <f t="shared" si="2"/>
        <v>0</v>
      </c>
      <c r="J46" s="11">
        <f t="shared" si="3"/>
        <v>0</v>
      </c>
      <c r="K46" s="12">
        <f>0</f>
        <v>0</v>
      </c>
    </row>
    <row r="47" spans="1:11" ht="15.75" customHeight="1" x14ac:dyDescent="0.25">
      <c r="A47" s="8" t="str">
        <f>General!A47</f>
        <v>Luis David Golding</v>
      </c>
      <c r="B47" s="17">
        <f>0</f>
        <v>0</v>
      </c>
      <c r="C47" s="17">
        <f>0</f>
        <v>0</v>
      </c>
      <c r="D47" s="17">
        <f>0</f>
        <v>0</v>
      </c>
      <c r="E47" s="17">
        <f>0</f>
        <v>0</v>
      </c>
      <c r="F47" s="17">
        <f>0</f>
        <v>0</v>
      </c>
      <c r="G47" s="17">
        <f>0</f>
        <v>0</v>
      </c>
      <c r="H47" s="17">
        <f>0</f>
        <v>0</v>
      </c>
      <c r="I47" s="10">
        <f t="shared" si="2"/>
        <v>0</v>
      </c>
      <c r="J47" s="11">
        <f t="shared" si="3"/>
        <v>0</v>
      </c>
      <c r="K47" s="12">
        <f>0</f>
        <v>0</v>
      </c>
    </row>
    <row r="48" spans="1:11" ht="15.75" customHeight="1" x14ac:dyDescent="0.25">
      <c r="A48" s="8" t="str">
        <f>General!A48</f>
        <v>Luis Gutierrez</v>
      </c>
      <c r="B48" s="17">
        <f>0</f>
        <v>0</v>
      </c>
      <c r="C48" s="17">
        <f>0</f>
        <v>0</v>
      </c>
      <c r="D48" s="17">
        <f>0</f>
        <v>0</v>
      </c>
      <c r="E48" s="17">
        <f>0</f>
        <v>0</v>
      </c>
      <c r="F48" s="17">
        <f>0</f>
        <v>0</v>
      </c>
      <c r="G48" s="17">
        <f>0</f>
        <v>0</v>
      </c>
      <c r="H48" s="17">
        <f>0</f>
        <v>0</v>
      </c>
      <c r="I48" s="10">
        <f t="shared" si="2"/>
        <v>0</v>
      </c>
      <c r="J48" s="11">
        <f t="shared" si="3"/>
        <v>0</v>
      </c>
      <c r="K48" s="12">
        <f>0</f>
        <v>0</v>
      </c>
    </row>
    <row r="49" spans="1:11" ht="15.75" customHeight="1" x14ac:dyDescent="0.25">
      <c r="A49" s="8" t="str">
        <f>General!A49</f>
        <v>Luis Ochoa</v>
      </c>
      <c r="B49" s="17">
        <f>0</f>
        <v>0</v>
      </c>
      <c r="C49" s="17">
        <f>0</f>
        <v>0</v>
      </c>
      <c r="D49" s="17">
        <f>0</f>
        <v>0</v>
      </c>
      <c r="E49" s="17">
        <f>0</f>
        <v>0</v>
      </c>
      <c r="F49" s="17">
        <f>0</f>
        <v>0</v>
      </c>
      <c r="G49" s="17">
        <f>0</f>
        <v>0</v>
      </c>
      <c r="H49" s="17">
        <f>0</f>
        <v>0</v>
      </c>
      <c r="I49" s="10">
        <f t="shared" si="2"/>
        <v>0</v>
      </c>
      <c r="J49" s="11">
        <f t="shared" si="3"/>
        <v>0</v>
      </c>
      <c r="K49" s="12">
        <f>0</f>
        <v>0</v>
      </c>
    </row>
    <row r="50" spans="1:11" ht="15.75" customHeight="1" x14ac:dyDescent="0.25">
      <c r="A50" s="8" t="str">
        <f>General!A50</f>
        <v>Luis Rangel</v>
      </c>
      <c r="B50" s="17">
        <f>0</f>
        <v>0</v>
      </c>
      <c r="C50" s="17">
        <f>0</f>
        <v>0</v>
      </c>
      <c r="D50" s="17">
        <f>0</f>
        <v>0</v>
      </c>
      <c r="E50" s="17">
        <f>0</f>
        <v>0</v>
      </c>
      <c r="F50" s="17">
        <f>0</f>
        <v>0</v>
      </c>
      <c r="G50" s="17">
        <f>0</f>
        <v>0</v>
      </c>
      <c r="H50" s="17">
        <f>0</f>
        <v>0</v>
      </c>
      <c r="I50" s="10">
        <f t="shared" si="2"/>
        <v>0</v>
      </c>
      <c r="J50" s="11">
        <f t="shared" si="3"/>
        <v>0</v>
      </c>
      <c r="K50" s="12">
        <f>0</f>
        <v>0</v>
      </c>
    </row>
    <row r="51" spans="1:11" ht="15.75" customHeight="1" x14ac:dyDescent="0.25">
      <c r="A51" s="8" t="str">
        <f>General!A51</f>
        <v>Manuel Escalona</v>
      </c>
      <c r="B51" s="17">
        <f>0</f>
        <v>0</v>
      </c>
      <c r="C51" s="17">
        <f>0</f>
        <v>0</v>
      </c>
      <c r="D51" s="17">
        <f>0</f>
        <v>0</v>
      </c>
      <c r="E51" s="17">
        <f>0</f>
        <v>0</v>
      </c>
      <c r="F51" s="17">
        <f>0</f>
        <v>0</v>
      </c>
      <c r="G51" s="17">
        <f>0</f>
        <v>0</v>
      </c>
      <c r="H51" s="17">
        <f>0</f>
        <v>0</v>
      </c>
      <c r="I51" s="10">
        <f t="shared" si="2"/>
        <v>0</v>
      </c>
      <c r="J51" s="11">
        <f t="shared" si="3"/>
        <v>0</v>
      </c>
      <c r="K51" s="12">
        <f>0</f>
        <v>0</v>
      </c>
    </row>
    <row r="52" spans="1:11" ht="15.75" customHeight="1" x14ac:dyDescent="0.25">
      <c r="A52" s="8" t="str">
        <f>General!A52</f>
        <v>Manuel Lopez</v>
      </c>
      <c r="B52" s="17">
        <f>0</f>
        <v>0</v>
      </c>
      <c r="C52" s="17">
        <f>0</f>
        <v>0</v>
      </c>
      <c r="D52" s="17">
        <f>0</f>
        <v>0</v>
      </c>
      <c r="E52" s="17">
        <f>0</f>
        <v>0</v>
      </c>
      <c r="F52" s="17">
        <f>0</f>
        <v>0</v>
      </c>
      <c r="G52" s="17">
        <f>0</f>
        <v>0</v>
      </c>
      <c r="H52" s="17">
        <f>0</f>
        <v>0</v>
      </c>
      <c r="I52" s="10">
        <f t="shared" si="2"/>
        <v>0</v>
      </c>
      <c r="J52" s="11">
        <f t="shared" si="3"/>
        <v>0</v>
      </c>
      <c r="K52" s="12">
        <f>0</f>
        <v>0</v>
      </c>
    </row>
    <row r="53" spans="1:11" ht="15.75" customHeight="1" x14ac:dyDescent="0.25">
      <c r="A53" s="8" t="str">
        <f>General!A53</f>
        <v>Manuel Ramirez</v>
      </c>
      <c r="B53" s="17">
        <f>0</f>
        <v>0</v>
      </c>
      <c r="C53" s="17">
        <f>0</f>
        <v>0</v>
      </c>
      <c r="D53" s="17">
        <f>0</f>
        <v>0</v>
      </c>
      <c r="E53" s="17">
        <f>0</f>
        <v>0</v>
      </c>
      <c r="F53" s="17">
        <f>0</f>
        <v>0</v>
      </c>
      <c r="G53" s="17">
        <f>0</f>
        <v>0</v>
      </c>
      <c r="H53" s="17">
        <f>0</f>
        <v>0</v>
      </c>
      <c r="I53" s="10">
        <f t="shared" si="2"/>
        <v>0</v>
      </c>
      <c r="J53" s="11">
        <f t="shared" si="3"/>
        <v>0</v>
      </c>
      <c r="K53" s="12">
        <f>0</f>
        <v>0</v>
      </c>
    </row>
    <row r="54" spans="1:11" ht="15.75" customHeight="1" x14ac:dyDescent="0.25">
      <c r="A54" s="8" t="str">
        <f>General!A54</f>
        <v>Marbelis Soto</v>
      </c>
      <c r="B54" s="17">
        <f>0</f>
        <v>0</v>
      </c>
      <c r="C54" s="17">
        <f>0</f>
        <v>0</v>
      </c>
      <c r="D54" s="17">
        <f>0</f>
        <v>0</v>
      </c>
      <c r="E54" s="17">
        <f>0</f>
        <v>0</v>
      </c>
      <c r="F54" s="17">
        <f>0</f>
        <v>0</v>
      </c>
      <c r="G54" s="17">
        <f>0</f>
        <v>0</v>
      </c>
      <c r="H54" s="17">
        <f>0</f>
        <v>0</v>
      </c>
      <c r="I54" s="10">
        <f t="shared" si="2"/>
        <v>0</v>
      </c>
      <c r="J54" s="11">
        <f t="shared" si="3"/>
        <v>0</v>
      </c>
      <c r="K54" s="12">
        <f>0</f>
        <v>0</v>
      </c>
    </row>
    <row r="55" spans="1:11" ht="15.75" customHeight="1" x14ac:dyDescent="0.25">
      <c r="A55" s="8" t="str">
        <f>General!A55</f>
        <v>Michael Mendez</v>
      </c>
      <c r="B55" s="17">
        <f>0</f>
        <v>0</v>
      </c>
      <c r="C55" s="17">
        <f>0</f>
        <v>0</v>
      </c>
      <c r="D55" s="17">
        <f>0</f>
        <v>0</v>
      </c>
      <c r="E55" s="17">
        <f>0</f>
        <v>0</v>
      </c>
      <c r="F55" s="17">
        <f>0</f>
        <v>0</v>
      </c>
      <c r="G55" s="17">
        <f>0</f>
        <v>0</v>
      </c>
      <c r="H55" s="17">
        <f>0</f>
        <v>0</v>
      </c>
      <c r="I55" s="10">
        <f t="shared" si="2"/>
        <v>0</v>
      </c>
      <c r="J55" s="11">
        <f t="shared" si="3"/>
        <v>0</v>
      </c>
      <c r="K55" s="12">
        <f>0</f>
        <v>0</v>
      </c>
    </row>
    <row r="56" spans="1:11" ht="15.75" customHeight="1" x14ac:dyDescent="0.25">
      <c r="A56" s="8" t="str">
        <f>General!A56</f>
        <v>Nelson Roman</v>
      </c>
      <c r="B56" s="17">
        <f>0</f>
        <v>0</v>
      </c>
      <c r="C56" s="17">
        <f>0</f>
        <v>0</v>
      </c>
      <c r="D56" s="17">
        <f>0</f>
        <v>0</v>
      </c>
      <c r="E56" s="17">
        <f>0</f>
        <v>0</v>
      </c>
      <c r="F56" s="17">
        <f>0</f>
        <v>0</v>
      </c>
      <c r="G56" s="17">
        <f>0</f>
        <v>0</v>
      </c>
      <c r="H56" s="17">
        <f>0</f>
        <v>0</v>
      </c>
      <c r="I56" s="10">
        <f t="shared" si="2"/>
        <v>0</v>
      </c>
      <c r="J56" s="11">
        <f t="shared" si="3"/>
        <v>0</v>
      </c>
      <c r="K56" s="12">
        <f>0</f>
        <v>0</v>
      </c>
    </row>
    <row r="57" spans="1:11" ht="15.75" customHeight="1" x14ac:dyDescent="0.25">
      <c r="A57" s="8" t="str">
        <f>General!A57</f>
        <v>Oscar Hernandez</v>
      </c>
      <c r="B57" s="17">
        <f>0</f>
        <v>0</v>
      </c>
      <c r="C57" s="17">
        <f>0</f>
        <v>0</v>
      </c>
      <c r="D57" s="17">
        <f>0</f>
        <v>0</v>
      </c>
      <c r="E57" s="17">
        <f>0</f>
        <v>0</v>
      </c>
      <c r="F57" s="17">
        <f>0</f>
        <v>0</v>
      </c>
      <c r="G57" s="17">
        <f>0</f>
        <v>0</v>
      </c>
      <c r="H57" s="17">
        <f>0</f>
        <v>0</v>
      </c>
      <c r="I57" s="10">
        <f t="shared" si="2"/>
        <v>0</v>
      </c>
      <c r="J57" s="11">
        <f t="shared" si="3"/>
        <v>0</v>
      </c>
      <c r="K57" s="12">
        <f>0</f>
        <v>0</v>
      </c>
    </row>
    <row r="58" spans="1:11" ht="15.75" customHeight="1" x14ac:dyDescent="0.25">
      <c r="A58" s="8" t="str">
        <f>General!A58</f>
        <v>Oscar Mendez</v>
      </c>
      <c r="B58" s="17">
        <f>0</f>
        <v>0</v>
      </c>
      <c r="C58" s="17">
        <f>0</f>
        <v>0</v>
      </c>
      <c r="D58" s="17">
        <f>0</f>
        <v>0</v>
      </c>
      <c r="E58" s="17">
        <f>0</f>
        <v>0</v>
      </c>
      <c r="F58" s="17">
        <f>0</f>
        <v>0</v>
      </c>
      <c r="G58" s="17">
        <f>0</f>
        <v>0</v>
      </c>
      <c r="H58" s="17">
        <f>0</f>
        <v>0</v>
      </c>
      <c r="I58" s="10">
        <f t="shared" si="2"/>
        <v>0</v>
      </c>
      <c r="J58" s="11">
        <f t="shared" si="3"/>
        <v>0</v>
      </c>
      <c r="K58" s="12">
        <f>0</f>
        <v>0</v>
      </c>
    </row>
    <row r="59" spans="1:11" ht="15.75" customHeight="1" x14ac:dyDescent="0.25">
      <c r="A59" s="8" t="str">
        <f>General!A59</f>
        <v>Pedro Forero</v>
      </c>
      <c r="B59" s="17">
        <f>0</f>
        <v>0</v>
      </c>
      <c r="C59" s="17">
        <f>0</f>
        <v>0</v>
      </c>
      <c r="D59" s="17">
        <f>0</f>
        <v>0</v>
      </c>
      <c r="E59" s="17">
        <f>0</f>
        <v>0</v>
      </c>
      <c r="F59" s="17">
        <f>0</f>
        <v>0</v>
      </c>
      <c r="G59" s="17">
        <f>0</f>
        <v>0</v>
      </c>
      <c r="H59" s="17">
        <f>0</f>
        <v>0</v>
      </c>
      <c r="I59" s="10">
        <f t="shared" si="2"/>
        <v>0</v>
      </c>
      <c r="J59" s="11">
        <f t="shared" si="3"/>
        <v>0</v>
      </c>
      <c r="K59" s="12">
        <f>0</f>
        <v>0</v>
      </c>
    </row>
    <row r="60" spans="1:11" ht="15.75" customHeight="1" x14ac:dyDescent="0.25">
      <c r="A60" s="8" t="str">
        <f>General!A60</f>
        <v>Roberto Vasquez</v>
      </c>
      <c r="B60" s="17">
        <f>0</f>
        <v>0</v>
      </c>
      <c r="C60" s="17">
        <f>0</f>
        <v>0</v>
      </c>
      <c r="D60" s="17">
        <f>0</f>
        <v>0</v>
      </c>
      <c r="E60" s="17">
        <f>0</f>
        <v>0</v>
      </c>
      <c r="F60" s="17">
        <f>0</f>
        <v>0</v>
      </c>
      <c r="G60" s="17">
        <f>0</f>
        <v>0</v>
      </c>
      <c r="H60" s="17">
        <f>0</f>
        <v>0</v>
      </c>
      <c r="I60" s="10">
        <f t="shared" si="2"/>
        <v>0</v>
      </c>
      <c r="J60" s="11">
        <f t="shared" si="3"/>
        <v>0</v>
      </c>
      <c r="K60" s="12">
        <f>0</f>
        <v>0</v>
      </c>
    </row>
    <row r="61" spans="1:11" ht="15.75" customHeight="1" x14ac:dyDescent="0.25">
      <c r="A61" s="8" t="str">
        <f>General!A61</f>
        <v>Ruben Guerrero</v>
      </c>
      <c r="B61" s="17">
        <f>0</f>
        <v>0</v>
      </c>
      <c r="C61" s="17">
        <f>0</f>
        <v>0</v>
      </c>
      <c r="D61" s="17">
        <f>0</f>
        <v>0</v>
      </c>
      <c r="E61" s="17">
        <f>0</f>
        <v>0</v>
      </c>
      <c r="F61" s="17">
        <f>0</f>
        <v>0</v>
      </c>
      <c r="G61" s="17">
        <f>0</f>
        <v>0</v>
      </c>
      <c r="H61" s="17">
        <f>0</f>
        <v>0</v>
      </c>
      <c r="I61" s="10">
        <f t="shared" si="2"/>
        <v>0</v>
      </c>
      <c r="J61" s="11">
        <f t="shared" si="3"/>
        <v>0</v>
      </c>
      <c r="K61" s="12">
        <f>0</f>
        <v>0</v>
      </c>
    </row>
    <row r="62" spans="1:11" ht="15.75" customHeight="1" x14ac:dyDescent="0.25">
      <c r="A62" s="8" t="str">
        <f>General!A62</f>
        <v>Sara Zacarias</v>
      </c>
      <c r="B62" s="17">
        <f>0</f>
        <v>0</v>
      </c>
      <c r="C62" s="17">
        <f>0</f>
        <v>0</v>
      </c>
      <c r="D62" s="17">
        <f>0</f>
        <v>0</v>
      </c>
      <c r="E62" s="17">
        <f>0</f>
        <v>0</v>
      </c>
      <c r="F62" s="17">
        <f>0</f>
        <v>0</v>
      </c>
      <c r="G62" s="17">
        <f>0</f>
        <v>0</v>
      </c>
      <c r="H62" s="17">
        <f>0</f>
        <v>0</v>
      </c>
      <c r="I62" s="10">
        <f t="shared" si="2"/>
        <v>0</v>
      </c>
      <c r="J62" s="11">
        <f t="shared" si="3"/>
        <v>0</v>
      </c>
      <c r="K62" s="12">
        <f>0</f>
        <v>0</v>
      </c>
    </row>
    <row r="63" spans="1:11" ht="15.75" customHeight="1" x14ac:dyDescent="0.25">
      <c r="A63" s="8" t="str">
        <f>General!A63</f>
        <v>Sebastian Flores</v>
      </c>
      <c r="B63" s="17">
        <f>0</f>
        <v>0</v>
      </c>
      <c r="C63" s="17">
        <f>0</f>
        <v>0</v>
      </c>
      <c r="D63" s="17">
        <f>0</f>
        <v>0</v>
      </c>
      <c r="E63" s="17">
        <f>3.75</f>
        <v>3.75</v>
      </c>
      <c r="F63" s="17">
        <f>0</f>
        <v>0</v>
      </c>
      <c r="G63" s="17">
        <f>0</f>
        <v>0</v>
      </c>
      <c r="H63" s="17">
        <f>0</f>
        <v>0</v>
      </c>
      <c r="I63" s="10">
        <f t="shared" si="2"/>
        <v>3.75</v>
      </c>
      <c r="J63" s="11">
        <f t="shared" si="3"/>
        <v>3.75</v>
      </c>
      <c r="K63" s="12">
        <f>0</f>
        <v>0</v>
      </c>
    </row>
    <row r="64" spans="1:11" ht="15.75" customHeight="1" x14ac:dyDescent="0.25">
      <c r="A64" s="8" t="str">
        <f>General!A64</f>
        <v>Wilmer Gutierrez</v>
      </c>
      <c r="B64" s="17">
        <f>0</f>
        <v>0</v>
      </c>
      <c r="C64" s="17">
        <f>0</f>
        <v>0</v>
      </c>
      <c r="D64" s="17">
        <f>0</f>
        <v>0</v>
      </c>
      <c r="E64" s="17">
        <f>0</f>
        <v>0</v>
      </c>
      <c r="F64" s="17">
        <f>0</f>
        <v>0</v>
      </c>
      <c r="G64" s="17">
        <f>0</f>
        <v>0</v>
      </c>
      <c r="H64" s="17">
        <f>0</f>
        <v>0</v>
      </c>
      <c r="I64" s="10">
        <f t="shared" si="2"/>
        <v>0</v>
      </c>
      <c r="J64" s="11">
        <f t="shared" si="3"/>
        <v>0</v>
      </c>
      <c r="K64" s="12">
        <f>0</f>
        <v>0</v>
      </c>
    </row>
    <row r="65" spans="1:11" ht="15.75" customHeight="1" x14ac:dyDescent="0.25">
      <c r="A65" s="8" t="str">
        <f>General!A65</f>
        <v>Yonalber Mora Ropero</v>
      </c>
      <c r="B65" s="17">
        <f>0</f>
        <v>0</v>
      </c>
      <c r="C65" s="17">
        <f>0</f>
        <v>0</v>
      </c>
      <c r="D65" s="17">
        <f>0</f>
        <v>0</v>
      </c>
      <c r="E65" s="17">
        <f>0</f>
        <v>0</v>
      </c>
      <c r="F65" s="17">
        <f>0</f>
        <v>0</v>
      </c>
      <c r="G65" s="17">
        <f>0</f>
        <v>0</v>
      </c>
      <c r="H65" s="17">
        <f>0</f>
        <v>0</v>
      </c>
      <c r="I65" s="10">
        <f t="shared" si="2"/>
        <v>0</v>
      </c>
      <c r="J65" s="11">
        <f t="shared" si="3"/>
        <v>0</v>
      </c>
      <c r="K65" s="12">
        <f>0</f>
        <v>0</v>
      </c>
    </row>
    <row r="66" spans="1:11" ht="15.75" customHeight="1" x14ac:dyDescent="0.25">
      <c r="A66" s="8" t="str">
        <f>General!A66</f>
        <v>Yordani Garcia</v>
      </c>
      <c r="B66" s="17">
        <f>0</f>
        <v>0</v>
      </c>
      <c r="C66" s="17">
        <f>0</f>
        <v>0</v>
      </c>
      <c r="D66" s="17">
        <f>0</f>
        <v>0</v>
      </c>
      <c r="E66" s="17">
        <f>0</f>
        <v>0</v>
      </c>
      <c r="F66" s="17">
        <f>0</f>
        <v>0</v>
      </c>
      <c r="G66" s="17">
        <f>0</f>
        <v>0</v>
      </c>
      <c r="H66" s="17">
        <f>0</f>
        <v>0</v>
      </c>
      <c r="I66" s="10">
        <f t="shared" si="2"/>
        <v>0</v>
      </c>
      <c r="J66" s="11">
        <f t="shared" si="3"/>
        <v>0</v>
      </c>
      <c r="K66" s="12">
        <f>0</f>
        <v>0</v>
      </c>
    </row>
    <row r="67" spans="1:11" ht="15.75" customHeight="1" x14ac:dyDescent="0.25">
      <c r="A67" s="8" t="str">
        <f>General!A67</f>
        <v>Yunior Arrieta</v>
      </c>
      <c r="B67" s="17">
        <f>0</f>
        <v>0</v>
      </c>
      <c r="C67" s="17">
        <f>0</f>
        <v>0</v>
      </c>
      <c r="D67" s="17">
        <f>0</f>
        <v>0</v>
      </c>
      <c r="E67" s="17">
        <f>0</f>
        <v>0</v>
      </c>
      <c r="F67" s="17">
        <f>0</f>
        <v>0</v>
      </c>
      <c r="G67" s="17">
        <f>0</f>
        <v>0</v>
      </c>
      <c r="H67" s="17">
        <f>0</f>
        <v>0</v>
      </c>
      <c r="I67" s="10">
        <f t="shared" ref="I67:I98" si="4">SUM(B67:H67)</f>
        <v>0</v>
      </c>
      <c r="J67" s="11">
        <f t="shared" ref="J67:J98" si="5">I67-K67</f>
        <v>0</v>
      </c>
      <c r="K67" s="12">
        <f>0</f>
        <v>0</v>
      </c>
    </row>
    <row r="68" spans="1:11" ht="33" customHeight="1" x14ac:dyDescent="0.25">
      <c r="A68" s="4" t="s">
        <v>81</v>
      </c>
      <c r="B68" s="10">
        <f t="shared" ref="B68:I68" si="6">SUM(B3:B67)</f>
        <v>0</v>
      </c>
      <c r="C68" s="10">
        <f t="shared" si="6"/>
        <v>0</v>
      </c>
      <c r="D68" s="10">
        <f t="shared" si="6"/>
        <v>0</v>
      </c>
      <c r="E68" s="10">
        <f t="shared" si="6"/>
        <v>3.75</v>
      </c>
      <c r="F68" s="10">
        <f t="shared" si="6"/>
        <v>0</v>
      </c>
      <c r="G68" s="10">
        <f t="shared" si="6"/>
        <v>0</v>
      </c>
      <c r="H68" s="10">
        <f t="shared" si="6"/>
        <v>0</v>
      </c>
      <c r="I68" s="14">
        <f t="shared" si="6"/>
        <v>3.75</v>
      </c>
      <c r="J68" s="11" t="s">
        <v>82</v>
      </c>
      <c r="K68" s="12" t="s">
        <v>82</v>
      </c>
    </row>
    <row r="69" spans="1:11" ht="33" customHeight="1" x14ac:dyDescent="0.25">
      <c r="A69" s="5" t="s">
        <v>83</v>
      </c>
      <c r="B69" s="11">
        <f t="shared" ref="B69:H69" si="7">B68-B70</f>
        <v>0</v>
      </c>
      <c r="C69" s="11">
        <f t="shared" si="7"/>
        <v>0</v>
      </c>
      <c r="D69" s="11">
        <f t="shared" si="7"/>
        <v>0</v>
      </c>
      <c r="E69" s="11">
        <f t="shared" si="7"/>
        <v>3.75</v>
      </c>
      <c r="F69" s="11">
        <f t="shared" si="7"/>
        <v>0</v>
      </c>
      <c r="G69" s="11">
        <f t="shared" si="7"/>
        <v>0</v>
      </c>
      <c r="H69" s="11">
        <f t="shared" si="7"/>
        <v>0</v>
      </c>
      <c r="I69" s="11" t="s">
        <v>82</v>
      </c>
      <c r="J69" s="15">
        <f>SUM(J3:J67)</f>
        <v>3.75</v>
      </c>
      <c r="K69" s="12" t="s">
        <v>82</v>
      </c>
    </row>
    <row r="70" spans="1:11" ht="33" customHeight="1" x14ac:dyDescent="0.25">
      <c r="A70" s="6" t="s">
        <v>84</v>
      </c>
      <c r="B70" s="12">
        <f>0</f>
        <v>0</v>
      </c>
      <c r="C70" s="12">
        <f>0</f>
        <v>0</v>
      </c>
      <c r="D70" s="12">
        <f>0</f>
        <v>0</v>
      </c>
      <c r="E70" s="12">
        <f>0</f>
        <v>0</v>
      </c>
      <c r="F70" s="12">
        <f>0</f>
        <v>0</v>
      </c>
      <c r="G70" s="12">
        <f>0</f>
        <v>0</v>
      </c>
      <c r="H70" s="12">
        <f>0</f>
        <v>0</v>
      </c>
      <c r="I70" s="12" t="s">
        <v>82</v>
      </c>
      <c r="J70" s="12" t="s">
        <v>82</v>
      </c>
      <c r="K70" s="16">
        <f>SUM(K3:K67)</f>
        <v>0</v>
      </c>
    </row>
  </sheetData>
  <mergeCells count="1">
    <mergeCell ref="B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70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baseColWidth="10" defaultColWidth="9.140625" defaultRowHeight="15" x14ac:dyDescent="0.25"/>
  <cols>
    <col min="1" max="1" width="23" customWidth="1"/>
    <col min="2" max="13" width="11.85546875" customWidth="1"/>
  </cols>
  <sheetData>
    <row r="1" spans="1:11" ht="56.25" customHeight="1" x14ac:dyDescent="0.25">
      <c r="A1" s="1"/>
      <c r="B1" s="39" t="s">
        <v>162</v>
      </c>
      <c r="C1" s="37"/>
      <c r="D1" s="37"/>
      <c r="E1" s="37"/>
      <c r="F1" s="37"/>
      <c r="G1" s="37"/>
      <c r="H1" s="37"/>
      <c r="I1" s="37"/>
      <c r="J1" s="37"/>
      <c r="K1" s="38"/>
    </row>
    <row r="2" spans="1:11" ht="56.25" customHeight="1" x14ac:dyDescent="0.25">
      <c r="A2" s="3" t="s">
        <v>157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4" t="s">
        <v>12</v>
      </c>
      <c r="J2" s="5" t="s">
        <v>13</v>
      </c>
      <c r="K2" s="6" t="s">
        <v>14</v>
      </c>
    </row>
    <row r="3" spans="1:11" ht="15.75" customHeight="1" x14ac:dyDescent="0.25">
      <c r="A3" s="8" t="str">
        <f>General!A3</f>
        <v>Albert Gonzalez</v>
      </c>
      <c r="B3" s="17">
        <f>0</f>
        <v>0</v>
      </c>
      <c r="C3" s="17">
        <f>0</f>
        <v>0</v>
      </c>
      <c r="D3" s="17">
        <f>0</f>
        <v>0</v>
      </c>
      <c r="E3" s="17">
        <f>0</f>
        <v>0</v>
      </c>
      <c r="F3" s="17">
        <f>0</f>
        <v>0</v>
      </c>
      <c r="G3" s="17">
        <f>0</f>
        <v>0</v>
      </c>
      <c r="H3" s="17">
        <f>0</f>
        <v>0</v>
      </c>
      <c r="I3" s="10">
        <f t="shared" ref="I3:I34" si="0">SUM(B3:H3)</f>
        <v>0</v>
      </c>
      <c r="J3" s="11">
        <f t="shared" ref="J3:J34" si="1">I3-K3</f>
        <v>0</v>
      </c>
      <c r="K3" s="12">
        <f>0</f>
        <v>0</v>
      </c>
    </row>
    <row r="4" spans="1:11" ht="15.75" customHeight="1" x14ac:dyDescent="0.25">
      <c r="A4" s="8" t="str">
        <f>General!A4</f>
        <v>Anderson Briceno</v>
      </c>
      <c r="B4" s="17">
        <f>0</f>
        <v>0</v>
      </c>
      <c r="C4" s="17">
        <f>0</f>
        <v>0</v>
      </c>
      <c r="D4" s="17">
        <f>0</f>
        <v>0</v>
      </c>
      <c r="E4" s="17">
        <f>0</f>
        <v>0</v>
      </c>
      <c r="F4" s="17">
        <f>0</f>
        <v>0</v>
      </c>
      <c r="G4" s="17">
        <f>0</f>
        <v>0</v>
      </c>
      <c r="H4" s="17">
        <f>0</f>
        <v>0</v>
      </c>
      <c r="I4" s="10">
        <f t="shared" si="0"/>
        <v>0</v>
      </c>
      <c r="J4" s="11">
        <f t="shared" si="1"/>
        <v>0</v>
      </c>
      <c r="K4" s="12">
        <f>0</f>
        <v>0</v>
      </c>
    </row>
    <row r="5" spans="1:11" ht="15.75" customHeight="1" x14ac:dyDescent="0.25">
      <c r="A5" s="8" t="str">
        <f>General!A5</f>
        <v>Andres Quiroz</v>
      </c>
      <c r="B5" s="17">
        <f>0</f>
        <v>0</v>
      </c>
      <c r="C5" s="17">
        <f>0</f>
        <v>0</v>
      </c>
      <c r="D5" s="17">
        <f>0</f>
        <v>0</v>
      </c>
      <c r="E5" s="17">
        <f>0</f>
        <v>0</v>
      </c>
      <c r="F5" s="17">
        <f>0</f>
        <v>0</v>
      </c>
      <c r="G5" s="17">
        <f>0</f>
        <v>0</v>
      </c>
      <c r="H5" s="17">
        <f>0</f>
        <v>0</v>
      </c>
      <c r="I5" s="10">
        <f t="shared" si="0"/>
        <v>0</v>
      </c>
      <c r="J5" s="11">
        <f t="shared" si="1"/>
        <v>0</v>
      </c>
      <c r="K5" s="12">
        <f>0</f>
        <v>0</v>
      </c>
    </row>
    <row r="6" spans="1:11" ht="15.75" customHeight="1" x14ac:dyDescent="0.25">
      <c r="A6" s="8" t="str">
        <f>General!A6</f>
        <v>Angel Maldonado</v>
      </c>
      <c r="B6" s="17">
        <f>0</f>
        <v>0</v>
      </c>
      <c r="C6" s="17">
        <f>0</f>
        <v>0</v>
      </c>
      <c r="D6" s="17">
        <f>0</f>
        <v>0</v>
      </c>
      <c r="E6" s="17">
        <f>0</f>
        <v>0</v>
      </c>
      <c r="F6" s="17">
        <f>0</f>
        <v>0</v>
      </c>
      <c r="G6" s="17">
        <f>0</f>
        <v>0</v>
      </c>
      <c r="H6" s="17">
        <f>0</f>
        <v>0</v>
      </c>
      <c r="I6" s="10">
        <f t="shared" si="0"/>
        <v>0</v>
      </c>
      <c r="J6" s="11">
        <f t="shared" si="1"/>
        <v>0</v>
      </c>
      <c r="K6" s="12">
        <f>0</f>
        <v>0</v>
      </c>
    </row>
    <row r="7" spans="1:11" ht="15.75" customHeight="1" x14ac:dyDescent="0.25">
      <c r="A7" s="8" t="str">
        <f>General!A7</f>
        <v>Antonio Lopez</v>
      </c>
      <c r="B7" s="17">
        <f>0</f>
        <v>0</v>
      </c>
      <c r="C7" s="17">
        <f>0</f>
        <v>0</v>
      </c>
      <c r="D7" s="17">
        <f>0</f>
        <v>0</v>
      </c>
      <c r="E7" s="17">
        <f>0</f>
        <v>0</v>
      </c>
      <c r="F7" s="17">
        <f>0</f>
        <v>0</v>
      </c>
      <c r="G7" s="17">
        <f>0</f>
        <v>0</v>
      </c>
      <c r="H7" s="17">
        <f>0</f>
        <v>0</v>
      </c>
      <c r="I7" s="10">
        <f t="shared" si="0"/>
        <v>0</v>
      </c>
      <c r="J7" s="11">
        <f t="shared" si="1"/>
        <v>0</v>
      </c>
      <c r="K7" s="12">
        <f>0</f>
        <v>0</v>
      </c>
    </row>
    <row r="8" spans="1:11" ht="15.75" customHeight="1" x14ac:dyDescent="0.25">
      <c r="A8" s="8" t="str">
        <f>General!A8</f>
        <v>Brailyn Lopez</v>
      </c>
      <c r="B8" s="17">
        <f>0</f>
        <v>0</v>
      </c>
      <c r="C8" s="17">
        <f>0</f>
        <v>0</v>
      </c>
      <c r="D8" s="17">
        <f>0</f>
        <v>0</v>
      </c>
      <c r="E8" s="17">
        <f>0</f>
        <v>0</v>
      </c>
      <c r="F8" s="17">
        <f>0</f>
        <v>0</v>
      </c>
      <c r="G8" s="17">
        <f>0</f>
        <v>0</v>
      </c>
      <c r="H8" s="17">
        <f>0</f>
        <v>0</v>
      </c>
      <c r="I8" s="10">
        <f t="shared" si="0"/>
        <v>0</v>
      </c>
      <c r="J8" s="11">
        <f t="shared" si="1"/>
        <v>0</v>
      </c>
      <c r="K8" s="12">
        <f>0</f>
        <v>0</v>
      </c>
    </row>
    <row r="9" spans="1:11" ht="15.75" customHeight="1" x14ac:dyDescent="0.25">
      <c r="A9" s="8" t="str">
        <f>General!A9</f>
        <v>Carlos Gonzalez</v>
      </c>
      <c r="B9" s="17">
        <f>0</f>
        <v>0</v>
      </c>
      <c r="C9" s="17">
        <f>0</f>
        <v>0</v>
      </c>
      <c r="D9" s="17">
        <f>0</f>
        <v>0</v>
      </c>
      <c r="E9" s="17">
        <f>0</f>
        <v>0</v>
      </c>
      <c r="F9" s="17">
        <f>0</f>
        <v>0</v>
      </c>
      <c r="G9" s="17">
        <f>0</f>
        <v>0</v>
      </c>
      <c r="H9" s="17">
        <f>0</f>
        <v>0</v>
      </c>
      <c r="I9" s="10">
        <f t="shared" si="0"/>
        <v>0</v>
      </c>
      <c r="J9" s="11">
        <f t="shared" si="1"/>
        <v>0</v>
      </c>
      <c r="K9" s="12">
        <f>0</f>
        <v>0</v>
      </c>
    </row>
    <row r="10" spans="1:11" ht="15.75" customHeight="1" x14ac:dyDescent="0.25">
      <c r="A10" s="8" t="str">
        <f>General!A10</f>
        <v>Carlos Mejias</v>
      </c>
      <c r="B10" s="17">
        <f>0</f>
        <v>0</v>
      </c>
      <c r="C10" s="17">
        <f>0</f>
        <v>0</v>
      </c>
      <c r="D10" s="17">
        <f>0</f>
        <v>0</v>
      </c>
      <c r="E10" s="17">
        <f>0</f>
        <v>0</v>
      </c>
      <c r="F10" s="17">
        <f>0</f>
        <v>0</v>
      </c>
      <c r="G10" s="17">
        <f>0</f>
        <v>0</v>
      </c>
      <c r="H10" s="17">
        <f>0</f>
        <v>0</v>
      </c>
      <c r="I10" s="10">
        <f t="shared" si="0"/>
        <v>0</v>
      </c>
      <c r="J10" s="11">
        <f t="shared" si="1"/>
        <v>0</v>
      </c>
      <c r="K10" s="12">
        <f>0</f>
        <v>0</v>
      </c>
    </row>
    <row r="11" spans="1:11" ht="15.75" customHeight="1" x14ac:dyDescent="0.25">
      <c r="A11" s="8" t="str">
        <f>General!A11</f>
        <v>Cesar Alvarez</v>
      </c>
      <c r="B11" s="17">
        <f>0</f>
        <v>0</v>
      </c>
      <c r="C11" s="17">
        <f>0</f>
        <v>0</v>
      </c>
      <c r="D11" s="17">
        <f>0</f>
        <v>0</v>
      </c>
      <c r="E11" s="17">
        <f>0</f>
        <v>0</v>
      </c>
      <c r="F11" s="17">
        <f>0</f>
        <v>0</v>
      </c>
      <c r="G11" s="17">
        <f>0</f>
        <v>0</v>
      </c>
      <c r="H11" s="17">
        <f>0</f>
        <v>0</v>
      </c>
      <c r="I11" s="10">
        <f t="shared" si="0"/>
        <v>0</v>
      </c>
      <c r="J11" s="11">
        <f t="shared" si="1"/>
        <v>0</v>
      </c>
      <c r="K11" s="12">
        <f>0</f>
        <v>0</v>
      </c>
    </row>
    <row r="12" spans="1:11" ht="15.75" customHeight="1" x14ac:dyDescent="0.25">
      <c r="A12" s="8" t="str">
        <f>General!A12</f>
        <v>Cesar Ponte</v>
      </c>
      <c r="B12" s="17">
        <f>0</f>
        <v>0</v>
      </c>
      <c r="C12" s="17">
        <f>0</f>
        <v>0</v>
      </c>
      <c r="D12" s="17">
        <f>0</f>
        <v>0</v>
      </c>
      <c r="E12" s="17">
        <f>0</f>
        <v>0</v>
      </c>
      <c r="F12" s="17">
        <f>0</f>
        <v>0</v>
      </c>
      <c r="G12" s="17">
        <f>0</f>
        <v>0</v>
      </c>
      <c r="H12" s="17">
        <f>0</f>
        <v>0</v>
      </c>
      <c r="I12" s="10">
        <f t="shared" si="0"/>
        <v>0</v>
      </c>
      <c r="J12" s="11">
        <f t="shared" si="1"/>
        <v>0</v>
      </c>
      <c r="K12" s="12">
        <f>0</f>
        <v>0</v>
      </c>
    </row>
    <row r="13" spans="1:11" ht="15.75" customHeight="1" x14ac:dyDescent="0.25">
      <c r="A13" s="8" t="str">
        <f>General!A13</f>
        <v>Daniel Ramirez</v>
      </c>
      <c r="B13" s="17">
        <f>0</f>
        <v>0</v>
      </c>
      <c r="C13" s="17">
        <f>0</f>
        <v>0</v>
      </c>
      <c r="D13" s="17">
        <f>0</f>
        <v>0</v>
      </c>
      <c r="E13" s="17">
        <f>0</f>
        <v>0</v>
      </c>
      <c r="F13" s="17">
        <f>0</f>
        <v>0</v>
      </c>
      <c r="G13" s="17">
        <f>0</f>
        <v>0</v>
      </c>
      <c r="H13" s="17">
        <f>0</f>
        <v>0</v>
      </c>
      <c r="I13" s="10">
        <f t="shared" si="0"/>
        <v>0</v>
      </c>
      <c r="J13" s="11">
        <f t="shared" si="1"/>
        <v>0</v>
      </c>
      <c r="K13" s="12">
        <f>0</f>
        <v>0</v>
      </c>
    </row>
    <row r="14" spans="1:11" ht="15.75" customHeight="1" x14ac:dyDescent="0.25">
      <c r="A14" s="8" t="str">
        <f>General!A14</f>
        <v>David Osorio</v>
      </c>
      <c r="B14" s="17">
        <f>0</f>
        <v>0</v>
      </c>
      <c r="C14" s="17">
        <f>0</f>
        <v>0</v>
      </c>
      <c r="D14" s="17">
        <f>0</f>
        <v>0</v>
      </c>
      <c r="E14" s="17">
        <f>0</f>
        <v>0</v>
      </c>
      <c r="F14" s="17">
        <f>0</f>
        <v>0</v>
      </c>
      <c r="G14" s="17">
        <f>0</f>
        <v>0</v>
      </c>
      <c r="H14" s="17">
        <f>0</f>
        <v>0</v>
      </c>
      <c r="I14" s="10">
        <f t="shared" si="0"/>
        <v>0</v>
      </c>
      <c r="J14" s="11">
        <f t="shared" si="1"/>
        <v>0</v>
      </c>
      <c r="K14" s="12">
        <f>0</f>
        <v>0</v>
      </c>
    </row>
    <row r="15" spans="1:11" ht="15.75" customHeight="1" x14ac:dyDescent="0.25">
      <c r="A15" s="8" t="str">
        <f>General!A15</f>
        <v>Deiberson Garcia</v>
      </c>
      <c r="B15" s="17">
        <f>0</f>
        <v>0</v>
      </c>
      <c r="C15" s="17">
        <f>0</f>
        <v>0</v>
      </c>
      <c r="D15" s="17">
        <f>0</f>
        <v>0</v>
      </c>
      <c r="E15" s="17">
        <f>0</f>
        <v>0</v>
      </c>
      <c r="F15" s="17">
        <f>0</f>
        <v>0</v>
      </c>
      <c r="G15" s="17">
        <f>0</f>
        <v>0</v>
      </c>
      <c r="H15" s="17">
        <f>0</f>
        <v>0</v>
      </c>
      <c r="I15" s="10">
        <f t="shared" si="0"/>
        <v>0</v>
      </c>
      <c r="J15" s="11">
        <f t="shared" si="1"/>
        <v>0</v>
      </c>
      <c r="K15" s="12">
        <f>0</f>
        <v>0</v>
      </c>
    </row>
    <row r="16" spans="1:11" ht="15.75" customHeight="1" x14ac:dyDescent="0.25">
      <c r="A16" s="8" t="str">
        <f>General!A16</f>
        <v>Edwardo Garcia</v>
      </c>
      <c r="B16" s="17">
        <f>0</f>
        <v>0</v>
      </c>
      <c r="C16" s="17">
        <f>0</f>
        <v>0</v>
      </c>
      <c r="D16" s="17">
        <f>0</f>
        <v>0</v>
      </c>
      <c r="E16" s="17">
        <f>0</f>
        <v>0</v>
      </c>
      <c r="F16" s="17">
        <f>0</f>
        <v>0</v>
      </c>
      <c r="G16" s="17">
        <f>0</f>
        <v>0</v>
      </c>
      <c r="H16" s="17">
        <f>0</f>
        <v>0</v>
      </c>
      <c r="I16" s="10">
        <f t="shared" si="0"/>
        <v>0</v>
      </c>
      <c r="J16" s="11">
        <f t="shared" si="1"/>
        <v>0</v>
      </c>
      <c r="K16" s="12">
        <f>0</f>
        <v>0</v>
      </c>
    </row>
    <row r="17" spans="1:11" ht="15.75" customHeight="1" x14ac:dyDescent="0.25">
      <c r="A17" s="8" t="str">
        <f>General!A17</f>
        <v>Egidio Quiroz</v>
      </c>
      <c r="B17" s="17">
        <f>0</f>
        <v>0</v>
      </c>
      <c r="C17" s="17">
        <f>0</f>
        <v>0</v>
      </c>
      <c r="D17" s="17">
        <f>0</f>
        <v>0</v>
      </c>
      <c r="E17" s="17">
        <f>0</f>
        <v>0</v>
      </c>
      <c r="F17" s="17">
        <f>0</f>
        <v>0</v>
      </c>
      <c r="G17" s="17">
        <f>0</f>
        <v>0</v>
      </c>
      <c r="H17" s="17">
        <f>0</f>
        <v>0</v>
      </c>
      <c r="I17" s="10">
        <f t="shared" si="0"/>
        <v>0</v>
      </c>
      <c r="J17" s="11">
        <f t="shared" si="1"/>
        <v>0</v>
      </c>
      <c r="K17" s="12">
        <f>0</f>
        <v>0</v>
      </c>
    </row>
    <row r="18" spans="1:11" ht="15.75" customHeight="1" x14ac:dyDescent="0.25">
      <c r="A18" s="8" t="str">
        <f>General!A18</f>
        <v>Emil Salas</v>
      </c>
      <c r="B18" s="17">
        <f>0</f>
        <v>0</v>
      </c>
      <c r="C18" s="17">
        <f>0</f>
        <v>0</v>
      </c>
      <c r="D18" s="17">
        <f>0</f>
        <v>0</v>
      </c>
      <c r="E18" s="17">
        <f>0</f>
        <v>0</v>
      </c>
      <c r="F18" s="17">
        <f>0</f>
        <v>0</v>
      </c>
      <c r="G18" s="17">
        <f>0</f>
        <v>0</v>
      </c>
      <c r="H18" s="17">
        <f>0</f>
        <v>0</v>
      </c>
      <c r="I18" s="10">
        <f t="shared" si="0"/>
        <v>0</v>
      </c>
      <c r="J18" s="11">
        <f t="shared" si="1"/>
        <v>0</v>
      </c>
      <c r="K18" s="12">
        <f>0</f>
        <v>0</v>
      </c>
    </row>
    <row r="19" spans="1:11" ht="15.75" customHeight="1" x14ac:dyDescent="0.25">
      <c r="A19" s="8" t="str">
        <f>General!A19</f>
        <v>Enrique Diaz</v>
      </c>
      <c r="B19" s="17">
        <f>0</f>
        <v>0</v>
      </c>
      <c r="C19" s="17">
        <f>0</f>
        <v>0</v>
      </c>
      <c r="D19" s="17">
        <f>0</f>
        <v>0</v>
      </c>
      <c r="E19" s="17">
        <f>0</f>
        <v>0</v>
      </c>
      <c r="F19" s="17">
        <f>0</f>
        <v>0</v>
      </c>
      <c r="G19" s="17">
        <f>0</f>
        <v>0</v>
      </c>
      <c r="H19" s="17">
        <f>0</f>
        <v>0</v>
      </c>
      <c r="I19" s="10">
        <f t="shared" si="0"/>
        <v>0</v>
      </c>
      <c r="J19" s="11">
        <f t="shared" si="1"/>
        <v>0</v>
      </c>
      <c r="K19" s="12">
        <f>0</f>
        <v>0</v>
      </c>
    </row>
    <row r="20" spans="1:11" ht="15.75" customHeight="1" x14ac:dyDescent="0.25">
      <c r="A20" s="8" t="str">
        <f>General!A20</f>
        <v>Erik Acosta</v>
      </c>
      <c r="B20" s="17">
        <f>0</f>
        <v>0</v>
      </c>
      <c r="C20" s="17">
        <f>0</f>
        <v>0</v>
      </c>
      <c r="D20" s="17">
        <f>0</f>
        <v>0</v>
      </c>
      <c r="E20" s="17">
        <f>0</f>
        <v>0</v>
      </c>
      <c r="F20" s="17">
        <f>0</f>
        <v>0</v>
      </c>
      <c r="G20" s="17">
        <f>0</f>
        <v>0</v>
      </c>
      <c r="H20" s="17">
        <f>0</f>
        <v>0</v>
      </c>
      <c r="I20" s="10">
        <f t="shared" si="0"/>
        <v>0</v>
      </c>
      <c r="J20" s="11">
        <f t="shared" si="1"/>
        <v>0</v>
      </c>
      <c r="K20" s="12">
        <f>0</f>
        <v>0</v>
      </c>
    </row>
    <row r="21" spans="1:11" ht="15.75" customHeight="1" x14ac:dyDescent="0.25">
      <c r="A21" s="8" t="str">
        <f>General!A21</f>
        <v>Erisson Salazar Rodriguez</v>
      </c>
      <c r="B21" s="17">
        <f>0</f>
        <v>0</v>
      </c>
      <c r="C21" s="17">
        <f>0</f>
        <v>0</v>
      </c>
      <c r="D21" s="17">
        <f>0</f>
        <v>0</v>
      </c>
      <c r="E21" s="17">
        <f>0</f>
        <v>0</v>
      </c>
      <c r="F21" s="17">
        <f>0</f>
        <v>0</v>
      </c>
      <c r="G21" s="17">
        <f>0</f>
        <v>0</v>
      </c>
      <c r="H21" s="17">
        <f>0</f>
        <v>0</v>
      </c>
      <c r="I21" s="10">
        <f t="shared" si="0"/>
        <v>0</v>
      </c>
      <c r="J21" s="11">
        <f t="shared" si="1"/>
        <v>0</v>
      </c>
      <c r="K21" s="12">
        <f>0</f>
        <v>0</v>
      </c>
    </row>
    <row r="22" spans="1:11" ht="15.75" customHeight="1" x14ac:dyDescent="0.25">
      <c r="A22" s="8" t="str">
        <f>General!A22</f>
        <v>Erwin Galicia</v>
      </c>
      <c r="B22" s="17">
        <f>0</f>
        <v>0</v>
      </c>
      <c r="C22" s="17">
        <f>0</f>
        <v>0</v>
      </c>
      <c r="D22" s="17">
        <f>0</f>
        <v>0</v>
      </c>
      <c r="E22" s="17">
        <f>0</f>
        <v>0</v>
      </c>
      <c r="F22" s="17">
        <f>0</f>
        <v>0</v>
      </c>
      <c r="G22" s="17">
        <f>0</f>
        <v>0</v>
      </c>
      <c r="H22" s="17">
        <f>0</f>
        <v>0</v>
      </c>
      <c r="I22" s="10">
        <f t="shared" si="0"/>
        <v>0</v>
      </c>
      <c r="J22" s="11">
        <f t="shared" si="1"/>
        <v>0</v>
      </c>
      <c r="K22" s="12">
        <f>0</f>
        <v>0</v>
      </c>
    </row>
    <row r="23" spans="1:11" ht="15.75" customHeight="1" x14ac:dyDescent="0.25">
      <c r="A23" s="8" t="str">
        <f>General!A23</f>
        <v>Erwin Gonzalez</v>
      </c>
      <c r="B23" s="17">
        <f>0</f>
        <v>0</v>
      </c>
      <c r="C23" s="17">
        <f>0</f>
        <v>0</v>
      </c>
      <c r="D23" s="17">
        <f>0</f>
        <v>0</v>
      </c>
      <c r="E23" s="17">
        <f>0</f>
        <v>0</v>
      </c>
      <c r="F23" s="17">
        <f>0</f>
        <v>0</v>
      </c>
      <c r="G23" s="17">
        <f>0</f>
        <v>0</v>
      </c>
      <c r="H23" s="17">
        <f>0</f>
        <v>0</v>
      </c>
      <c r="I23" s="10">
        <f t="shared" si="0"/>
        <v>0</v>
      </c>
      <c r="J23" s="11">
        <f t="shared" si="1"/>
        <v>0</v>
      </c>
      <c r="K23" s="12">
        <f>0</f>
        <v>0</v>
      </c>
    </row>
    <row r="24" spans="1:11" ht="15.75" customHeight="1" x14ac:dyDescent="0.25">
      <c r="A24" s="8" t="str">
        <f>General!A24</f>
        <v>Franklin Bermon</v>
      </c>
      <c r="B24" s="17">
        <f>0</f>
        <v>0</v>
      </c>
      <c r="C24" s="17">
        <f>0</f>
        <v>0</v>
      </c>
      <c r="D24" s="17">
        <f>0</f>
        <v>0</v>
      </c>
      <c r="E24" s="17">
        <f>0</f>
        <v>0</v>
      </c>
      <c r="F24" s="17">
        <f>0</f>
        <v>0</v>
      </c>
      <c r="G24" s="17">
        <f>0</f>
        <v>0</v>
      </c>
      <c r="H24" s="17">
        <f>0</f>
        <v>0</v>
      </c>
      <c r="I24" s="10">
        <f t="shared" si="0"/>
        <v>0</v>
      </c>
      <c r="J24" s="11">
        <f t="shared" si="1"/>
        <v>0</v>
      </c>
      <c r="K24" s="12">
        <f>0</f>
        <v>0</v>
      </c>
    </row>
    <row r="25" spans="1:11" ht="15.75" customHeight="1" x14ac:dyDescent="0.25">
      <c r="A25" s="8" t="str">
        <f>General!A25</f>
        <v>Franklin Soto</v>
      </c>
      <c r="B25" s="17">
        <f>0</f>
        <v>0</v>
      </c>
      <c r="C25" s="17">
        <f>0</f>
        <v>0</v>
      </c>
      <c r="D25" s="17">
        <f>0</f>
        <v>0</v>
      </c>
      <c r="E25" s="17">
        <f>0</f>
        <v>0</v>
      </c>
      <c r="F25" s="17">
        <f>0</f>
        <v>0</v>
      </c>
      <c r="G25" s="17">
        <f>0</f>
        <v>0</v>
      </c>
      <c r="H25" s="17">
        <f>0</f>
        <v>0</v>
      </c>
      <c r="I25" s="10">
        <f t="shared" si="0"/>
        <v>0</v>
      </c>
      <c r="J25" s="11">
        <f t="shared" si="1"/>
        <v>0</v>
      </c>
      <c r="K25" s="12">
        <f>0</f>
        <v>0</v>
      </c>
    </row>
    <row r="26" spans="1:11" ht="15.75" customHeight="1" x14ac:dyDescent="0.25">
      <c r="A26" s="8" t="str">
        <f>General!A26</f>
        <v>Irma Bona</v>
      </c>
      <c r="B26" s="17">
        <f>0</f>
        <v>0</v>
      </c>
      <c r="C26" s="17">
        <f>0</f>
        <v>0</v>
      </c>
      <c r="D26" s="17">
        <f>0</f>
        <v>0</v>
      </c>
      <c r="E26" s="17">
        <f>0</f>
        <v>0</v>
      </c>
      <c r="F26" s="17">
        <f>0</f>
        <v>0</v>
      </c>
      <c r="G26" s="17">
        <f>0</f>
        <v>0</v>
      </c>
      <c r="H26" s="17">
        <f>0</f>
        <v>0</v>
      </c>
      <c r="I26" s="10">
        <f t="shared" si="0"/>
        <v>0</v>
      </c>
      <c r="J26" s="11">
        <f t="shared" si="1"/>
        <v>0</v>
      </c>
      <c r="K26" s="12">
        <f>0</f>
        <v>0</v>
      </c>
    </row>
    <row r="27" spans="1:11" ht="15.75" customHeight="1" x14ac:dyDescent="0.25">
      <c r="A27" s="8" t="str">
        <f>General!A27</f>
        <v>Jairo Arteaga Rondon</v>
      </c>
      <c r="B27" s="17">
        <f>0</f>
        <v>0</v>
      </c>
      <c r="C27" s="17">
        <f>0</f>
        <v>0</v>
      </c>
      <c r="D27" s="17">
        <f>0</f>
        <v>0</v>
      </c>
      <c r="E27" s="17">
        <f>0</f>
        <v>0</v>
      </c>
      <c r="F27" s="17">
        <f>0</f>
        <v>0</v>
      </c>
      <c r="G27" s="17">
        <f>0</f>
        <v>0</v>
      </c>
      <c r="H27" s="17">
        <f>0</f>
        <v>0</v>
      </c>
      <c r="I27" s="10">
        <f t="shared" si="0"/>
        <v>0</v>
      </c>
      <c r="J27" s="11">
        <f t="shared" si="1"/>
        <v>0</v>
      </c>
      <c r="K27" s="12">
        <f>0</f>
        <v>0</v>
      </c>
    </row>
    <row r="28" spans="1:11" ht="15.75" customHeight="1" x14ac:dyDescent="0.25">
      <c r="A28" s="8" t="str">
        <f>General!A28</f>
        <v>Jesus Golding</v>
      </c>
      <c r="B28" s="17">
        <f>0</f>
        <v>0</v>
      </c>
      <c r="C28" s="17">
        <f>0</f>
        <v>0</v>
      </c>
      <c r="D28" s="17">
        <f>0</f>
        <v>0</v>
      </c>
      <c r="E28" s="17">
        <f>0</f>
        <v>0</v>
      </c>
      <c r="F28" s="17">
        <f>0</f>
        <v>0</v>
      </c>
      <c r="G28" s="17">
        <f>0</f>
        <v>0</v>
      </c>
      <c r="H28" s="17">
        <f>0</f>
        <v>0</v>
      </c>
      <c r="I28" s="10">
        <f t="shared" si="0"/>
        <v>0</v>
      </c>
      <c r="J28" s="11">
        <f t="shared" si="1"/>
        <v>0</v>
      </c>
      <c r="K28" s="12">
        <f>0</f>
        <v>0</v>
      </c>
    </row>
    <row r="29" spans="1:11" ht="15.75" customHeight="1" x14ac:dyDescent="0.25">
      <c r="A29" s="8" t="str">
        <f>General!A29</f>
        <v>Jesus Valero</v>
      </c>
      <c r="B29" s="17">
        <f>0</f>
        <v>0</v>
      </c>
      <c r="C29" s="17">
        <f>0</f>
        <v>0</v>
      </c>
      <c r="D29" s="17">
        <f>0</f>
        <v>0</v>
      </c>
      <c r="E29" s="17">
        <f>0</f>
        <v>0</v>
      </c>
      <c r="F29" s="17">
        <f>0</f>
        <v>0</v>
      </c>
      <c r="G29" s="17">
        <f>0</f>
        <v>0</v>
      </c>
      <c r="H29" s="17">
        <f>0</f>
        <v>0</v>
      </c>
      <c r="I29" s="10">
        <f t="shared" si="0"/>
        <v>0</v>
      </c>
      <c r="J29" s="11">
        <f t="shared" si="1"/>
        <v>0</v>
      </c>
      <c r="K29" s="12">
        <f>0</f>
        <v>0</v>
      </c>
    </row>
    <row r="30" spans="1:11" ht="15.75" customHeight="1" x14ac:dyDescent="0.25">
      <c r="A30" s="8" t="str">
        <f>General!A30</f>
        <v>Jhoan Cueto</v>
      </c>
      <c r="B30" s="17">
        <f>0</f>
        <v>0</v>
      </c>
      <c r="C30" s="17">
        <f>0</f>
        <v>0</v>
      </c>
      <c r="D30" s="17">
        <f>0</f>
        <v>0</v>
      </c>
      <c r="E30" s="17">
        <f>0</f>
        <v>0</v>
      </c>
      <c r="F30" s="17">
        <f>0</f>
        <v>0</v>
      </c>
      <c r="G30" s="17">
        <f>0</f>
        <v>0</v>
      </c>
      <c r="H30" s="17">
        <f>0</f>
        <v>0</v>
      </c>
      <c r="I30" s="10">
        <f t="shared" si="0"/>
        <v>0</v>
      </c>
      <c r="J30" s="11">
        <f t="shared" si="1"/>
        <v>0</v>
      </c>
      <c r="K30" s="12">
        <f>0</f>
        <v>0</v>
      </c>
    </row>
    <row r="31" spans="1:11" ht="15.75" customHeight="1" x14ac:dyDescent="0.25">
      <c r="A31" s="8" t="str">
        <f>General!A31</f>
        <v>Jhon Plaza</v>
      </c>
      <c r="B31" s="17">
        <f>0</f>
        <v>0</v>
      </c>
      <c r="C31" s="17">
        <f>0</f>
        <v>0</v>
      </c>
      <c r="D31" s="17">
        <f>0</f>
        <v>0</v>
      </c>
      <c r="E31" s="17">
        <f>0</f>
        <v>0</v>
      </c>
      <c r="F31" s="17">
        <f>0</f>
        <v>0</v>
      </c>
      <c r="G31" s="17">
        <f>0</f>
        <v>0</v>
      </c>
      <c r="H31" s="17">
        <f>0</f>
        <v>0</v>
      </c>
      <c r="I31" s="10">
        <f t="shared" si="0"/>
        <v>0</v>
      </c>
      <c r="J31" s="11">
        <f t="shared" si="1"/>
        <v>0</v>
      </c>
      <c r="K31" s="12">
        <f>0</f>
        <v>0</v>
      </c>
    </row>
    <row r="32" spans="1:11" ht="15.75" customHeight="1" x14ac:dyDescent="0.25">
      <c r="A32" s="8" t="str">
        <f>General!A32</f>
        <v>Joan Fuentes</v>
      </c>
      <c r="B32" s="17">
        <f>0</f>
        <v>0</v>
      </c>
      <c r="C32" s="17">
        <f>0</f>
        <v>0</v>
      </c>
      <c r="D32" s="17">
        <f>0</f>
        <v>0</v>
      </c>
      <c r="E32" s="17">
        <f>0</f>
        <v>0</v>
      </c>
      <c r="F32" s="17">
        <f>0</f>
        <v>0</v>
      </c>
      <c r="G32" s="17">
        <f>0</f>
        <v>0</v>
      </c>
      <c r="H32" s="17">
        <f>0</f>
        <v>0</v>
      </c>
      <c r="I32" s="10">
        <f t="shared" si="0"/>
        <v>0</v>
      </c>
      <c r="J32" s="11">
        <f t="shared" si="1"/>
        <v>0</v>
      </c>
      <c r="K32" s="12">
        <f>0</f>
        <v>0</v>
      </c>
    </row>
    <row r="33" spans="1:11" ht="15.75" customHeight="1" x14ac:dyDescent="0.25">
      <c r="A33" s="8" t="str">
        <f>General!A33</f>
        <v>Johannys Rojas</v>
      </c>
      <c r="B33" s="17">
        <f>0</f>
        <v>0</v>
      </c>
      <c r="C33" s="17">
        <f>0</f>
        <v>0</v>
      </c>
      <c r="D33" s="17">
        <f>0</f>
        <v>0</v>
      </c>
      <c r="E33" s="17">
        <f>0</f>
        <v>0</v>
      </c>
      <c r="F33" s="17">
        <f>0</f>
        <v>0</v>
      </c>
      <c r="G33" s="17">
        <f>0</f>
        <v>0</v>
      </c>
      <c r="H33" s="17">
        <f>0</f>
        <v>0</v>
      </c>
      <c r="I33" s="10">
        <f t="shared" si="0"/>
        <v>0</v>
      </c>
      <c r="J33" s="11">
        <f t="shared" si="1"/>
        <v>0</v>
      </c>
      <c r="K33" s="12">
        <f>0</f>
        <v>0</v>
      </c>
    </row>
    <row r="34" spans="1:11" ht="15.75" customHeight="1" x14ac:dyDescent="0.25">
      <c r="A34" s="8" t="str">
        <f>General!A34</f>
        <v>John Ponte</v>
      </c>
      <c r="B34" s="17">
        <f>0</f>
        <v>0</v>
      </c>
      <c r="C34" s="17">
        <f>0</f>
        <v>0</v>
      </c>
      <c r="D34" s="17">
        <f>0</f>
        <v>0</v>
      </c>
      <c r="E34" s="17">
        <f>0</f>
        <v>0</v>
      </c>
      <c r="F34" s="17">
        <f>0</f>
        <v>0</v>
      </c>
      <c r="G34" s="17">
        <f>0</f>
        <v>0</v>
      </c>
      <c r="H34" s="17">
        <f>0</f>
        <v>0</v>
      </c>
      <c r="I34" s="10">
        <f t="shared" si="0"/>
        <v>0</v>
      </c>
      <c r="J34" s="11">
        <f t="shared" si="1"/>
        <v>0</v>
      </c>
      <c r="K34" s="12">
        <f>0</f>
        <v>0</v>
      </c>
    </row>
    <row r="35" spans="1:11" ht="15.75" customHeight="1" x14ac:dyDescent="0.25">
      <c r="A35" s="8" t="str">
        <f>General!A35</f>
        <v>Jorge Valles</v>
      </c>
      <c r="B35" s="17">
        <f>0</f>
        <v>0</v>
      </c>
      <c r="C35" s="17">
        <f>0</f>
        <v>0</v>
      </c>
      <c r="D35" s="17">
        <f>0</f>
        <v>0</v>
      </c>
      <c r="E35" s="17">
        <f>0</f>
        <v>0</v>
      </c>
      <c r="F35" s="17">
        <f>0</f>
        <v>0</v>
      </c>
      <c r="G35" s="17">
        <f>0</f>
        <v>0</v>
      </c>
      <c r="H35" s="17">
        <f>0</f>
        <v>0</v>
      </c>
      <c r="I35" s="10">
        <f t="shared" ref="I35:I66" si="2">SUM(B35:H35)</f>
        <v>0</v>
      </c>
      <c r="J35" s="11">
        <f t="shared" ref="J35:J66" si="3">I35-K35</f>
        <v>0</v>
      </c>
      <c r="K35" s="12">
        <f>0</f>
        <v>0</v>
      </c>
    </row>
    <row r="36" spans="1:11" ht="15.75" customHeight="1" x14ac:dyDescent="0.25">
      <c r="A36" s="8" t="str">
        <f>General!A36</f>
        <v>Jose Francisco Lugo</v>
      </c>
      <c r="B36" s="17">
        <f>0</f>
        <v>0</v>
      </c>
      <c r="C36" s="17">
        <f>0</f>
        <v>0</v>
      </c>
      <c r="D36" s="17">
        <f>0</f>
        <v>0</v>
      </c>
      <c r="E36" s="17">
        <f>0</f>
        <v>0</v>
      </c>
      <c r="F36" s="17">
        <f>0</f>
        <v>0</v>
      </c>
      <c r="G36" s="17">
        <f>0</f>
        <v>0</v>
      </c>
      <c r="H36" s="17">
        <f>0</f>
        <v>0</v>
      </c>
      <c r="I36" s="10">
        <f t="shared" si="2"/>
        <v>0</v>
      </c>
      <c r="J36" s="11">
        <f t="shared" si="3"/>
        <v>0</v>
      </c>
      <c r="K36" s="12">
        <f>0</f>
        <v>0</v>
      </c>
    </row>
    <row r="37" spans="1:11" ht="15.75" customHeight="1" x14ac:dyDescent="0.25">
      <c r="A37" s="8" t="str">
        <f>General!A37</f>
        <v>Jose Lopez</v>
      </c>
      <c r="B37" s="17">
        <f>0</f>
        <v>0</v>
      </c>
      <c r="C37" s="17">
        <f>0</f>
        <v>0</v>
      </c>
      <c r="D37" s="17">
        <f>0</f>
        <v>0</v>
      </c>
      <c r="E37" s="17">
        <f>0</f>
        <v>0</v>
      </c>
      <c r="F37" s="17">
        <f>0</f>
        <v>0</v>
      </c>
      <c r="G37" s="17">
        <f>0</f>
        <v>0</v>
      </c>
      <c r="H37" s="17">
        <f>0</f>
        <v>0</v>
      </c>
      <c r="I37" s="10">
        <f t="shared" si="2"/>
        <v>0</v>
      </c>
      <c r="J37" s="11">
        <f t="shared" si="3"/>
        <v>0</v>
      </c>
      <c r="K37" s="12">
        <f>0</f>
        <v>0</v>
      </c>
    </row>
    <row r="38" spans="1:11" ht="15.75" customHeight="1" x14ac:dyDescent="0.25">
      <c r="A38" s="8" t="str">
        <f>General!A38</f>
        <v>Jose Ochoa</v>
      </c>
      <c r="B38" s="17">
        <f>0</f>
        <v>0</v>
      </c>
      <c r="C38" s="17">
        <f>0</f>
        <v>0</v>
      </c>
      <c r="D38" s="17">
        <f>0</f>
        <v>0</v>
      </c>
      <c r="E38" s="17">
        <f>0</f>
        <v>0</v>
      </c>
      <c r="F38" s="17">
        <f>0</f>
        <v>0</v>
      </c>
      <c r="G38" s="17">
        <f>0</f>
        <v>0</v>
      </c>
      <c r="H38" s="17">
        <f>0</f>
        <v>0</v>
      </c>
      <c r="I38" s="10">
        <f t="shared" si="2"/>
        <v>0</v>
      </c>
      <c r="J38" s="11">
        <f t="shared" si="3"/>
        <v>0</v>
      </c>
      <c r="K38" s="12">
        <f>0</f>
        <v>0</v>
      </c>
    </row>
    <row r="39" spans="1:11" ht="15.75" customHeight="1" x14ac:dyDescent="0.25">
      <c r="A39" s="8" t="str">
        <f>General!A39</f>
        <v>Joset Maldonado</v>
      </c>
      <c r="B39" s="17">
        <f>0</f>
        <v>0</v>
      </c>
      <c r="C39" s="17">
        <f>0</f>
        <v>0</v>
      </c>
      <c r="D39" s="17">
        <f>0</f>
        <v>0</v>
      </c>
      <c r="E39" s="17">
        <f>0</f>
        <v>0</v>
      </c>
      <c r="F39" s="17">
        <f>0</f>
        <v>0</v>
      </c>
      <c r="G39" s="17">
        <f>0</f>
        <v>0</v>
      </c>
      <c r="H39" s="17">
        <f>0</f>
        <v>0</v>
      </c>
      <c r="I39" s="10">
        <f t="shared" si="2"/>
        <v>0</v>
      </c>
      <c r="J39" s="11">
        <f t="shared" si="3"/>
        <v>0</v>
      </c>
      <c r="K39" s="12">
        <f>0</f>
        <v>0</v>
      </c>
    </row>
    <row r="40" spans="1:11" ht="15.75" customHeight="1" x14ac:dyDescent="0.25">
      <c r="A40" s="8" t="str">
        <f>General!A40</f>
        <v>Juan Davila</v>
      </c>
      <c r="B40" s="17">
        <f>0</f>
        <v>0</v>
      </c>
      <c r="C40" s="17">
        <f>0</f>
        <v>0</v>
      </c>
      <c r="D40" s="17">
        <f>0</f>
        <v>0</v>
      </c>
      <c r="E40" s="17">
        <f>0</f>
        <v>0</v>
      </c>
      <c r="F40" s="17">
        <f>0</f>
        <v>0</v>
      </c>
      <c r="G40" s="17">
        <f>0</f>
        <v>0</v>
      </c>
      <c r="H40" s="17">
        <f>0</f>
        <v>0</v>
      </c>
      <c r="I40" s="10">
        <f t="shared" si="2"/>
        <v>0</v>
      </c>
      <c r="J40" s="11">
        <f t="shared" si="3"/>
        <v>0</v>
      </c>
      <c r="K40" s="12">
        <f>0</f>
        <v>0</v>
      </c>
    </row>
    <row r="41" spans="1:11" ht="15.75" customHeight="1" x14ac:dyDescent="0.25">
      <c r="A41" s="8" t="str">
        <f>General!A41</f>
        <v>Juan Gimenez</v>
      </c>
      <c r="B41" s="17">
        <f>0</f>
        <v>0</v>
      </c>
      <c r="C41" s="17">
        <f>0</f>
        <v>0</v>
      </c>
      <c r="D41" s="17">
        <f>0</f>
        <v>0</v>
      </c>
      <c r="E41" s="17">
        <f>0</f>
        <v>0</v>
      </c>
      <c r="F41" s="17">
        <f>0</f>
        <v>0</v>
      </c>
      <c r="G41" s="17">
        <f>0</f>
        <v>0</v>
      </c>
      <c r="H41" s="17">
        <f>0</f>
        <v>0</v>
      </c>
      <c r="I41" s="10">
        <f t="shared" si="2"/>
        <v>0</v>
      </c>
      <c r="J41" s="11">
        <f t="shared" si="3"/>
        <v>0</v>
      </c>
      <c r="K41" s="12">
        <f>0</f>
        <v>0</v>
      </c>
    </row>
    <row r="42" spans="1:11" ht="15.75" customHeight="1" x14ac:dyDescent="0.25">
      <c r="A42" s="8" t="str">
        <f>General!A42</f>
        <v>Juan Manuel</v>
      </c>
      <c r="B42" s="17">
        <f>0</f>
        <v>0</v>
      </c>
      <c r="C42" s="17">
        <f>0</f>
        <v>0</v>
      </c>
      <c r="D42" s="17">
        <f>0</f>
        <v>0</v>
      </c>
      <c r="E42" s="17">
        <f>0</f>
        <v>0</v>
      </c>
      <c r="F42" s="17">
        <f>0</f>
        <v>0</v>
      </c>
      <c r="G42" s="17">
        <f>0</f>
        <v>0</v>
      </c>
      <c r="H42" s="17">
        <f>0</f>
        <v>0</v>
      </c>
      <c r="I42" s="10">
        <f t="shared" si="2"/>
        <v>0</v>
      </c>
      <c r="J42" s="11">
        <f t="shared" si="3"/>
        <v>0</v>
      </c>
      <c r="K42" s="12">
        <f>0</f>
        <v>0</v>
      </c>
    </row>
    <row r="43" spans="1:11" ht="15.75" customHeight="1" x14ac:dyDescent="0.25">
      <c r="A43" s="8" t="str">
        <f>General!A43</f>
        <v>Julio Astidias</v>
      </c>
      <c r="B43" s="17">
        <f>0</f>
        <v>0</v>
      </c>
      <c r="C43" s="17">
        <f>0</f>
        <v>0</v>
      </c>
      <c r="D43" s="17">
        <f>0</f>
        <v>0</v>
      </c>
      <c r="E43" s="17">
        <f>0</f>
        <v>0</v>
      </c>
      <c r="F43" s="17">
        <f>0</f>
        <v>0</v>
      </c>
      <c r="G43" s="17">
        <f>0</f>
        <v>0</v>
      </c>
      <c r="H43" s="17">
        <f>0</f>
        <v>0</v>
      </c>
      <c r="I43" s="10">
        <f t="shared" si="2"/>
        <v>0</v>
      </c>
      <c r="J43" s="11">
        <f t="shared" si="3"/>
        <v>0</v>
      </c>
      <c r="K43" s="12">
        <f>0</f>
        <v>0</v>
      </c>
    </row>
    <row r="44" spans="1:11" ht="15.75" customHeight="1" x14ac:dyDescent="0.25">
      <c r="A44" s="8" t="str">
        <f>General!A44</f>
        <v>Kelly Miranda</v>
      </c>
      <c r="B44" s="17">
        <f>0</f>
        <v>0</v>
      </c>
      <c r="C44" s="17">
        <f>0</f>
        <v>0</v>
      </c>
      <c r="D44" s="17">
        <f>0</f>
        <v>0</v>
      </c>
      <c r="E44" s="17">
        <f>0</f>
        <v>0</v>
      </c>
      <c r="F44" s="17">
        <f>0</f>
        <v>0</v>
      </c>
      <c r="G44" s="17">
        <f>0</f>
        <v>0</v>
      </c>
      <c r="H44" s="17">
        <f>0</f>
        <v>0</v>
      </c>
      <c r="I44" s="10">
        <f t="shared" si="2"/>
        <v>0</v>
      </c>
      <c r="J44" s="11">
        <f t="shared" si="3"/>
        <v>0</v>
      </c>
      <c r="K44" s="12">
        <f>0</f>
        <v>0</v>
      </c>
    </row>
    <row r="45" spans="1:11" ht="15.75" customHeight="1" x14ac:dyDescent="0.25">
      <c r="A45" s="8" t="str">
        <f>General!A45</f>
        <v>Klisma Lopez</v>
      </c>
      <c r="B45" s="17">
        <f>0</f>
        <v>0</v>
      </c>
      <c r="C45" s="17">
        <f>0</f>
        <v>0</v>
      </c>
      <c r="D45" s="17">
        <f>0</f>
        <v>0</v>
      </c>
      <c r="E45" s="17">
        <f>0</f>
        <v>0</v>
      </c>
      <c r="F45" s="17">
        <f>0</f>
        <v>0</v>
      </c>
      <c r="G45" s="17">
        <f>0</f>
        <v>0</v>
      </c>
      <c r="H45" s="17">
        <f>0</f>
        <v>0</v>
      </c>
      <c r="I45" s="10">
        <f t="shared" si="2"/>
        <v>0</v>
      </c>
      <c r="J45" s="11">
        <f t="shared" si="3"/>
        <v>0</v>
      </c>
      <c r="K45" s="12">
        <f>0</f>
        <v>0</v>
      </c>
    </row>
    <row r="46" spans="1:11" ht="15.75" customHeight="1" x14ac:dyDescent="0.25">
      <c r="A46" s="8" t="str">
        <f>General!A46</f>
        <v>Liz Forero</v>
      </c>
      <c r="B46" s="17">
        <f>0</f>
        <v>0</v>
      </c>
      <c r="C46" s="17">
        <f>0</f>
        <v>0</v>
      </c>
      <c r="D46" s="17">
        <f>0</f>
        <v>0</v>
      </c>
      <c r="E46" s="17">
        <f>0</f>
        <v>0</v>
      </c>
      <c r="F46" s="17">
        <f>0</f>
        <v>0</v>
      </c>
      <c r="G46" s="17">
        <f>0</f>
        <v>0</v>
      </c>
      <c r="H46" s="17">
        <f>0</f>
        <v>0</v>
      </c>
      <c r="I46" s="10">
        <f t="shared" si="2"/>
        <v>0</v>
      </c>
      <c r="J46" s="11">
        <f t="shared" si="3"/>
        <v>0</v>
      </c>
      <c r="K46" s="12">
        <f>0</f>
        <v>0</v>
      </c>
    </row>
    <row r="47" spans="1:11" ht="15.75" customHeight="1" x14ac:dyDescent="0.25">
      <c r="A47" s="8" t="str">
        <f>General!A47</f>
        <v>Luis David Golding</v>
      </c>
      <c r="B47" s="17">
        <f>0</f>
        <v>0</v>
      </c>
      <c r="C47" s="17">
        <f>0</f>
        <v>0</v>
      </c>
      <c r="D47" s="17">
        <f>0</f>
        <v>0</v>
      </c>
      <c r="E47" s="17">
        <f>0</f>
        <v>0</v>
      </c>
      <c r="F47" s="17">
        <f>0</f>
        <v>0</v>
      </c>
      <c r="G47" s="17">
        <f>0</f>
        <v>0</v>
      </c>
      <c r="H47" s="17">
        <f>0</f>
        <v>0</v>
      </c>
      <c r="I47" s="10">
        <f t="shared" si="2"/>
        <v>0</v>
      </c>
      <c r="J47" s="11">
        <f t="shared" si="3"/>
        <v>0</v>
      </c>
      <c r="K47" s="12">
        <f>0</f>
        <v>0</v>
      </c>
    </row>
    <row r="48" spans="1:11" ht="15.75" customHeight="1" x14ac:dyDescent="0.25">
      <c r="A48" s="8" t="str">
        <f>General!A48</f>
        <v>Luis Gutierrez</v>
      </c>
      <c r="B48" s="17">
        <f>0</f>
        <v>0</v>
      </c>
      <c r="C48" s="17">
        <f>0</f>
        <v>0</v>
      </c>
      <c r="D48" s="17">
        <f>0</f>
        <v>0</v>
      </c>
      <c r="E48" s="17">
        <f>0</f>
        <v>0</v>
      </c>
      <c r="F48" s="17">
        <f>0</f>
        <v>0</v>
      </c>
      <c r="G48" s="17">
        <f>0</f>
        <v>0</v>
      </c>
      <c r="H48" s="17">
        <f>0</f>
        <v>0</v>
      </c>
      <c r="I48" s="10">
        <f t="shared" si="2"/>
        <v>0</v>
      </c>
      <c r="J48" s="11">
        <f t="shared" si="3"/>
        <v>0</v>
      </c>
      <c r="K48" s="12">
        <f>0</f>
        <v>0</v>
      </c>
    </row>
    <row r="49" spans="1:11" ht="15.75" customHeight="1" x14ac:dyDescent="0.25">
      <c r="A49" s="8" t="str">
        <f>General!A49</f>
        <v>Luis Ochoa</v>
      </c>
      <c r="B49" s="17">
        <f>0</f>
        <v>0</v>
      </c>
      <c r="C49" s="17">
        <f>0</f>
        <v>0</v>
      </c>
      <c r="D49" s="17">
        <f>0</f>
        <v>0</v>
      </c>
      <c r="E49" s="17">
        <f>0</f>
        <v>0</v>
      </c>
      <c r="F49" s="17">
        <f>0</f>
        <v>0</v>
      </c>
      <c r="G49" s="17">
        <f>0</f>
        <v>0</v>
      </c>
      <c r="H49" s="17">
        <f>0</f>
        <v>0</v>
      </c>
      <c r="I49" s="10">
        <f t="shared" si="2"/>
        <v>0</v>
      </c>
      <c r="J49" s="11">
        <f t="shared" si="3"/>
        <v>0</v>
      </c>
      <c r="K49" s="12">
        <f>0</f>
        <v>0</v>
      </c>
    </row>
    <row r="50" spans="1:11" ht="15.75" customHeight="1" x14ac:dyDescent="0.25">
      <c r="A50" s="8" t="str">
        <f>General!A50</f>
        <v>Luis Rangel</v>
      </c>
      <c r="B50" s="17">
        <f>0</f>
        <v>0</v>
      </c>
      <c r="C50" s="17">
        <f>0</f>
        <v>0</v>
      </c>
      <c r="D50" s="17">
        <f>0</f>
        <v>0</v>
      </c>
      <c r="E50" s="17">
        <f>0</f>
        <v>0</v>
      </c>
      <c r="F50" s="17">
        <f>0</f>
        <v>0</v>
      </c>
      <c r="G50" s="17">
        <f>0</f>
        <v>0</v>
      </c>
      <c r="H50" s="17">
        <f>0</f>
        <v>0</v>
      </c>
      <c r="I50" s="10">
        <f t="shared" si="2"/>
        <v>0</v>
      </c>
      <c r="J50" s="11">
        <f t="shared" si="3"/>
        <v>0</v>
      </c>
      <c r="K50" s="12">
        <f>0</f>
        <v>0</v>
      </c>
    </row>
    <row r="51" spans="1:11" ht="15.75" customHeight="1" x14ac:dyDescent="0.25">
      <c r="A51" s="8" t="str">
        <f>General!A51</f>
        <v>Manuel Escalona</v>
      </c>
      <c r="B51" s="17">
        <f>0</f>
        <v>0</v>
      </c>
      <c r="C51" s="17">
        <f>0</f>
        <v>0</v>
      </c>
      <c r="D51" s="17">
        <f>0</f>
        <v>0</v>
      </c>
      <c r="E51" s="17">
        <f>0</f>
        <v>0</v>
      </c>
      <c r="F51" s="17">
        <f>0</f>
        <v>0</v>
      </c>
      <c r="G51" s="17">
        <f>0</f>
        <v>0</v>
      </c>
      <c r="H51" s="17">
        <f>0</f>
        <v>0</v>
      </c>
      <c r="I51" s="10">
        <f t="shared" si="2"/>
        <v>0</v>
      </c>
      <c r="J51" s="11">
        <f t="shared" si="3"/>
        <v>0</v>
      </c>
      <c r="K51" s="12">
        <f>0</f>
        <v>0</v>
      </c>
    </row>
    <row r="52" spans="1:11" ht="15.75" customHeight="1" x14ac:dyDescent="0.25">
      <c r="A52" s="8" t="str">
        <f>General!A52</f>
        <v>Manuel Lopez</v>
      </c>
      <c r="B52" s="17">
        <f>0</f>
        <v>0</v>
      </c>
      <c r="C52" s="17">
        <f>0</f>
        <v>0</v>
      </c>
      <c r="D52" s="17">
        <f>0</f>
        <v>0</v>
      </c>
      <c r="E52" s="17">
        <f>0</f>
        <v>0</v>
      </c>
      <c r="F52" s="17">
        <f>0</f>
        <v>0</v>
      </c>
      <c r="G52" s="17">
        <f>0</f>
        <v>0</v>
      </c>
      <c r="H52" s="17">
        <f>0</f>
        <v>0</v>
      </c>
      <c r="I52" s="10">
        <f t="shared" si="2"/>
        <v>0</v>
      </c>
      <c r="J52" s="11">
        <f t="shared" si="3"/>
        <v>0</v>
      </c>
      <c r="K52" s="12">
        <f>0</f>
        <v>0</v>
      </c>
    </row>
    <row r="53" spans="1:11" ht="15.75" customHeight="1" x14ac:dyDescent="0.25">
      <c r="A53" s="8" t="str">
        <f>General!A53</f>
        <v>Manuel Ramirez</v>
      </c>
      <c r="B53" s="17">
        <f>0</f>
        <v>0</v>
      </c>
      <c r="C53" s="17">
        <f>0</f>
        <v>0</v>
      </c>
      <c r="D53" s="17">
        <f>0</f>
        <v>0</v>
      </c>
      <c r="E53" s="17">
        <f>0</f>
        <v>0</v>
      </c>
      <c r="F53" s="17">
        <f>0</f>
        <v>0</v>
      </c>
      <c r="G53" s="17">
        <f>0</f>
        <v>0</v>
      </c>
      <c r="H53" s="17">
        <f>0</f>
        <v>0</v>
      </c>
      <c r="I53" s="10">
        <f t="shared" si="2"/>
        <v>0</v>
      </c>
      <c r="J53" s="11">
        <f t="shared" si="3"/>
        <v>0</v>
      </c>
      <c r="K53" s="12">
        <f>0</f>
        <v>0</v>
      </c>
    </row>
    <row r="54" spans="1:11" ht="15.75" customHeight="1" x14ac:dyDescent="0.25">
      <c r="A54" s="8" t="str">
        <f>General!A54</f>
        <v>Marbelis Soto</v>
      </c>
      <c r="B54" s="17">
        <f>0</f>
        <v>0</v>
      </c>
      <c r="C54" s="17">
        <f>0</f>
        <v>0</v>
      </c>
      <c r="D54" s="17">
        <f>0</f>
        <v>0</v>
      </c>
      <c r="E54" s="17">
        <f>0</f>
        <v>0</v>
      </c>
      <c r="F54" s="17">
        <f>0</f>
        <v>0</v>
      </c>
      <c r="G54" s="17">
        <f>0</f>
        <v>0</v>
      </c>
      <c r="H54" s="17">
        <f>0</f>
        <v>0</v>
      </c>
      <c r="I54" s="10">
        <f t="shared" si="2"/>
        <v>0</v>
      </c>
      <c r="J54" s="11">
        <f t="shared" si="3"/>
        <v>0</v>
      </c>
      <c r="K54" s="12">
        <f>0</f>
        <v>0</v>
      </c>
    </row>
    <row r="55" spans="1:11" ht="15.75" customHeight="1" x14ac:dyDescent="0.25">
      <c r="A55" s="8" t="str">
        <f>General!A55</f>
        <v>Michael Mendez</v>
      </c>
      <c r="B55" s="17">
        <f>0</f>
        <v>0</v>
      </c>
      <c r="C55" s="17">
        <f>0</f>
        <v>0</v>
      </c>
      <c r="D55" s="17">
        <f>0</f>
        <v>0</v>
      </c>
      <c r="E55" s="17">
        <f>0</f>
        <v>0</v>
      </c>
      <c r="F55" s="17">
        <f>0</f>
        <v>0</v>
      </c>
      <c r="G55" s="17">
        <f>0</f>
        <v>0</v>
      </c>
      <c r="H55" s="17">
        <f>0</f>
        <v>0</v>
      </c>
      <c r="I55" s="10">
        <f t="shared" si="2"/>
        <v>0</v>
      </c>
      <c r="J55" s="11">
        <f t="shared" si="3"/>
        <v>0</v>
      </c>
      <c r="K55" s="12">
        <f>0</f>
        <v>0</v>
      </c>
    </row>
    <row r="56" spans="1:11" ht="15.75" customHeight="1" x14ac:dyDescent="0.25">
      <c r="A56" s="8" t="str">
        <f>General!A56</f>
        <v>Nelson Roman</v>
      </c>
      <c r="B56" s="17">
        <f>0</f>
        <v>0</v>
      </c>
      <c r="C56" s="17">
        <f>0</f>
        <v>0</v>
      </c>
      <c r="D56" s="17">
        <f>0</f>
        <v>0</v>
      </c>
      <c r="E56" s="17">
        <f>0</f>
        <v>0</v>
      </c>
      <c r="F56" s="17">
        <f>0</f>
        <v>0</v>
      </c>
      <c r="G56" s="17">
        <f>0</f>
        <v>0</v>
      </c>
      <c r="H56" s="17">
        <f>0</f>
        <v>0</v>
      </c>
      <c r="I56" s="10">
        <f t="shared" si="2"/>
        <v>0</v>
      </c>
      <c r="J56" s="11">
        <f t="shared" si="3"/>
        <v>0</v>
      </c>
      <c r="K56" s="12">
        <f>0</f>
        <v>0</v>
      </c>
    </row>
    <row r="57" spans="1:11" ht="15.75" customHeight="1" x14ac:dyDescent="0.25">
      <c r="A57" s="8" t="str">
        <f>General!A57</f>
        <v>Oscar Hernandez</v>
      </c>
      <c r="B57" s="17">
        <f>0</f>
        <v>0</v>
      </c>
      <c r="C57" s="17">
        <f>0</f>
        <v>0</v>
      </c>
      <c r="D57" s="17">
        <f>0</f>
        <v>0</v>
      </c>
      <c r="E57" s="17">
        <f>0</f>
        <v>0</v>
      </c>
      <c r="F57" s="17">
        <f>0</f>
        <v>0</v>
      </c>
      <c r="G57" s="17">
        <f>0</f>
        <v>0</v>
      </c>
      <c r="H57" s="17">
        <f>0</f>
        <v>0</v>
      </c>
      <c r="I57" s="10">
        <f t="shared" si="2"/>
        <v>0</v>
      </c>
      <c r="J57" s="11">
        <f t="shared" si="3"/>
        <v>0</v>
      </c>
      <c r="K57" s="12">
        <f>0</f>
        <v>0</v>
      </c>
    </row>
    <row r="58" spans="1:11" ht="15.75" customHeight="1" x14ac:dyDescent="0.25">
      <c r="A58" s="8" t="str">
        <f>General!A58</f>
        <v>Oscar Mendez</v>
      </c>
      <c r="B58" s="17">
        <f>0</f>
        <v>0</v>
      </c>
      <c r="C58" s="17">
        <f>0</f>
        <v>0</v>
      </c>
      <c r="D58" s="17">
        <f>0</f>
        <v>0</v>
      </c>
      <c r="E58" s="17">
        <f>0</f>
        <v>0</v>
      </c>
      <c r="F58" s="17">
        <f>0</f>
        <v>0</v>
      </c>
      <c r="G58" s="17">
        <f>0</f>
        <v>0</v>
      </c>
      <c r="H58" s="17">
        <f>0</f>
        <v>0</v>
      </c>
      <c r="I58" s="10">
        <f t="shared" si="2"/>
        <v>0</v>
      </c>
      <c r="J58" s="11">
        <f t="shared" si="3"/>
        <v>0</v>
      </c>
      <c r="K58" s="12">
        <f>0</f>
        <v>0</v>
      </c>
    </row>
    <row r="59" spans="1:11" ht="15.75" customHeight="1" x14ac:dyDescent="0.25">
      <c r="A59" s="8" t="str">
        <f>General!A59</f>
        <v>Pedro Forero</v>
      </c>
      <c r="B59" s="17">
        <f>0</f>
        <v>0</v>
      </c>
      <c r="C59" s="17">
        <f>0</f>
        <v>0</v>
      </c>
      <c r="D59" s="17">
        <f>0</f>
        <v>0</v>
      </c>
      <c r="E59" s="17">
        <f>0</f>
        <v>0</v>
      </c>
      <c r="F59" s="17">
        <f>0</f>
        <v>0</v>
      </c>
      <c r="G59" s="17">
        <f>0</f>
        <v>0</v>
      </c>
      <c r="H59" s="17">
        <f>0</f>
        <v>0</v>
      </c>
      <c r="I59" s="10">
        <f t="shared" si="2"/>
        <v>0</v>
      </c>
      <c r="J59" s="11">
        <f t="shared" si="3"/>
        <v>0</v>
      </c>
      <c r="K59" s="12">
        <f>0</f>
        <v>0</v>
      </c>
    </row>
    <row r="60" spans="1:11" ht="15.75" customHeight="1" x14ac:dyDescent="0.25">
      <c r="A60" s="8" t="str">
        <f>General!A60</f>
        <v>Roberto Vasquez</v>
      </c>
      <c r="B60" s="17">
        <f>0</f>
        <v>0</v>
      </c>
      <c r="C60" s="17">
        <f>0</f>
        <v>0</v>
      </c>
      <c r="D60" s="17">
        <f>0</f>
        <v>0</v>
      </c>
      <c r="E60" s="17">
        <f>0</f>
        <v>0</v>
      </c>
      <c r="F60" s="17">
        <f>0</f>
        <v>0</v>
      </c>
      <c r="G60" s="17">
        <f>0</f>
        <v>0</v>
      </c>
      <c r="H60" s="17">
        <f>0</f>
        <v>0</v>
      </c>
      <c r="I60" s="10">
        <f t="shared" si="2"/>
        <v>0</v>
      </c>
      <c r="J60" s="11">
        <f t="shared" si="3"/>
        <v>0</v>
      </c>
      <c r="K60" s="12">
        <f>0</f>
        <v>0</v>
      </c>
    </row>
    <row r="61" spans="1:11" ht="15.75" customHeight="1" x14ac:dyDescent="0.25">
      <c r="A61" s="8" t="str">
        <f>General!A61</f>
        <v>Ruben Guerrero</v>
      </c>
      <c r="B61" s="17">
        <f>0</f>
        <v>0</v>
      </c>
      <c r="C61" s="17">
        <f>0</f>
        <v>0</v>
      </c>
      <c r="D61" s="17">
        <f>0</f>
        <v>0</v>
      </c>
      <c r="E61" s="17">
        <f>0</f>
        <v>0</v>
      </c>
      <c r="F61" s="17">
        <f>0</f>
        <v>0</v>
      </c>
      <c r="G61" s="17">
        <f>0</f>
        <v>0</v>
      </c>
      <c r="H61" s="17">
        <f>0</f>
        <v>0</v>
      </c>
      <c r="I61" s="10">
        <f t="shared" si="2"/>
        <v>0</v>
      </c>
      <c r="J61" s="11">
        <f t="shared" si="3"/>
        <v>0</v>
      </c>
      <c r="K61" s="12">
        <f>0</f>
        <v>0</v>
      </c>
    </row>
    <row r="62" spans="1:11" ht="15.75" customHeight="1" x14ac:dyDescent="0.25">
      <c r="A62" s="8" t="str">
        <f>General!A62</f>
        <v>Sara Zacarias</v>
      </c>
      <c r="B62" s="17">
        <f>0</f>
        <v>0</v>
      </c>
      <c r="C62" s="17">
        <f>0</f>
        <v>0</v>
      </c>
      <c r="D62" s="17">
        <f>0</f>
        <v>0</v>
      </c>
      <c r="E62" s="17">
        <f>0</f>
        <v>0</v>
      </c>
      <c r="F62" s="17">
        <f>0</f>
        <v>0</v>
      </c>
      <c r="G62" s="17">
        <f>0</f>
        <v>0</v>
      </c>
      <c r="H62" s="17">
        <f>0</f>
        <v>0</v>
      </c>
      <c r="I62" s="10">
        <f t="shared" si="2"/>
        <v>0</v>
      </c>
      <c r="J62" s="11">
        <f t="shared" si="3"/>
        <v>0</v>
      </c>
      <c r="K62" s="12">
        <f>0</f>
        <v>0</v>
      </c>
    </row>
    <row r="63" spans="1:11" ht="15.75" customHeight="1" x14ac:dyDescent="0.25">
      <c r="A63" s="8" t="str">
        <f>General!A63</f>
        <v>Sebastian Flores</v>
      </c>
      <c r="B63" s="17">
        <f>2.5</f>
        <v>2.5</v>
      </c>
      <c r="C63" s="17">
        <f>0</f>
        <v>0</v>
      </c>
      <c r="D63" s="17">
        <f>0</f>
        <v>0</v>
      </c>
      <c r="E63" s="17">
        <f>0+0.5</f>
        <v>0.5</v>
      </c>
      <c r="F63" s="17">
        <f>0</f>
        <v>0</v>
      </c>
      <c r="G63" s="17">
        <f>0</f>
        <v>0</v>
      </c>
      <c r="H63" s="17">
        <f>0</f>
        <v>0</v>
      </c>
      <c r="I63" s="10">
        <f t="shared" si="2"/>
        <v>3</v>
      </c>
      <c r="J63" s="11">
        <f t="shared" si="3"/>
        <v>3</v>
      </c>
      <c r="K63" s="12">
        <f>0</f>
        <v>0</v>
      </c>
    </row>
    <row r="64" spans="1:11" ht="15.75" customHeight="1" x14ac:dyDescent="0.25">
      <c r="A64" s="8" t="str">
        <f>General!A64</f>
        <v>Wilmer Gutierrez</v>
      </c>
      <c r="B64" s="17">
        <f>0</f>
        <v>0</v>
      </c>
      <c r="C64" s="17">
        <f>0</f>
        <v>0</v>
      </c>
      <c r="D64" s="17">
        <f>0</f>
        <v>0</v>
      </c>
      <c r="E64" s="17">
        <f>0</f>
        <v>0</v>
      </c>
      <c r="F64" s="17">
        <f>0</f>
        <v>0</v>
      </c>
      <c r="G64" s="17">
        <f>0</f>
        <v>0</v>
      </c>
      <c r="H64" s="17">
        <f>0</f>
        <v>0</v>
      </c>
      <c r="I64" s="10">
        <f t="shared" si="2"/>
        <v>0</v>
      </c>
      <c r="J64" s="11">
        <f t="shared" si="3"/>
        <v>0</v>
      </c>
      <c r="K64" s="12">
        <f>0</f>
        <v>0</v>
      </c>
    </row>
    <row r="65" spans="1:11" ht="15.75" customHeight="1" x14ac:dyDescent="0.25">
      <c r="A65" s="8" t="str">
        <f>General!A65</f>
        <v>Yonalber Mora Ropero</v>
      </c>
      <c r="B65" s="17">
        <f>0</f>
        <v>0</v>
      </c>
      <c r="C65" s="17">
        <f>0</f>
        <v>0</v>
      </c>
      <c r="D65" s="17">
        <f>0</f>
        <v>0</v>
      </c>
      <c r="E65" s="17">
        <f>0</f>
        <v>0</v>
      </c>
      <c r="F65" s="17">
        <f>0</f>
        <v>0</v>
      </c>
      <c r="G65" s="17">
        <f>0</f>
        <v>0</v>
      </c>
      <c r="H65" s="17">
        <f>0</f>
        <v>0</v>
      </c>
      <c r="I65" s="10">
        <f t="shared" si="2"/>
        <v>0</v>
      </c>
      <c r="J65" s="11">
        <f t="shared" si="3"/>
        <v>0</v>
      </c>
      <c r="K65" s="12">
        <f>0</f>
        <v>0</v>
      </c>
    </row>
    <row r="66" spans="1:11" ht="15.75" customHeight="1" x14ac:dyDescent="0.25">
      <c r="A66" s="8" t="str">
        <f>General!A66</f>
        <v>Yordani Garcia</v>
      </c>
      <c r="B66" s="17">
        <f>0</f>
        <v>0</v>
      </c>
      <c r="C66" s="17">
        <f>0</f>
        <v>0</v>
      </c>
      <c r="D66" s="17">
        <f>0</f>
        <v>0</v>
      </c>
      <c r="E66" s="17">
        <f>0</f>
        <v>0</v>
      </c>
      <c r="F66" s="17">
        <f>0</f>
        <v>0</v>
      </c>
      <c r="G66" s="17">
        <f>0</f>
        <v>0</v>
      </c>
      <c r="H66" s="17">
        <f>0</f>
        <v>0</v>
      </c>
      <c r="I66" s="10">
        <f t="shared" si="2"/>
        <v>0</v>
      </c>
      <c r="J66" s="11">
        <f t="shared" si="3"/>
        <v>0</v>
      </c>
      <c r="K66" s="12">
        <f>0</f>
        <v>0</v>
      </c>
    </row>
    <row r="67" spans="1:11" ht="15.75" customHeight="1" x14ac:dyDescent="0.25">
      <c r="A67" s="8" t="str">
        <f>General!A67</f>
        <v>Yunior Arrieta</v>
      </c>
      <c r="B67" s="17">
        <f>0</f>
        <v>0</v>
      </c>
      <c r="C67" s="17">
        <f>0</f>
        <v>0</v>
      </c>
      <c r="D67" s="17">
        <f>0</f>
        <v>0</v>
      </c>
      <c r="E67" s="17">
        <f>0</f>
        <v>0</v>
      </c>
      <c r="F67" s="17">
        <f>0</f>
        <v>0</v>
      </c>
      <c r="G67" s="17">
        <f>0</f>
        <v>0</v>
      </c>
      <c r="H67" s="17">
        <f>0</f>
        <v>0</v>
      </c>
      <c r="I67" s="10">
        <f t="shared" ref="I67:I98" si="4">SUM(B67:H67)</f>
        <v>0</v>
      </c>
      <c r="J67" s="11">
        <f t="shared" ref="J67:J98" si="5">I67-K67</f>
        <v>0</v>
      </c>
      <c r="K67" s="12">
        <f>0</f>
        <v>0</v>
      </c>
    </row>
    <row r="68" spans="1:11" ht="33" customHeight="1" x14ac:dyDescent="0.25">
      <c r="A68" s="4" t="s">
        <v>81</v>
      </c>
      <c r="B68" s="10">
        <f t="shared" ref="B68:I68" si="6">SUM(B3:B67)</f>
        <v>2.5</v>
      </c>
      <c r="C68" s="10">
        <f t="shared" si="6"/>
        <v>0</v>
      </c>
      <c r="D68" s="10">
        <f t="shared" si="6"/>
        <v>0</v>
      </c>
      <c r="E68" s="10">
        <f t="shared" si="6"/>
        <v>0.5</v>
      </c>
      <c r="F68" s="10">
        <f t="shared" si="6"/>
        <v>0</v>
      </c>
      <c r="G68" s="10">
        <f t="shared" si="6"/>
        <v>0</v>
      </c>
      <c r="H68" s="10">
        <f t="shared" si="6"/>
        <v>0</v>
      </c>
      <c r="I68" s="14">
        <f t="shared" si="6"/>
        <v>3</v>
      </c>
      <c r="J68" s="11" t="s">
        <v>82</v>
      </c>
      <c r="K68" s="12" t="s">
        <v>82</v>
      </c>
    </row>
    <row r="69" spans="1:11" ht="33" customHeight="1" x14ac:dyDescent="0.25">
      <c r="A69" s="5" t="s">
        <v>83</v>
      </c>
      <c r="B69" s="11">
        <f t="shared" ref="B69:H69" si="7">B68-B70</f>
        <v>2.5</v>
      </c>
      <c r="C69" s="11">
        <f t="shared" si="7"/>
        <v>0</v>
      </c>
      <c r="D69" s="11">
        <f t="shared" si="7"/>
        <v>0</v>
      </c>
      <c r="E69" s="11">
        <f t="shared" si="7"/>
        <v>0.5</v>
      </c>
      <c r="F69" s="11">
        <f t="shared" si="7"/>
        <v>0</v>
      </c>
      <c r="G69" s="11">
        <f t="shared" si="7"/>
        <v>0</v>
      </c>
      <c r="H69" s="11">
        <f t="shared" si="7"/>
        <v>0</v>
      </c>
      <c r="I69" s="11" t="s">
        <v>82</v>
      </c>
      <c r="J69" s="15">
        <f>SUM(J3:J67)</f>
        <v>3</v>
      </c>
      <c r="K69" s="12" t="s">
        <v>82</v>
      </c>
    </row>
    <row r="70" spans="1:11" ht="33" customHeight="1" x14ac:dyDescent="0.25">
      <c r="A70" s="6" t="s">
        <v>84</v>
      </c>
      <c r="B70" s="12">
        <f>0</f>
        <v>0</v>
      </c>
      <c r="C70" s="12">
        <f>0</f>
        <v>0</v>
      </c>
      <c r="D70" s="12">
        <f>0</f>
        <v>0</v>
      </c>
      <c r="E70" s="12">
        <f>0</f>
        <v>0</v>
      </c>
      <c r="F70" s="12">
        <f>0</f>
        <v>0</v>
      </c>
      <c r="G70" s="12">
        <f>0</f>
        <v>0</v>
      </c>
      <c r="H70" s="12">
        <f>0</f>
        <v>0</v>
      </c>
      <c r="I70" s="12" t="s">
        <v>82</v>
      </c>
      <c r="J70" s="12" t="s">
        <v>82</v>
      </c>
      <c r="K70" s="16">
        <f>SUM(K3:K67)</f>
        <v>0</v>
      </c>
    </row>
  </sheetData>
  <mergeCells count="1">
    <mergeCell ref="B1:K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70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baseColWidth="10" defaultColWidth="9.140625" defaultRowHeight="15" x14ac:dyDescent="0.25"/>
  <cols>
    <col min="1" max="1" width="23" customWidth="1"/>
    <col min="2" max="13" width="11.85546875" customWidth="1"/>
  </cols>
  <sheetData>
    <row r="1" spans="1:11" ht="56.25" customHeight="1" x14ac:dyDescent="0.25">
      <c r="A1" s="1"/>
      <c r="B1" s="39" t="s">
        <v>163</v>
      </c>
      <c r="C1" s="37"/>
      <c r="D1" s="37"/>
      <c r="E1" s="37"/>
      <c r="F1" s="37"/>
      <c r="G1" s="37"/>
      <c r="H1" s="37"/>
      <c r="I1" s="37"/>
      <c r="J1" s="37"/>
      <c r="K1" s="38"/>
    </row>
    <row r="2" spans="1:11" ht="56.25" customHeight="1" x14ac:dyDescent="0.25">
      <c r="A2" s="3" t="s">
        <v>157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4" t="s">
        <v>12</v>
      </c>
      <c r="J2" s="5" t="s">
        <v>13</v>
      </c>
      <c r="K2" s="6" t="s">
        <v>14</v>
      </c>
    </row>
    <row r="3" spans="1:11" ht="15.75" customHeight="1" x14ac:dyDescent="0.25">
      <c r="A3" s="8" t="str">
        <f>General!A3</f>
        <v>Albert Gonzalez</v>
      </c>
      <c r="B3" s="17">
        <f>0</f>
        <v>0</v>
      </c>
      <c r="C3" s="17">
        <f>0</f>
        <v>0</v>
      </c>
      <c r="D3" s="17">
        <f>0</f>
        <v>0</v>
      </c>
      <c r="E3" s="17">
        <f>0</f>
        <v>0</v>
      </c>
      <c r="F3" s="17">
        <f>0</f>
        <v>0</v>
      </c>
      <c r="G3" s="17">
        <f>0</f>
        <v>0</v>
      </c>
      <c r="H3" s="17">
        <f>0</f>
        <v>0</v>
      </c>
      <c r="I3" s="10">
        <f t="shared" ref="I3:I34" si="0">SUM(B3:H3)</f>
        <v>0</v>
      </c>
      <c r="J3" s="11">
        <f t="shared" ref="J3:J34" si="1">I3-K3</f>
        <v>0</v>
      </c>
      <c r="K3" s="12">
        <f>0</f>
        <v>0</v>
      </c>
    </row>
    <row r="4" spans="1:11" ht="15.75" customHeight="1" x14ac:dyDescent="0.25">
      <c r="A4" s="8" t="str">
        <f>General!A4</f>
        <v>Anderson Briceno</v>
      </c>
      <c r="B4" s="17">
        <f>0</f>
        <v>0</v>
      </c>
      <c r="C4" s="17">
        <f>0</f>
        <v>0</v>
      </c>
      <c r="D4" s="17">
        <f>0</f>
        <v>0</v>
      </c>
      <c r="E4" s="17">
        <f>0</f>
        <v>0</v>
      </c>
      <c r="F4" s="17">
        <f>0</f>
        <v>0</v>
      </c>
      <c r="G4" s="17">
        <f>0</f>
        <v>0</v>
      </c>
      <c r="H4" s="17">
        <f>0</f>
        <v>0</v>
      </c>
      <c r="I4" s="10">
        <f t="shared" si="0"/>
        <v>0</v>
      </c>
      <c r="J4" s="11">
        <f t="shared" si="1"/>
        <v>0</v>
      </c>
      <c r="K4" s="12">
        <f>0</f>
        <v>0</v>
      </c>
    </row>
    <row r="5" spans="1:11" ht="15.75" customHeight="1" x14ac:dyDescent="0.25">
      <c r="A5" s="8" t="str">
        <f>General!A5</f>
        <v>Andres Quiroz</v>
      </c>
      <c r="B5" s="17">
        <f>0</f>
        <v>0</v>
      </c>
      <c r="C5" s="17">
        <f>0</f>
        <v>0</v>
      </c>
      <c r="D5" s="17">
        <f>0</f>
        <v>0</v>
      </c>
      <c r="E5" s="17">
        <f>0</f>
        <v>0</v>
      </c>
      <c r="F5" s="17">
        <f>0</f>
        <v>0</v>
      </c>
      <c r="G5" s="17">
        <f>0</f>
        <v>0</v>
      </c>
      <c r="H5" s="17">
        <f>0</f>
        <v>0</v>
      </c>
      <c r="I5" s="10">
        <f t="shared" si="0"/>
        <v>0</v>
      </c>
      <c r="J5" s="11">
        <f t="shared" si="1"/>
        <v>0</v>
      </c>
      <c r="K5" s="12">
        <f>0</f>
        <v>0</v>
      </c>
    </row>
    <row r="6" spans="1:11" ht="15.75" customHeight="1" x14ac:dyDescent="0.25">
      <c r="A6" s="8" t="str">
        <f>General!A6</f>
        <v>Angel Maldonado</v>
      </c>
      <c r="B6" s="17">
        <f>0</f>
        <v>0</v>
      </c>
      <c r="C6" s="17">
        <f>0</f>
        <v>0</v>
      </c>
      <c r="D6" s="17">
        <f>0</f>
        <v>0</v>
      </c>
      <c r="E6" s="17">
        <f>0</f>
        <v>0</v>
      </c>
      <c r="F6" s="17">
        <f>0</f>
        <v>0</v>
      </c>
      <c r="G6" s="17">
        <f>0</f>
        <v>0</v>
      </c>
      <c r="H6" s="17">
        <f>0</f>
        <v>0</v>
      </c>
      <c r="I6" s="10">
        <f t="shared" si="0"/>
        <v>0</v>
      </c>
      <c r="J6" s="11">
        <f t="shared" si="1"/>
        <v>0</v>
      </c>
      <c r="K6" s="12">
        <f>0</f>
        <v>0</v>
      </c>
    </row>
    <row r="7" spans="1:11" ht="15.75" customHeight="1" x14ac:dyDescent="0.25">
      <c r="A7" s="8" t="str">
        <f>General!A7</f>
        <v>Antonio Lopez</v>
      </c>
      <c r="B7" s="17">
        <f>0</f>
        <v>0</v>
      </c>
      <c r="C7" s="17">
        <f>0</f>
        <v>0</v>
      </c>
      <c r="D7" s="17">
        <f>0</f>
        <v>0</v>
      </c>
      <c r="E7" s="17">
        <f>0</f>
        <v>0</v>
      </c>
      <c r="F7" s="17">
        <f>0</f>
        <v>0</v>
      </c>
      <c r="G7" s="17">
        <f>0</f>
        <v>0</v>
      </c>
      <c r="H7" s="17">
        <f>0</f>
        <v>0</v>
      </c>
      <c r="I7" s="10">
        <f t="shared" si="0"/>
        <v>0</v>
      </c>
      <c r="J7" s="11">
        <f t="shared" si="1"/>
        <v>0</v>
      </c>
      <c r="K7" s="12">
        <f>0</f>
        <v>0</v>
      </c>
    </row>
    <row r="8" spans="1:11" ht="15.75" customHeight="1" x14ac:dyDescent="0.25">
      <c r="A8" s="8" t="str">
        <f>General!A8</f>
        <v>Brailyn Lopez</v>
      </c>
      <c r="B8" s="17">
        <f>0</f>
        <v>0</v>
      </c>
      <c r="C8" s="17">
        <f>0</f>
        <v>0</v>
      </c>
      <c r="D8" s="17">
        <f>0</f>
        <v>0</v>
      </c>
      <c r="E8" s="17">
        <f>0</f>
        <v>0</v>
      </c>
      <c r="F8" s="17">
        <f>0</f>
        <v>0</v>
      </c>
      <c r="G8" s="17">
        <f>0</f>
        <v>0</v>
      </c>
      <c r="H8" s="17">
        <f>0</f>
        <v>0</v>
      </c>
      <c r="I8" s="10">
        <f t="shared" si="0"/>
        <v>0</v>
      </c>
      <c r="J8" s="11">
        <f t="shared" si="1"/>
        <v>0</v>
      </c>
      <c r="K8" s="12">
        <f>0</f>
        <v>0</v>
      </c>
    </row>
    <row r="9" spans="1:11" ht="15.75" customHeight="1" x14ac:dyDescent="0.25">
      <c r="A9" s="8" t="str">
        <f>General!A9</f>
        <v>Carlos Gonzalez</v>
      </c>
      <c r="B9" s="17">
        <f>0</f>
        <v>0</v>
      </c>
      <c r="C9" s="17">
        <f>0</f>
        <v>0</v>
      </c>
      <c r="D9" s="17">
        <f>0</f>
        <v>0</v>
      </c>
      <c r="E9" s="17">
        <f>0</f>
        <v>0</v>
      </c>
      <c r="F9" s="17">
        <f>0</f>
        <v>0</v>
      </c>
      <c r="G9" s="17">
        <f>0</f>
        <v>0</v>
      </c>
      <c r="H9" s="17">
        <f>0</f>
        <v>0</v>
      </c>
      <c r="I9" s="10">
        <f t="shared" si="0"/>
        <v>0</v>
      </c>
      <c r="J9" s="11">
        <f t="shared" si="1"/>
        <v>0</v>
      </c>
      <c r="K9" s="12">
        <f>0</f>
        <v>0</v>
      </c>
    </row>
    <row r="10" spans="1:11" ht="15.75" customHeight="1" x14ac:dyDescent="0.25">
      <c r="A10" s="8" t="str">
        <f>General!A10</f>
        <v>Carlos Mejias</v>
      </c>
      <c r="B10" s="17">
        <f>0</f>
        <v>0</v>
      </c>
      <c r="C10" s="17">
        <f>0</f>
        <v>0</v>
      </c>
      <c r="D10" s="17">
        <f>0</f>
        <v>0</v>
      </c>
      <c r="E10" s="17">
        <f>0</f>
        <v>0</v>
      </c>
      <c r="F10" s="17">
        <f>0</f>
        <v>0</v>
      </c>
      <c r="G10" s="17">
        <f>0</f>
        <v>0</v>
      </c>
      <c r="H10" s="17">
        <f>0</f>
        <v>0</v>
      </c>
      <c r="I10" s="10">
        <f t="shared" si="0"/>
        <v>0</v>
      </c>
      <c r="J10" s="11">
        <f t="shared" si="1"/>
        <v>0</v>
      </c>
      <c r="K10" s="12">
        <f>0</f>
        <v>0</v>
      </c>
    </row>
    <row r="11" spans="1:11" ht="15.75" customHeight="1" x14ac:dyDescent="0.25">
      <c r="A11" s="8" t="str">
        <f>General!A11</f>
        <v>Cesar Alvarez</v>
      </c>
      <c r="B11" s="17">
        <f>0</f>
        <v>0</v>
      </c>
      <c r="C11" s="17">
        <f>0</f>
        <v>0</v>
      </c>
      <c r="D11" s="17">
        <f>0</f>
        <v>0</v>
      </c>
      <c r="E11" s="17">
        <f>0</f>
        <v>0</v>
      </c>
      <c r="F11" s="17">
        <f>0</f>
        <v>0</v>
      </c>
      <c r="G11" s="17">
        <f>0</f>
        <v>0</v>
      </c>
      <c r="H11" s="17">
        <f>0</f>
        <v>0</v>
      </c>
      <c r="I11" s="10">
        <f t="shared" si="0"/>
        <v>0</v>
      </c>
      <c r="J11" s="11">
        <f t="shared" si="1"/>
        <v>0</v>
      </c>
      <c r="K11" s="12">
        <f>0</f>
        <v>0</v>
      </c>
    </row>
    <row r="12" spans="1:11" ht="15.75" customHeight="1" x14ac:dyDescent="0.25">
      <c r="A12" s="8" t="str">
        <f>General!A12</f>
        <v>Cesar Ponte</v>
      </c>
      <c r="B12" s="17">
        <f>0</f>
        <v>0</v>
      </c>
      <c r="C12" s="17">
        <f>0</f>
        <v>0</v>
      </c>
      <c r="D12" s="17">
        <f>0</f>
        <v>0</v>
      </c>
      <c r="E12" s="17">
        <f>0</f>
        <v>0</v>
      </c>
      <c r="F12" s="17">
        <f>0</f>
        <v>0</v>
      </c>
      <c r="G12" s="17">
        <f>0</f>
        <v>0</v>
      </c>
      <c r="H12" s="17">
        <f>0</f>
        <v>0</v>
      </c>
      <c r="I12" s="10">
        <f t="shared" si="0"/>
        <v>0</v>
      </c>
      <c r="J12" s="11">
        <f t="shared" si="1"/>
        <v>0</v>
      </c>
      <c r="K12" s="12">
        <f>0</f>
        <v>0</v>
      </c>
    </row>
    <row r="13" spans="1:11" ht="15.75" customHeight="1" x14ac:dyDescent="0.25">
      <c r="A13" s="8" t="str">
        <f>General!A13</f>
        <v>Daniel Ramirez</v>
      </c>
      <c r="B13" s="17">
        <f>0</f>
        <v>0</v>
      </c>
      <c r="C13" s="17">
        <f>0</f>
        <v>0</v>
      </c>
      <c r="D13" s="17">
        <f>0</f>
        <v>0</v>
      </c>
      <c r="E13" s="17">
        <f>0</f>
        <v>0</v>
      </c>
      <c r="F13" s="17">
        <f>0</f>
        <v>0</v>
      </c>
      <c r="G13" s="17">
        <f>0</f>
        <v>0</v>
      </c>
      <c r="H13" s="17">
        <f>0</f>
        <v>0</v>
      </c>
      <c r="I13" s="10">
        <f t="shared" si="0"/>
        <v>0</v>
      </c>
      <c r="J13" s="11">
        <f t="shared" si="1"/>
        <v>0</v>
      </c>
      <c r="K13" s="12">
        <f>0</f>
        <v>0</v>
      </c>
    </row>
    <row r="14" spans="1:11" ht="15.75" customHeight="1" x14ac:dyDescent="0.25">
      <c r="A14" s="8" t="str">
        <f>General!A14</f>
        <v>David Osorio</v>
      </c>
      <c r="B14" s="17">
        <f>0</f>
        <v>0</v>
      </c>
      <c r="C14" s="17">
        <f>0</f>
        <v>0</v>
      </c>
      <c r="D14" s="17">
        <f>0</f>
        <v>0</v>
      </c>
      <c r="E14" s="17">
        <f>0</f>
        <v>0</v>
      </c>
      <c r="F14" s="17">
        <f>0</f>
        <v>0</v>
      </c>
      <c r="G14" s="17">
        <f>0</f>
        <v>0</v>
      </c>
      <c r="H14" s="17">
        <f>0</f>
        <v>0</v>
      </c>
      <c r="I14" s="10">
        <f t="shared" si="0"/>
        <v>0</v>
      </c>
      <c r="J14" s="11">
        <f t="shared" si="1"/>
        <v>0</v>
      </c>
      <c r="K14" s="12">
        <f>0</f>
        <v>0</v>
      </c>
    </row>
    <row r="15" spans="1:11" ht="15.75" customHeight="1" x14ac:dyDescent="0.25">
      <c r="A15" s="8" t="str">
        <f>General!A15</f>
        <v>Deiberson Garcia</v>
      </c>
      <c r="B15" s="17">
        <f>0</f>
        <v>0</v>
      </c>
      <c r="C15" s="17">
        <f>0</f>
        <v>0</v>
      </c>
      <c r="D15" s="17">
        <f>0</f>
        <v>0</v>
      </c>
      <c r="E15" s="17">
        <f>0</f>
        <v>0</v>
      </c>
      <c r="F15" s="17">
        <f>0</f>
        <v>0</v>
      </c>
      <c r="G15" s="17">
        <f>0</f>
        <v>0</v>
      </c>
      <c r="H15" s="17">
        <f>0</f>
        <v>0</v>
      </c>
      <c r="I15" s="10">
        <f t="shared" si="0"/>
        <v>0</v>
      </c>
      <c r="J15" s="11">
        <f t="shared" si="1"/>
        <v>0</v>
      </c>
      <c r="K15" s="12">
        <f>0</f>
        <v>0</v>
      </c>
    </row>
    <row r="16" spans="1:11" ht="15.75" customHeight="1" x14ac:dyDescent="0.25">
      <c r="A16" s="8" t="str">
        <f>General!A16</f>
        <v>Edwardo Garcia</v>
      </c>
      <c r="B16" s="17">
        <f>0</f>
        <v>0</v>
      </c>
      <c r="C16" s="17">
        <f>0</f>
        <v>0</v>
      </c>
      <c r="D16" s="17">
        <f>0</f>
        <v>0</v>
      </c>
      <c r="E16" s="17">
        <f>0</f>
        <v>0</v>
      </c>
      <c r="F16" s="17">
        <f>0</f>
        <v>0</v>
      </c>
      <c r="G16" s="17">
        <f>0</f>
        <v>0</v>
      </c>
      <c r="H16" s="17">
        <f>0</f>
        <v>0</v>
      </c>
      <c r="I16" s="10">
        <f t="shared" si="0"/>
        <v>0</v>
      </c>
      <c r="J16" s="11">
        <f t="shared" si="1"/>
        <v>0</v>
      </c>
      <c r="K16" s="12">
        <f>0</f>
        <v>0</v>
      </c>
    </row>
    <row r="17" spans="1:11" ht="15.75" customHeight="1" x14ac:dyDescent="0.25">
      <c r="A17" s="8" t="str">
        <f>General!A17</f>
        <v>Egidio Quiroz</v>
      </c>
      <c r="B17" s="17">
        <f>0</f>
        <v>0</v>
      </c>
      <c r="C17" s="17">
        <f>0</f>
        <v>0</v>
      </c>
      <c r="D17" s="17">
        <f>0</f>
        <v>0</v>
      </c>
      <c r="E17" s="17">
        <f>0</f>
        <v>0</v>
      </c>
      <c r="F17" s="17">
        <f>0</f>
        <v>0</v>
      </c>
      <c r="G17" s="17">
        <f>0</f>
        <v>0</v>
      </c>
      <c r="H17" s="17">
        <f>0</f>
        <v>0</v>
      </c>
      <c r="I17" s="10">
        <f t="shared" si="0"/>
        <v>0</v>
      </c>
      <c r="J17" s="11">
        <f t="shared" si="1"/>
        <v>0</v>
      </c>
      <c r="K17" s="12">
        <f>0</f>
        <v>0</v>
      </c>
    </row>
    <row r="18" spans="1:11" ht="15.75" customHeight="1" x14ac:dyDescent="0.25">
      <c r="A18" s="8" t="str">
        <f>General!A18</f>
        <v>Emil Salas</v>
      </c>
      <c r="B18" s="17">
        <f>0</f>
        <v>0</v>
      </c>
      <c r="C18" s="17">
        <f>0</f>
        <v>0</v>
      </c>
      <c r="D18" s="17">
        <f>0</f>
        <v>0</v>
      </c>
      <c r="E18" s="17">
        <f>0</f>
        <v>0</v>
      </c>
      <c r="F18" s="17">
        <f>0</f>
        <v>0</v>
      </c>
      <c r="G18" s="17">
        <f>0</f>
        <v>0</v>
      </c>
      <c r="H18" s="17">
        <f>0</f>
        <v>0</v>
      </c>
      <c r="I18" s="10">
        <f t="shared" si="0"/>
        <v>0</v>
      </c>
      <c r="J18" s="11">
        <f t="shared" si="1"/>
        <v>0</v>
      </c>
      <c r="K18" s="12">
        <f>0</f>
        <v>0</v>
      </c>
    </row>
    <row r="19" spans="1:11" ht="15.75" customHeight="1" x14ac:dyDescent="0.25">
      <c r="A19" s="8" t="str">
        <f>General!A19</f>
        <v>Enrique Diaz</v>
      </c>
      <c r="B19" s="17">
        <f>0</f>
        <v>0</v>
      </c>
      <c r="C19" s="17">
        <f>0</f>
        <v>0</v>
      </c>
      <c r="D19" s="17">
        <f>0</f>
        <v>0</v>
      </c>
      <c r="E19" s="17">
        <f>0</f>
        <v>0</v>
      </c>
      <c r="F19" s="17">
        <f>0</f>
        <v>0</v>
      </c>
      <c r="G19" s="17">
        <f>0</f>
        <v>0</v>
      </c>
      <c r="H19" s="17">
        <f>0</f>
        <v>0</v>
      </c>
      <c r="I19" s="10">
        <f t="shared" si="0"/>
        <v>0</v>
      </c>
      <c r="J19" s="11">
        <f t="shared" si="1"/>
        <v>0</v>
      </c>
      <c r="K19" s="12">
        <f>0</f>
        <v>0</v>
      </c>
    </row>
    <row r="20" spans="1:11" ht="15.75" customHeight="1" x14ac:dyDescent="0.25">
      <c r="A20" s="8" t="str">
        <f>General!A20</f>
        <v>Erik Acosta</v>
      </c>
      <c r="B20" s="17">
        <f>0</f>
        <v>0</v>
      </c>
      <c r="C20" s="17">
        <f>0</f>
        <v>0</v>
      </c>
      <c r="D20" s="17">
        <f>0</f>
        <v>0</v>
      </c>
      <c r="E20" s="17">
        <f>0</f>
        <v>0</v>
      </c>
      <c r="F20" s="17">
        <f>0</f>
        <v>0</v>
      </c>
      <c r="G20" s="17">
        <f>0</f>
        <v>0</v>
      </c>
      <c r="H20" s="17">
        <f>0</f>
        <v>0</v>
      </c>
      <c r="I20" s="10">
        <f t="shared" si="0"/>
        <v>0</v>
      </c>
      <c r="J20" s="11">
        <f t="shared" si="1"/>
        <v>0</v>
      </c>
      <c r="K20" s="12">
        <f>0</f>
        <v>0</v>
      </c>
    </row>
    <row r="21" spans="1:11" ht="15.75" customHeight="1" x14ac:dyDescent="0.25">
      <c r="A21" s="8" t="str">
        <f>General!A21</f>
        <v>Erisson Salazar Rodriguez</v>
      </c>
      <c r="B21" s="17">
        <f>0</f>
        <v>0</v>
      </c>
      <c r="C21" s="17">
        <f>0</f>
        <v>0</v>
      </c>
      <c r="D21" s="17">
        <f>0</f>
        <v>0</v>
      </c>
      <c r="E21" s="17">
        <f>0</f>
        <v>0</v>
      </c>
      <c r="F21" s="17">
        <f>0</f>
        <v>0</v>
      </c>
      <c r="G21" s="17">
        <f>0</f>
        <v>0</v>
      </c>
      <c r="H21" s="17">
        <f>0</f>
        <v>0</v>
      </c>
      <c r="I21" s="10">
        <f t="shared" si="0"/>
        <v>0</v>
      </c>
      <c r="J21" s="11">
        <f t="shared" si="1"/>
        <v>0</v>
      </c>
      <c r="K21" s="12">
        <f>0</f>
        <v>0</v>
      </c>
    </row>
    <row r="22" spans="1:11" ht="15.75" customHeight="1" x14ac:dyDescent="0.25">
      <c r="A22" s="8" t="str">
        <f>General!A22</f>
        <v>Erwin Galicia</v>
      </c>
      <c r="B22" s="17">
        <f>0</f>
        <v>0</v>
      </c>
      <c r="C22" s="17">
        <f>0</f>
        <v>0</v>
      </c>
      <c r="D22" s="17">
        <f>0</f>
        <v>0</v>
      </c>
      <c r="E22" s="17">
        <f>0</f>
        <v>0</v>
      </c>
      <c r="F22" s="17">
        <f>0</f>
        <v>0</v>
      </c>
      <c r="G22" s="17">
        <f>0</f>
        <v>0</v>
      </c>
      <c r="H22" s="17">
        <f>0</f>
        <v>0</v>
      </c>
      <c r="I22" s="10">
        <f t="shared" si="0"/>
        <v>0</v>
      </c>
      <c r="J22" s="11">
        <f t="shared" si="1"/>
        <v>0</v>
      </c>
      <c r="K22" s="12">
        <f>0</f>
        <v>0</v>
      </c>
    </row>
    <row r="23" spans="1:11" ht="15.75" customHeight="1" x14ac:dyDescent="0.25">
      <c r="A23" s="8" t="str">
        <f>General!A23</f>
        <v>Erwin Gonzalez</v>
      </c>
      <c r="B23" s="17">
        <f>0</f>
        <v>0</v>
      </c>
      <c r="C23" s="17">
        <f>0</f>
        <v>0</v>
      </c>
      <c r="D23" s="17">
        <f>0</f>
        <v>0</v>
      </c>
      <c r="E23" s="17">
        <f>0</f>
        <v>0</v>
      </c>
      <c r="F23" s="17">
        <f>0</f>
        <v>0</v>
      </c>
      <c r="G23" s="17">
        <f>0</f>
        <v>0</v>
      </c>
      <c r="H23" s="17">
        <f>0</f>
        <v>0</v>
      </c>
      <c r="I23" s="10">
        <f t="shared" si="0"/>
        <v>0</v>
      </c>
      <c r="J23" s="11">
        <f t="shared" si="1"/>
        <v>0</v>
      </c>
      <c r="K23" s="12">
        <f>0</f>
        <v>0</v>
      </c>
    </row>
    <row r="24" spans="1:11" ht="15.75" customHeight="1" x14ac:dyDescent="0.25">
      <c r="A24" s="8" t="str">
        <f>General!A24</f>
        <v>Franklin Bermon</v>
      </c>
      <c r="B24" s="17">
        <f>0</f>
        <v>0</v>
      </c>
      <c r="C24" s="17">
        <f>0</f>
        <v>0</v>
      </c>
      <c r="D24" s="17">
        <f>0</f>
        <v>0</v>
      </c>
      <c r="E24" s="17">
        <f>0</f>
        <v>0</v>
      </c>
      <c r="F24" s="17">
        <f>0</f>
        <v>0</v>
      </c>
      <c r="G24" s="17">
        <f>0</f>
        <v>0</v>
      </c>
      <c r="H24" s="17">
        <f>0</f>
        <v>0</v>
      </c>
      <c r="I24" s="10">
        <f t="shared" si="0"/>
        <v>0</v>
      </c>
      <c r="J24" s="11">
        <f t="shared" si="1"/>
        <v>0</v>
      </c>
      <c r="K24" s="12">
        <f>0</f>
        <v>0</v>
      </c>
    </row>
    <row r="25" spans="1:11" ht="15.75" customHeight="1" x14ac:dyDescent="0.25">
      <c r="A25" s="8" t="str">
        <f>General!A25</f>
        <v>Franklin Soto</v>
      </c>
      <c r="B25" s="17">
        <f>0</f>
        <v>0</v>
      </c>
      <c r="C25" s="17">
        <f>0</f>
        <v>0</v>
      </c>
      <c r="D25" s="17">
        <f>0</f>
        <v>0</v>
      </c>
      <c r="E25" s="17">
        <f>0</f>
        <v>0</v>
      </c>
      <c r="F25" s="17">
        <f>0</f>
        <v>0</v>
      </c>
      <c r="G25" s="17">
        <f>0</f>
        <v>0</v>
      </c>
      <c r="H25" s="17">
        <f>0</f>
        <v>0</v>
      </c>
      <c r="I25" s="10">
        <f t="shared" si="0"/>
        <v>0</v>
      </c>
      <c r="J25" s="11">
        <f t="shared" si="1"/>
        <v>0</v>
      </c>
      <c r="K25" s="12">
        <f>0</f>
        <v>0</v>
      </c>
    </row>
    <row r="26" spans="1:11" ht="15.75" customHeight="1" x14ac:dyDescent="0.25">
      <c r="A26" s="8" t="str">
        <f>General!A26</f>
        <v>Irma Bona</v>
      </c>
      <c r="B26" s="17">
        <f>0</f>
        <v>0</v>
      </c>
      <c r="C26" s="17">
        <f>0</f>
        <v>0</v>
      </c>
      <c r="D26" s="17">
        <f>0</f>
        <v>0</v>
      </c>
      <c r="E26" s="17">
        <f>0</f>
        <v>0</v>
      </c>
      <c r="F26" s="17">
        <f>0</f>
        <v>0</v>
      </c>
      <c r="G26" s="17">
        <f>0</f>
        <v>0</v>
      </c>
      <c r="H26" s="17">
        <f>0</f>
        <v>0</v>
      </c>
      <c r="I26" s="10">
        <f t="shared" si="0"/>
        <v>0</v>
      </c>
      <c r="J26" s="11">
        <f t="shared" si="1"/>
        <v>0</v>
      </c>
      <c r="K26" s="12">
        <f>0</f>
        <v>0</v>
      </c>
    </row>
    <row r="27" spans="1:11" ht="15.75" customHeight="1" x14ac:dyDescent="0.25">
      <c r="A27" s="8" t="str">
        <f>General!A27</f>
        <v>Jairo Arteaga Rondon</v>
      </c>
      <c r="B27" s="17">
        <f>0</f>
        <v>0</v>
      </c>
      <c r="C27" s="17">
        <f>0</f>
        <v>0</v>
      </c>
      <c r="D27" s="17">
        <f>0</f>
        <v>0</v>
      </c>
      <c r="E27" s="17">
        <f>0</f>
        <v>0</v>
      </c>
      <c r="F27" s="17">
        <f>0</f>
        <v>0</v>
      </c>
      <c r="G27" s="17">
        <f>0</f>
        <v>0</v>
      </c>
      <c r="H27" s="17">
        <f>0</f>
        <v>0</v>
      </c>
      <c r="I27" s="10">
        <f t="shared" si="0"/>
        <v>0</v>
      </c>
      <c r="J27" s="11">
        <f t="shared" si="1"/>
        <v>0</v>
      </c>
      <c r="K27" s="12">
        <f>0</f>
        <v>0</v>
      </c>
    </row>
    <row r="28" spans="1:11" ht="15.75" customHeight="1" x14ac:dyDescent="0.25">
      <c r="A28" s="8" t="str">
        <f>General!A28</f>
        <v>Jesus Golding</v>
      </c>
      <c r="B28" s="17">
        <f>0</f>
        <v>0</v>
      </c>
      <c r="C28" s="17">
        <f>0</f>
        <v>0</v>
      </c>
      <c r="D28" s="17">
        <f>0</f>
        <v>0</v>
      </c>
      <c r="E28" s="17">
        <f>0</f>
        <v>0</v>
      </c>
      <c r="F28" s="17">
        <f>0</f>
        <v>0</v>
      </c>
      <c r="G28" s="17">
        <f>0</f>
        <v>0</v>
      </c>
      <c r="H28" s="17">
        <f>0</f>
        <v>0</v>
      </c>
      <c r="I28" s="10">
        <f t="shared" si="0"/>
        <v>0</v>
      </c>
      <c r="J28" s="11">
        <f t="shared" si="1"/>
        <v>0</v>
      </c>
      <c r="K28" s="12">
        <f>0</f>
        <v>0</v>
      </c>
    </row>
    <row r="29" spans="1:11" ht="15.75" customHeight="1" x14ac:dyDescent="0.25">
      <c r="A29" s="8" t="str">
        <f>General!A29</f>
        <v>Jesus Valero</v>
      </c>
      <c r="B29" s="17">
        <f>0</f>
        <v>0</v>
      </c>
      <c r="C29" s="17">
        <f>0</f>
        <v>0</v>
      </c>
      <c r="D29" s="17">
        <f>0</f>
        <v>0</v>
      </c>
      <c r="E29" s="17">
        <f>0</f>
        <v>0</v>
      </c>
      <c r="F29" s="17">
        <f>0</f>
        <v>0</v>
      </c>
      <c r="G29" s="17">
        <f>0</f>
        <v>0</v>
      </c>
      <c r="H29" s="17">
        <f>0</f>
        <v>0</v>
      </c>
      <c r="I29" s="10">
        <f t="shared" si="0"/>
        <v>0</v>
      </c>
      <c r="J29" s="11">
        <f t="shared" si="1"/>
        <v>0</v>
      </c>
      <c r="K29" s="12">
        <f>0</f>
        <v>0</v>
      </c>
    </row>
    <row r="30" spans="1:11" ht="15.75" customHeight="1" x14ac:dyDescent="0.25">
      <c r="A30" s="8" t="str">
        <f>General!A30</f>
        <v>Jhoan Cueto</v>
      </c>
      <c r="B30" s="17">
        <f>0</f>
        <v>0</v>
      </c>
      <c r="C30" s="17">
        <f>0</f>
        <v>0</v>
      </c>
      <c r="D30" s="17">
        <f>0</f>
        <v>0</v>
      </c>
      <c r="E30" s="17">
        <f>0</f>
        <v>0</v>
      </c>
      <c r="F30" s="17">
        <f>0</f>
        <v>0</v>
      </c>
      <c r="G30" s="17">
        <f>0</f>
        <v>0</v>
      </c>
      <c r="H30" s="17">
        <f>0</f>
        <v>0</v>
      </c>
      <c r="I30" s="10">
        <f t="shared" si="0"/>
        <v>0</v>
      </c>
      <c r="J30" s="11">
        <f t="shared" si="1"/>
        <v>0</v>
      </c>
      <c r="K30" s="12">
        <f>0</f>
        <v>0</v>
      </c>
    </row>
    <row r="31" spans="1:11" ht="15.75" customHeight="1" x14ac:dyDescent="0.25">
      <c r="A31" s="8" t="str">
        <f>General!A31</f>
        <v>Jhon Plaza</v>
      </c>
      <c r="B31" s="17">
        <f>0</f>
        <v>0</v>
      </c>
      <c r="C31" s="17">
        <f>0</f>
        <v>0</v>
      </c>
      <c r="D31" s="17">
        <f>0</f>
        <v>0</v>
      </c>
      <c r="E31" s="17">
        <f>0</f>
        <v>0</v>
      </c>
      <c r="F31" s="17">
        <f>0</f>
        <v>0</v>
      </c>
      <c r="G31" s="17">
        <f>0</f>
        <v>0</v>
      </c>
      <c r="H31" s="17">
        <f>0</f>
        <v>0</v>
      </c>
      <c r="I31" s="10">
        <f t="shared" si="0"/>
        <v>0</v>
      </c>
      <c r="J31" s="11">
        <f t="shared" si="1"/>
        <v>0</v>
      </c>
      <c r="K31" s="12">
        <f>0</f>
        <v>0</v>
      </c>
    </row>
    <row r="32" spans="1:11" ht="15.75" customHeight="1" x14ac:dyDescent="0.25">
      <c r="A32" s="8" t="str">
        <f>General!A32</f>
        <v>Joan Fuentes</v>
      </c>
      <c r="B32" s="17">
        <f>0</f>
        <v>0</v>
      </c>
      <c r="C32" s="17">
        <f>0</f>
        <v>0</v>
      </c>
      <c r="D32" s="17">
        <f>0</f>
        <v>0</v>
      </c>
      <c r="E32" s="17">
        <f>0</f>
        <v>0</v>
      </c>
      <c r="F32" s="17">
        <f>0</f>
        <v>0</v>
      </c>
      <c r="G32" s="17">
        <f>0</f>
        <v>0</v>
      </c>
      <c r="H32" s="17">
        <f>0</f>
        <v>0</v>
      </c>
      <c r="I32" s="10">
        <f t="shared" si="0"/>
        <v>0</v>
      </c>
      <c r="J32" s="11">
        <f t="shared" si="1"/>
        <v>0</v>
      </c>
      <c r="K32" s="12">
        <f>0</f>
        <v>0</v>
      </c>
    </row>
    <row r="33" spans="1:11" ht="15.75" customHeight="1" x14ac:dyDescent="0.25">
      <c r="A33" s="8" t="str">
        <f>General!A33</f>
        <v>Johannys Rojas</v>
      </c>
      <c r="B33" s="17">
        <f>0</f>
        <v>0</v>
      </c>
      <c r="C33" s="17">
        <f>0</f>
        <v>0</v>
      </c>
      <c r="D33" s="17">
        <f>0</f>
        <v>0</v>
      </c>
      <c r="E33" s="17">
        <f>0</f>
        <v>0</v>
      </c>
      <c r="F33" s="17">
        <f>0</f>
        <v>0</v>
      </c>
      <c r="G33" s="17">
        <f>0</f>
        <v>0</v>
      </c>
      <c r="H33" s="17">
        <f>0</f>
        <v>0</v>
      </c>
      <c r="I33" s="10">
        <f t="shared" si="0"/>
        <v>0</v>
      </c>
      <c r="J33" s="11">
        <f t="shared" si="1"/>
        <v>0</v>
      </c>
      <c r="K33" s="12">
        <f>0</f>
        <v>0</v>
      </c>
    </row>
    <row r="34" spans="1:11" ht="15.75" customHeight="1" x14ac:dyDescent="0.25">
      <c r="A34" s="8" t="str">
        <f>General!A34</f>
        <v>John Ponte</v>
      </c>
      <c r="B34" s="17">
        <f>0</f>
        <v>0</v>
      </c>
      <c r="C34" s="17">
        <f>0</f>
        <v>0</v>
      </c>
      <c r="D34" s="17">
        <f>0</f>
        <v>0</v>
      </c>
      <c r="E34" s="17">
        <f>0</f>
        <v>0</v>
      </c>
      <c r="F34" s="17">
        <f>0</f>
        <v>0</v>
      </c>
      <c r="G34" s="17">
        <f>0</f>
        <v>0</v>
      </c>
      <c r="H34" s="17">
        <f>0</f>
        <v>0</v>
      </c>
      <c r="I34" s="10">
        <f t="shared" si="0"/>
        <v>0</v>
      </c>
      <c r="J34" s="11">
        <f t="shared" si="1"/>
        <v>0</v>
      </c>
      <c r="K34" s="12">
        <f>0</f>
        <v>0</v>
      </c>
    </row>
    <row r="35" spans="1:11" ht="15.75" customHeight="1" x14ac:dyDescent="0.25">
      <c r="A35" s="8" t="str">
        <f>General!A35</f>
        <v>Jorge Valles</v>
      </c>
      <c r="B35" s="17">
        <f>0</f>
        <v>0</v>
      </c>
      <c r="C35" s="17">
        <f>0</f>
        <v>0</v>
      </c>
      <c r="D35" s="17">
        <f>0</f>
        <v>0</v>
      </c>
      <c r="E35" s="17">
        <f>0</f>
        <v>0</v>
      </c>
      <c r="F35" s="17">
        <f>0</f>
        <v>0</v>
      </c>
      <c r="G35" s="17">
        <f>0</f>
        <v>0</v>
      </c>
      <c r="H35" s="17">
        <f>0</f>
        <v>0</v>
      </c>
      <c r="I35" s="10">
        <f t="shared" ref="I35:I66" si="2">SUM(B35:H35)</f>
        <v>0</v>
      </c>
      <c r="J35" s="11">
        <f t="shared" ref="J35:J66" si="3">I35-K35</f>
        <v>0</v>
      </c>
      <c r="K35" s="12">
        <f>0</f>
        <v>0</v>
      </c>
    </row>
    <row r="36" spans="1:11" ht="15.75" customHeight="1" x14ac:dyDescent="0.25">
      <c r="A36" s="8" t="str">
        <f>General!A36</f>
        <v>Jose Francisco Lugo</v>
      </c>
      <c r="B36" s="17">
        <f>0</f>
        <v>0</v>
      </c>
      <c r="C36" s="17">
        <f>0</f>
        <v>0</v>
      </c>
      <c r="D36" s="17">
        <f>0</f>
        <v>0</v>
      </c>
      <c r="E36" s="17">
        <f>0</f>
        <v>0</v>
      </c>
      <c r="F36" s="17">
        <f>0</f>
        <v>0</v>
      </c>
      <c r="G36" s="17">
        <f>0</f>
        <v>0</v>
      </c>
      <c r="H36" s="17">
        <f>0</f>
        <v>0</v>
      </c>
      <c r="I36" s="10">
        <f t="shared" si="2"/>
        <v>0</v>
      </c>
      <c r="J36" s="11">
        <f t="shared" si="3"/>
        <v>0</v>
      </c>
      <c r="K36" s="12">
        <f>0</f>
        <v>0</v>
      </c>
    </row>
    <row r="37" spans="1:11" ht="15.75" customHeight="1" x14ac:dyDescent="0.25">
      <c r="A37" s="8" t="str">
        <f>General!A37</f>
        <v>Jose Lopez</v>
      </c>
      <c r="B37" s="17">
        <f>0</f>
        <v>0</v>
      </c>
      <c r="C37" s="17">
        <f>0</f>
        <v>0</v>
      </c>
      <c r="D37" s="17">
        <f>0</f>
        <v>0</v>
      </c>
      <c r="E37" s="17">
        <f>0</f>
        <v>0</v>
      </c>
      <c r="F37" s="17">
        <f>0</f>
        <v>0</v>
      </c>
      <c r="G37" s="17">
        <f>0</f>
        <v>0</v>
      </c>
      <c r="H37" s="17">
        <f>0</f>
        <v>0</v>
      </c>
      <c r="I37" s="10">
        <f t="shared" si="2"/>
        <v>0</v>
      </c>
      <c r="J37" s="11">
        <f t="shared" si="3"/>
        <v>0</v>
      </c>
      <c r="K37" s="12">
        <f>0</f>
        <v>0</v>
      </c>
    </row>
    <row r="38" spans="1:11" ht="15.75" customHeight="1" x14ac:dyDescent="0.25">
      <c r="A38" s="8" t="str">
        <f>General!A38</f>
        <v>Jose Ochoa</v>
      </c>
      <c r="B38" s="17">
        <f>0</f>
        <v>0</v>
      </c>
      <c r="C38" s="17">
        <f>0</f>
        <v>0</v>
      </c>
      <c r="D38" s="17">
        <f>0</f>
        <v>0</v>
      </c>
      <c r="E38" s="17">
        <f>0</f>
        <v>0</v>
      </c>
      <c r="F38" s="17">
        <f>0</f>
        <v>0</v>
      </c>
      <c r="G38" s="17">
        <f>0</f>
        <v>0</v>
      </c>
      <c r="H38" s="17">
        <f>0</f>
        <v>0</v>
      </c>
      <c r="I38" s="10">
        <f t="shared" si="2"/>
        <v>0</v>
      </c>
      <c r="J38" s="11">
        <f t="shared" si="3"/>
        <v>0</v>
      </c>
      <c r="K38" s="12">
        <f>0</f>
        <v>0</v>
      </c>
    </row>
    <row r="39" spans="1:11" ht="15.75" customHeight="1" x14ac:dyDescent="0.25">
      <c r="A39" s="8" t="str">
        <f>General!A39</f>
        <v>Joset Maldonado</v>
      </c>
      <c r="B39" s="17">
        <f>0</f>
        <v>0</v>
      </c>
      <c r="C39" s="17">
        <f>0</f>
        <v>0</v>
      </c>
      <c r="D39" s="17">
        <f>0</f>
        <v>0</v>
      </c>
      <c r="E39" s="17">
        <f>0</f>
        <v>0</v>
      </c>
      <c r="F39" s="17">
        <f>0</f>
        <v>0</v>
      </c>
      <c r="G39" s="17">
        <f>0</f>
        <v>0</v>
      </c>
      <c r="H39" s="17">
        <f>0</f>
        <v>0</v>
      </c>
      <c r="I39" s="10">
        <f t="shared" si="2"/>
        <v>0</v>
      </c>
      <c r="J39" s="11">
        <f t="shared" si="3"/>
        <v>0</v>
      </c>
      <c r="K39" s="12">
        <f>0</f>
        <v>0</v>
      </c>
    </row>
    <row r="40" spans="1:11" ht="15.75" customHeight="1" x14ac:dyDescent="0.25">
      <c r="A40" s="8" t="str">
        <f>General!A40</f>
        <v>Juan Davila</v>
      </c>
      <c r="B40" s="17">
        <f>0</f>
        <v>0</v>
      </c>
      <c r="C40" s="17">
        <f>0</f>
        <v>0</v>
      </c>
      <c r="D40" s="17">
        <f>0</f>
        <v>0</v>
      </c>
      <c r="E40" s="17">
        <f>0</f>
        <v>0</v>
      </c>
      <c r="F40" s="17">
        <f>0</f>
        <v>0</v>
      </c>
      <c r="G40" s="17">
        <f>0</f>
        <v>0</v>
      </c>
      <c r="H40" s="17">
        <f>0</f>
        <v>0</v>
      </c>
      <c r="I40" s="10">
        <f t="shared" si="2"/>
        <v>0</v>
      </c>
      <c r="J40" s="11">
        <f t="shared" si="3"/>
        <v>0</v>
      </c>
      <c r="K40" s="12">
        <f>0</f>
        <v>0</v>
      </c>
    </row>
    <row r="41" spans="1:11" ht="15.75" customHeight="1" x14ac:dyDescent="0.25">
      <c r="A41" s="8" t="str">
        <f>General!A41</f>
        <v>Juan Gimenez</v>
      </c>
      <c r="B41" s="17">
        <f>0</f>
        <v>0</v>
      </c>
      <c r="C41" s="17">
        <f>0</f>
        <v>0</v>
      </c>
      <c r="D41" s="17">
        <f>0</f>
        <v>0</v>
      </c>
      <c r="E41" s="17">
        <f>0</f>
        <v>0</v>
      </c>
      <c r="F41" s="17">
        <f>0</f>
        <v>0</v>
      </c>
      <c r="G41" s="17">
        <f>0</f>
        <v>0</v>
      </c>
      <c r="H41" s="17">
        <f>0</f>
        <v>0</v>
      </c>
      <c r="I41" s="10">
        <f t="shared" si="2"/>
        <v>0</v>
      </c>
      <c r="J41" s="11">
        <f t="shared" si="3"/>
        <v>0</v>
      </c>
      <c r="K41" s="12">
        <f>0</f>
        <v>0</v>
      </c>
    </row>
    <row r="42" spans="1:11" ht="15.75" customHeight="1" x14ac:dyDescent="0.25">
      <c r="A42" s="8" t="str">
        <f>General!A42</f>
        <v>Juan Manuel</v>
      </c>
      <c r="B42" s="17">
        <f>0</f>
        <v>0</v>
      </c>
      <c r="C42" s="17">
        <f>0</f>
        <v>0</v>
      </c>
      <c r="D42" s="17">
        <f>0</f>
        <v>0</v>
      </c>
      <c r="E42" s="17">
        <f>0</f>
        <v>0</v>
      </c>
      <c r="F42" s="17">
        <f>0</f>
        <v>0</v>
      </c>
      <c r="G42" s="17">
        <f>0</f>
        <v>0</v>
      </c>
      <c r="H42" s="17">
        <f>0</f>
        <v>0</v>
      </c>
      <c r="I42" s="10">
        <f t="shared" si="2"/>
        <v>0</v>
      </c>
      <c r="J42" s="11">
        <f t="shared" si="3"/>
        <v>0</v>
      </c>
      <c r="K42" s="12">
        <f>0</f>
        <v>0</v>
      </c>
    </row>
    <row r="43" spans="1:11" ht="15.75" customHeight="1" x14ac:dyDescent="0.25">
      <c r="A43" s="8" t="str">
        <f>General!A43</f>
        <v>Julio Astidias</v>
      </c>
      <c r="B43" s="17">
        <f>0</f>
        <v>0</v>
      </c>
      <c r="C43" s="17">
        <f>0</f>
        <v>0</v>
      </c>
      <c r="D43" s="17">
        <f>0</f>
        <v>0</v>
      </c>
      <c r="E43" s="17">
        <f>0</f>
        <v>0</v>
      </c>
      <c r="F43" s="17">
        <f>0</f>
        <v>0</v>
      </c>
      <c r="G43" s="17">
        <f>0</f>
        <v>0</v>
      </c>
      <c r="H43" s="17">
        <f>0</f>
        <v>0</v>
      </c>
      <c r="I43" s="10">
        <f t="shared" si="2"/>
        <v>0</v>
      </c>
      <c r="J43" s="11">
        <f t="shared" si="3"/>
        <v>0</v>
      </c>
      <c r="K43" s="12">
        <f>0</f>
        <v>0</v>
      </c>
    </row>
    <row r="44" spans="1:11" ht="15.75" customHeight="1" x14ac:dyDescent="0.25">
      <c r="A44" s="8" t="str">
        <f>General!A44</f>
        <v>Kelly Miranda</v>
      </c>
      <c r="B44" s="17">
        <f>0</f>
        <v>0</v>
      </c>
      <c r="C44" s="17">
        <f>0</f>
        <v>0</v>
      </c>
      <c r="D44" s="17">
        <f>0</f>
        <v>0</v>
      </c>
      <c r="E44" s="17">
        <f>0</f>
        <v>0</v>
      </c>
      <c r="F44" s="17">
        <f>0</f>
        <v>0</v>
      </c>
      <c r="G44" s="17">
        <f>0</f>
        <v>0</v>
      </c>
      <c r="H44" s="17">
        <f>0</f>
        <v>0</v>
      </c>
      <c r="I44" s="10">
        <f t="shared" si="2"/>
        <v>0</v>
      </c>
      <c r="J44" s="11">
        <f t="shared" si="3"/>
        <v>0</v>
      </c>
      <c r="K44" s="12">
        <f>0</f>
        <v>0</v>
      </c>
    </row>
    <row r="45" spans="1:11" ht="15.75" customHeight="1" x14ac:dyDescent="0.25">
      <c r="A45" s="8" t="str">
        <f>General!A45</f>
        <v>Klisma Lopez</v>
      </c>
      <c r="B45" s="17">
        <f>0</f>
        <v>0</v>
      </c>
      <c r="C45" s="17">
        <f>0</f>
        <v>0</v>
      </c>
      <c r="D45" s="17">
        <f>0</f>
        <v>0</v>
      </c>
      <c r="E45" s="17">
        <f>0</f>
        <v>0</v>
      </c>
      <c r="F45" s="17">
        <f>0</f>
        <v>0</v>
      </c>
      <c r="G45" s="17">
        <f>0</f>
        <v>0</v>
      </c>
      <c r="H45" s="17">
        <f>0</f>
        <v>0</v>
      </c>
      <c r="I45" s="10">
        <f t="shared" si="2"/>
        <v>0</v>
      </c>
      <c r="J45" s="11">
        <f t="shared" si="3"/>
        <v>0</v>
      </c>
      <c r="K45" s="12">
        <f>0</f>
        <v>0</v>
      </c>
    </row>
    <row r="46" spans="1:11" ht="15.75" customHeight="1" x14ac:dyDescent="0.25">
      <c r="A46" s="8" t="str">
        <f>General!A46</f>
        <v>Liz Forero</v>
      </c>
      <c r="B46" s="17">
        <f>0</f>
        <v>0</v>
      </c>
      <c r="C46" s="17">
        <f>0</f>
        <v>0</v>
      </c>
      <c r="D46" s="17">
        <f>0</f>
        <v>0</v>
      </c>
      <c r="E46" s="17">
        <f>0</f>
        <v>0</v>
      </c>
      <c r="F46" s="17">
        <f>0</f>
        <v>0</v>
      </c>
      <c r="G46" s="17">
        <f>0</f>
        <v>0</v>
      </c>
      <c r="H46" s="17">
        <f>0</f>
        <v>0</v>
      </c>
      <c r="I46" s="10">
        <f t="shared" si="2"/>
        <v>0</v>
      </c>
      <c r="J46" s="11">
        <f t="shared" si="3"/>
        <v>0</v>
      </c>
      <c r="K46" s="12">
        <f>0</f>
        <v>0</v>
      </c>
    </row>
    <row r="47" spans="1:11" ht="15.75" customHeight="1" x14ac:dyDescent="0.25">
      <c r="A47" s="8" t="str">
        <f>General!A47</f>
        <v>Luis David Golding</v>
      </c>
      <c r="B47" s="17">
        <f>0</f>
        <v>0</v>
      </c>
      <c r="C47" s="17">
        <f>0</f>
        <v>0</v>
      </c>
      <c r="D47" s="17">
        <f>0</f>
        <v>0</v>
      </c>
      <c r="E47" s="17">
        <f>0</f>
        <v>0</v>
      </c>
      <c r="F47" s="17">
        <f>0</f>
        <v>0</v>
      </c>
      <c r="G47" s="17">
        <f>0</f>
        <v>0</v>
      </c>
      <c r="H47" s="17">
        <f>0</f>
        <v>0</v>
      </c>
      <c r="I47" s="10">
        <f t="shared" si="2"/>
        <v>0</v>
      </c>
      <c r="J47" s="11">
        <f t="shared" si="3"/>
        <v>0</v>
      </c>
      <c r="K47" s="12">
        <f>0</f>
        <v>0</v>
      </c>
    </row>
    <row r="48" spans="1:11" ht="15.75" customHeight="1" x14ac:dyDescent="0.25">
      <c r="A48" s="8" t="str">
        <f>General!A48</f>
        <v>Luis Gutierrez</v>
      </c>
      <c r="B48" s="17">
        <f>0</f>
        <v>0</v>
      </c>
      <c r="C48" s="17">
        <f>0</f>
        <v>0</v>
      </c>
      <c r="D48" s="17">
        <f>0</f>
        <v>0</v>
      </c>
      <c r="E48" s="17">
        <f>0</f>
        <v>0</v>
      </c>
      <c r="F48" s="17">
        <f>0</f>
        <v>0</v>
      </c>
      <c r="G48" s="17">
        <f>0</f>
        <v>0</v>
      </c>
      <c r="H48" s="17">
        <f>0</f>
        <v>0</v>
      </c>
      <c r="I48" s="10">
        <f t="shared" si="2"/>
        <v>0</v>
      </c>
      <c r="J48" s="11">
        <f t="shared" si="3"/>
        <v>0</v>
      </c>
      <c r="K48" s="12">
        <f>0</f>
        <v>0</v>
      </c>
    </row>
    <row r="49" spans="1:11" ht="15.75" customHeight="1" x14ac:dyDescent="0.25">
      <c r="A49" s="8" t="str">
        <f>General!A49</f>
        <v>Luis Ochoa</v>
      </c>
      <c r="B49" s="17">
        <f>0</f>
        <v>0</v>
      </c>
      <c r="C49" s="17">
        <f>0</f>
        <v>0</v>
      </c>
      <c r="D49" s="17">
        <f>0</f>
        <v>0</v>
      </c>
      <c r="E49" s="17">
        <f>0</f>
        <v>0</v>
      </c>
      <c r="F49" s="17">
        <f>0</f>
        <v>0</v>
      </c>
      <c r="G49" s="17">
        <f>0</f>
        <v>0</v>
      </c>
      <c r="H49" s="17">
        <f>0</f>
        <v>0</v>
      </c>
      <c r="I49" s="10">
        <f t="shared" si="2"/>
        <v>0</v>
      </c>
      <c r="J49" s="11">
        <f t="shared" si="3"/>
        <v>0</v>
      </c>
      <c r="K49" s="12">
        <f>0</f>
        <v>0</v>
      </c>
    </row>
    <row r="50" spans="1:11" ht="15.75" customHeight="1" x14ac:dyDescent="0.25">
      <c r="A50" s="8" t="str">
        <f>General!A50</f>
        <v>Luis Rangel</v>
      </c>
      <c r="B50" s="17">
        <f>0</f>
        <v>0</v>
      </c>
      <c r="C50" s="17">
        <f>0</f>
        <v>0</v>
      </c>
      <c r="D50" s="17">
        <f>0</f>
        <v>0</v>
      </c>
      <c r="E50" s="17">
        <f>0</f>
        <v>0</v>
      </c>
      <c r="F50" s="17">
        <f>0</f>
        <v>0</v>
      </c>
      <c r="G50" s="17">
        <f>0</f>
        <v>0</v>
      </c>
      <c r="H50" s="17">
        <f>0</f>
        <v>0</v>
      </c>
      <c r="I50" s="10">
        <f t="shared" si="2"/>
        <v>0</v>
      </c>
      <c r="J50" s="11">
        <f t="shared" si="3"/>
        <v>0</v>
      </c>
      <c r="K50" s="12">
        <f>0</f>
        <v>0</v>
      </c>
    </row>
    <row r="51" spans="1:11" ht="15.75" customHeight="1" x14ac:dyDescent="0.25">
      <c r="A51" s="8" t="str">
        <f>General!A51</f>
        <v>Manuel Escalona</v>
      </c>
      <c r="B51" s="17">
        <f>0</f>
        <v>0</v>
      </c>
      <c r="C51" s="17">
        <f>0</f>
        <v>0</v>
      </c>
      <c r="D51" s="17">
        <f>0</f>
        <v>0</v>
      </c>
      <c r="E51" s="17">
        <f>0</f>
        <v>0</v>
      </c>
      <c r="F51" s="17">
        <f>0</f>
        <v>0</v>
      </c>
      <c r="G51" s="17">
        <f>0</f>
        <v>0</v>
      </c>
      <c r="H51" s="17">
        <f>0</f>
        <v>0</v>
      </c>
      <c r="I51" s="10">
        <f t="shared" si="2"/>
        <v>0</v>
      </c>
      <c r="J51" s="11">
        <f t="shared" si="3"/>
        <v>0</v>
      </c>
      <c r="K51" s="12">
        <f>0</f>
        <v>0</v>
      </c>
    </row>
    <row r="52" spans="1:11" ht="15.75" customHeight="1" x14ac:dyDescent="0.25">
      <c r="A52" s="8" t="str">
        <f>General!A52</f>
        <v>Manuel Lopez</v>
      </c>
      <c r="B52" s="17">
        <f>0</f>
        <v>0</v>
      </c>
      <c r="C52" s="17">
        <f>0</f>
        <v>0</v>
      </c>
      <c r="D52" s="17">
        <f>0</f>
        <v>0</v>
      </c>
      <c r="E52" s="17">
        <f>0</f>
        <v>0</v>
      </c>
      <c r="F52" s="17">
        <f>0</f>
        <v>0</v>
      </c>
      <c r="G52" s="17">
        <f>0</f>
        <v>0</v>
      </c>
      <c r="H52" s="17">
        <f>0</f>
        <v>0</v>
      </c>
      <c r="I52" s="10">
        <f t="shared" si="2"/>
        <v>0</v>
      </c>
      <c r="J52" s="11">
        <f t="shared" si="3"/>
        <v>0</v>
      </c>
      <c r="K52" s="12">
        <f>0</f>
        <v>0</v>
      </c>
    </row>
    <row r="53" spans="1:11" ht="15.75" customHeight="1" x14ac:dyDescent="0.25">
      <c r="A53" s="8" t="str">
        <f>General!A53</f>
        <v>Manuel Ramirez</v>
      </c>
      <c r="B53" s="17">
        <f>0</f>
        <v>0</v>
      </c>
      <c r="C53" s="17">
        <f>0</f>
        <v>0</v>
      </c>
      <c r="D53" s="17">
        <f>0</f>
        <v>0</v>
      </c>
      <c r="E53" s="17">
        <f>0</f>
        <v>0</v>
      </c>
      <c r="F53" s="17">
        <f>0</f>
        <v>0</v>
      </c>
      <c r="G53" s="17">
        <f>0</f>
        <v>0</v>
      </c>
      <c r="H53" s="17">
        <f>0</f>
        <v>0</v>
      </c>
      <c r="I53" s="10">
        <f t="shared" si="2"/>
        <v>0</v>
      </c>
      <c r="J53" s="11">
        <f t="shared" si="3"/>
        <v>0</v>
      </c>
      <c r="K53" s="12">
        <f>0</f>
        <v>0</v>
      </c>
    </row>
    <row r="54" spans="1:11" ht="15.75" customHeight="1" x14ac:dyDescent="0.25">
      <c r="A54" s="8" t="str">
        <f>General!A54</f>
        <v>Marbelis Soto</v>
      </c>
      <c r="B54" s="17">
        <f>0</f>
        <v>0</v>
      </c>
      <c r="C54" s="17">
        <f>0</f>
        <v>0</v>
      </c>
      <c r="D54" s="17">
        <f>0</f>
        <v>0</v>
      </c>
      <c r="E54" s="17">
        <f>0</f>
        <v>0</v>
      </c>
      <c r="F54" s="17">
        <f>0</f>
        <v>0</v>
      </c>
      <c r="G54" s="17">
        <f>0</f>
        <v>0</v>
      </c>
      <c r="H54" s="17">
        <f>0</f>
        <v>0</v>
      </c>
      <c r="I54" s="10">
        <f t="shared" si="2"/>
        <v>0</v>
      </c>
      <c r="J54" s="11">
        <f t="shared" si="3"/>
        <v>0</v>
      </c>
      <c r="K54" s="12">
        <f>0</f>
        <v>0</v>
      </c>
    </row>
    <row r="55" spans="1:11" ht="15.75" customHeight="1" x14ac:dyDescent="0.25">
      <c r="A55" s="8" t="str">
        <f>General!A55</f>
        <v>Michael Mendez</v>
      </c>
      <c r="B55" s="17">
        <f>0</f>
        <v>0</v>
      </c>
      <c r="C55" s="17">
        <f>0</f>
        <v>0</v>
      </c>
      <c r="D55" s="17">
        <f>0</f>
        <v>0</v>
      </c>
      <c r="E55" s="17">
        <f>0</f>
        <v>0</v>
      </c>
      <c r="F55" s="17">
        <f>0</f>
        <v>0</v>
      </c>
      <c r="G55" s="17">
        <f>0</f>
        <v>0</v>
      </c>
      <c r="H55" s="17">
        <f>0</f>
        <v>0</v>
      </c>
      <c r="I55" s="10">
        <f t="shared" si="2"/>
        <v>0</v>
      </c>
      <c r="J55" s="11">
        <f t="shared" si="3"/>
        <v>0</v>
      </c>
      <c r="K55" s="12">
        <f>0</f>
        <v>0</v>
      </c>
    </row>
    <row r="56" spans="1:11" ht="15.75" customHeight="1" x14ac:dyDescent="0.25">
      <c r="A56" s="8" t="str">
        <f>General!A56</f>
        <v>Nelson Roman</v>
      </c>
      <c r="B56" s="17">
        <f>0</f>
        <v>0</v>
      </c>
      <c r="C56" s="17">
        <f>0</f>
        <v>0</v>
      </c>
      <c r="D56" s="17">
        <f>0</f>
        <v>0</v>
      </c>
      <c r="E56" s="17">
        <f>0</f>
        <v>0</v>
      </c>
      <c r="F56" s="17">
        <f>0</f>
        <v>0</v>
      </c>
      <c r="G56" s="17">
        <f>0</f>
        <v>0</v>
      </c>
      <c r="H56" s="17">
        <f>0</f>
        <v>0</v>
      </c>
      <c r="I56" s="10">
        <f t="shared" si="2"/>
        <v>0</v>
      </c>
      <c r="J56" s="11">
        <f t="shared" si="3"/>
        <v>0</v>
      </c>
      <c r="K56" s="12">
        <f>0</f>
        <v>0</v>
      </c>
    </row>
    <row r="57" spans="1:11" ht="15.75" customHeight="1" x14ac:dyDescent="0.25">
      <c r="A57" s="8" t="str">
        <f>General!A57</f>
        <v>Oscar Hernandez</v>
      </c>
      <c r="B57" s="17">
        <f>0</f>
        <v>0</v>
      </c>
      <c r="C57" s="17">
        <f>0</f>
        <v>0</v>
      </c>
      <c r="D57" s="17">
        <f>0</f>
        <v>0</v>
      </c>
      <c r="E57" s="17">
        <f>0</f>
        <v>0</v>
      </c>
      <c r="F57" s="17">
        <f>0</f>
        <v>0</v>
      </c>
      <c r="G57" s="17">
        <f>0</f>
        <v>0</v>
      </c>
      <c r="H57" s="17">
        <f>0</f>
        <v>0</v>
      </c>
      <c r="I57" s="10">
        <f t="shared" si="2"/>
        <v>0</v>
      </c>
      <c r="J57" s="11">
        <f t="shared" si="3"/>
        <v>0</v>
      </c>
      <c r="K57" s="12">
        <f>0</f>
        <v>0</v>
      </c>
    </row>
    <row r="58" spans="1:11" ht="15.75" customHeight="1" x14ac:dyDescent="0.25">
      <c r="A58" s="8" t="str">
        <f>General!A58</f>
        <v>Oscar Mendez</v>
      </c>
      <c r="B58" s="17">
        <f>0</f>
        <v>0</v>
      </c>
      <c r="C58" s="17">
        <f>8+8</f>
        <v>16</v>
      </c>
      <c r="D58" s="17">
        <f>0</f>
        <v>0</v>
      </c>
      <c r="E58" s="17">
        <f>0</f>
        <v>0</v>
      </c>
      <c r="F58" s="17">
        <f>0</f>
        <v>0</v>
      </c>
      <c r="G58" s="17">
        <f>0</f>
        <v>0</v>
      </c>
      <c r="H58" s="17">
        <f>0</f>
        <v>0</v>
      </c>
      <c r="I58" s="10">
        <f t="shared" si="2"/>
        <v>16</v>
      </c>
      <c r="J58" s="11">
        <f t="shared" si="3"/>
        <v>16</v>
      </c>
      <c r="K58" s="12">
        <f>0</f>
        <v>0</v>
      </c>
    </row>
    <row r="59" spans="1:11" ht="15.75" customHeight="1" x14ac:dyDescent="0.25">
      <c r="A59" s="8" t="str">
        <f>General!A59</f>
        <v>Pedro Forero</v>
      </c>
      <c r="B59" s="17">
        <f>0</f>
        <v>0</v>
      </c>
      <c r="C59" s="17">
        <f>8+8</f>
        <v>16</v>
      </c>
      <c r="D59" s="17">
        <f>0</f>
        <v>0</v>
      </c>
      <c r="E59" s="17">
        <f>0</f>
        <v>0</v>
      </c>
      <c r="F59" s="17">
        <f>0</f>
        <v>0</v>
      </c>
      <c r="G59" s="17">
        <f>0</f>
        <v>0</v>
      </c>
      <c r="H59" s="17">
        <f>0</f>
        <v>0</v>
      </c>
      <c r="I59" s="10">
        <f t="shared" si="2"/>
        <v>16</v>
      </c>
      <c r="J59" s="11">
        <f t="shared" si="3"/>
        <v>16</v>
      </c>
      <c r="K59" s="12">
        <f>0</f>
        <v>0</v>
      </c>
    </row>
    <row r="60" spans="1:11" ht="15.75" customHeight="1" x14ac:dyDescent="0.25">
      <c r="A60" s="8" t="str">
        <f>General!A60</f>
        <v>Roberto Vasquez</v>
      </c>
      <c r="B60" s="17">
        <f>0</f>
        <v>0</v>
      </c>
      <c r="C60" s="17">
        <f>0</f>
        <v>0</v>
      </c>
      <c r="D60" s="17">
        <f>0</f>
        <v>0</v>
      </c>
      <c r="E60" s="17">
        <f>0</f>
        <v>0</v>
      </c>
      <c r="F60" s="17">
        <f>0</f>
        <v>0</v>
      </c>
      <c r="G60" s="17">
        <f>0</f>
        <v>0</v>
      </c>
      <c r="H60" s="17">
        <f>0</f>
        <v>0</v>
      </c>
      <c r="I60" s="10">
        <f t="shared" si="2"/>
        <v>0</v>
      </c>
      <c r="J60" s="11">
        <f t="shared" si="3"/>
        <v>0</v>
      </c>
      <c r="K60" s="12">
        <f>0</f>
        <v>0</v>
      </c>
    </row>
    <row r="61" spans="1:11" ht="15.75" customHeight="1" x14ac:dyDescent="0.25">
      <c r="A61" s="8" t="str">
        <f>General!A61</f>
        <v>Ruben Guerrero</v>
      </c>
      <c r="B61" s="17">
        <f>0</f>
        <v>0</v>
      </c>
      <c r="C61" s="17">
        <f>0</f>
        <v>0</v>
      </c>
      <c r="D61" s="17">
        <f>0</f>
        <v>0</v>
      </c>
      <c r="E61" s="17">
        <f>0</f>
        <v>0</v>
      </c>
      <c r="F61" s="17">
        <f>0</f>
        <v>0</v>
      </c>
      <c r="G61" s="17">
        <f>0</f>
        <v>0</v>
      </c>
      <c r="H61" s="17">
        <f>0</f>
        <v>0</v>
      </c>
      <c r="I61" s="10">
        <f t="shared" si="2"/>
        <v>0</v>
      </c>
      <c r="J61" s="11">
        <f t="shared" si="3"/>
        <v>0</v>
      </c>
      <c r="K61" s="12">
        <f>0</f>
        <v>0</v>
      </c>
    </row>
    <row r="62" spans="1:11" ht="15.75" customHeight="1" x14ac:dyDescent="0.25">
      <c r="A62" s="8" t="str">
        <f>General!A62</f>
        <v>Sara Zacarias</v>
      </c>
      <c r="B62" s="17">
        <f>0</f>
        <v>0</v>
      </c>
      <c r="C62" s="17">
        <f>0</f>
        <v>0</v>
      </c>
      <c r="D62" s="17">
        <f>0</f>
        <v>0</v>
      </c>
      <c r="E62" s="17">
        <f>0</f>
        <v>0</v>
      </c>
      <c r="F62" s="17">
        <f>0</f>
        <v>0</v>
      </c>
      <c r="G62" s="17">
        <f>0</f>
        <v>0</v>
      </c>
      <c r="H62" s="17">
        <f>0</f>
        <v>0</v>
      </c>
      <c r="I62" s="10">
        <f t="shared" si="2"/>
        <v>0</v>
      </c>
      <c r="J62" s="11">
        <f t="shared" si="3"/>
        <v>0</v>
      </c>
      <c r="K62" s="12">
        <f>0</f>
        <v>0</v>
      </c>
    </row>
    <row r="63" spans="1:11" ht="15.75" customHeight="1" x14ac:dyDescent="0.25">
      <c r="A63" s="8" t="str">
        <f>General!A63</f>
        <v>Sebastian Flores</v>
      </c>
      <c r="B63" s="17">
        <f>0</f>
        <v>0</v>
      </c>
      <c r="C63" s="17">
        <f>0</f>
        <v>0</v>
      </c>
      <c r="D63" s="17">
        <f>0</f>
        <v>0</v>
      </c>
      <c r="E63" s="17">
        <f>0</f>
        <v>0</v>
      </c>
      <c r="F63" s="17">
        <f>0</f>
        <v>0</v>
      </c>
      <c r="G63" s="17">
        <f>0</f>
        <v>0</v>
      </c>
      <c r="H63" s="17">
        <f>0</f>
        <v>0</v>
      </c>
      <c r="I63" s="10">
        <f t="shared" si="2"/>
        <v>0</v>
      </c>
      <c r="J63" s="11">
        <f t="shared" si="3"/>
        <v>0</v>
      </c>
      <c r="K63" s="12">
        <f>0</f>
        <v>0</v>
      </c>
    </row>
    <row r="64" spans="1:11" ht="15.75" customHeight="1" x14ac:dyDescent="0.25">
      <c r="A64" s="8" t="str">
        <f>General!A64</f>
        <v>Wilmer Gutierrez</v>
      </c>
      <c r="B64" s="17">
        <f>0</f>
        <v>0</v>
      </c>
      <c r="C64" s="17">
        <f>0</f>
        <v>0</v>
      </c>
      <c r="D64" s="17">
        <f>0</f>
        <v>0</v>
      </c>
      <c r="E64" s="17">
        <f>0</f>
        <v>0</v>
      </c>
      <c r="F64" s="17">
        <f>0</f>
        <v>0</v>
      </c>
      <c r="G64" s="17">
        <f>0</f>
        <v>0</v>
      </c>
      <c r="H64" s="17">
        <f>0</f>
        <v>0</v>
      </c>
      <c r="I64" s="10">
        <f t="shared" si="2"/>
        <v>0</v>
      </c>
      <c r="J64" s="11">
        <f t="shared" si="3"/>
        <v>0</v>
      </c>
      <c r="K64" s="12">
        <f>0</f>
        <v>0</v>
      </c>
    </row>
    <row r="65" spans="1:11" ht="15.75" customHeight="1" x14ac:dyDescent="0.25">
      <c r="A65" s="8" t="str">
        <f>General!A65</f>
        <v>Yonalber Mora Ropero</v>
      </c>
      <c r="B65" s="17">
        <f>0</f>
        <v>0</v>
      </c>
      <c r="C65" s="17">
        <f>0</f>
        <v>0</v>
      </c>
      <c r="D65" s="17">
        <f>0</f>
        <v>0</v>
      </c>
      <c r="E65" s="17">
        <f>0</f>
        <v>0</v>
      </c>
      <c r="F65" s="17">
        <f>0</f>
        <v>0</v>
      </c>
      <c r="G65" s="17">
        <f>0</f>
        <v>0</v>
      </c>
      <c r="H65" s="17">
        <f>0</f>
        <v>0</v>
      </c>
      <c r="I65" s="10">
        <f t="shared" si="2"/>
        <v>0</v>
      </c>
      <c r="J65" s="11">
        <f t="shared" si="3"/>
        <v>0</v>
      </c>
      <c r="K65" s="12">
        <f>0</f>
        <v>0</v>
      </c>
    </row>
    <row r="66" spans="1:11" ht="15.75" customHeight="1" x14ac:dyDescent="0.25">
      <c r="A66" s="8" t="str">
        <f>General!A66</f>
        <v>Yordani Garcia</v>
      </c>
      <c r="B66" s="17">
        <f>0</f>
        <v>0</v>
      </c>
      <c r="C66" s="17">
        <f>0</f>
        <v>0</v>
      </c>
      <c r="D66" s="17">
        <f>0</f>
        <v>0</v>
      </c>
      <c r="E66" s="17">
        <f>0</f>
        <v>0</v>
      </c>
      <c r="F66" s="17">
        <f>0</f>
        <v>0</v>
      </c>
      <c r="G66" s="17">
        <f>0</f>
        <v>0</v>
      </c>
      <c r="H66" s="17">
        <f>0</f>
        <v>0</v>
      </c>
      <c r="I66" s="10">
        <f t="shared" si="2"/>
        <v>0</v>
      </c>
      <c r="J66" s="11">
        <f t="shared" si="3"/>
        <v>0</v>
      </c>
      <c r="K66" s="12">
        <f>0</f>
        <v>0</v>
      </c>
    </row>
    <row r="67" spans="1:11" ht="15.75" customHeight="1" x14ac:dyDescent="0.25">
      <c r="A67" s="8" t="str">
        <f>General!A67</f>
        <v>Yunior Arrieta</v>
      </c>
      <c r="B67" s="17">
        <f>0</f>
        <v>0</v>
      </c>
      <c r="C67" s="17">
        <f>0</f>
        <v>0</v>
      </c>
      <c r="D67" s="17">
        <f>0</f>
        <v>0</v>
      </c>
      <c r="E67" s="17">
        <f>0</f>
        <v>0</v>
      </c>
      <c r="F67" s="17">
        <f>0</f>
        <v>0</v>
      </c>
      <c r="G67" s="17">
        <f>0</f>
        <v>0</v>
      </c>
      <c r="H67" s="17">
        <f>0</f>
        <v>0</v>
      </c>
      <c r="I67" s="10">
        <f t="shared" ref="I67:I98" si="4">SUM(B67:H67)</f>
        <v>0</v>
      </c>
      <c r="J67" s="11">
        <f t="shared" ref="J67:J98" si="5">I67-K67</f>
        <v>0</v>
      </c>
      <c r="K67" s="12">
        <f>0</f>
        <v>0</v>
      </c>
    </row>
    <row r="68" spans="1:11" ht="33" customHeight="1" x14ac:dyDescent="0.25">
      <c r="A68" s="4" t="s">
        <v>81</v>
      </c>
      <c r="B68" s="10">
        <f t="shared" ref="B68:I68" si="6">SUM(B3:B67)</f>
        <v>0</v>
      </c>
      <c r="C68" s="10">
        <f t="shared" si="6"/>
        <v>32</v>
      </c>
      <c r="D68" s="10">
        <f t="shared" si="6"/>
        <v>0</v>
      </c>
      <c r="E68" s="10">
        <f t="shared" si="6"/>
        <v>0</v>
      </c>
      <c r="F68" s="10">
        <f t="shared" si="6"/>
        <v>0</v>
      </c>
      <c r="G68" s="10">
        <f t="shared" si="6"/>
        <v>0</v>
      </c>
      <c r="H68" s="10">
        <f t="shared" si="6"/>
        <v>0</v>
      </c>
      <c r="I68" s="14">
        <f t="shared" si="6"/>
        <v>32</v>
      </c>
      <c r="J68" s="11" t="s">
        <v>82</v>
      </c>
      <c r="K68" s="12" t="s">
        <v>82</v>
      </c>
    </row>
    <row r="69" spans="1:11" ht="33" customHeight="1" x14ac:dyDescent="0.25">
      <c r="A69" s="5" t="s">
        <v>83</v>
      </c>
      <c r="B69" s="11">
        <f t="shared" ref="B69:H69" si="7">B68-B70</f>
        <v>0</v>
      </c>
      <c r="C69" s="11">
        <f t="shared" si="7"/>
        <v>32</v>
      </c>
      <c r="D69" s="11">
        <f t="shared" si="7"/>
        <v>0</v>
      </c>
      <c r="E69" s="11">
        <f t="shared" si="7"/>
        <v>0</v>
      </c>
      <c r="F69" s="11">
        <f t="shared" si="7"/>
        <v>0</v>
      </c>
      <c r="G69" s="11">
        <f t="shared" si="7"/>
        <v>0</v>
      </c>
      <c r="H69" s="11">
        <f t="shared" si="7"/>
        <v>0</v>
      </c>
      <c r="I69" s="11" t="s">
        <v>82</v>
      </c>
      <c r="J69" s="15">
        <f>SUM(J3:J67)</f>
        <v>32</v>
      </c>
      <c r="K69" s="12" t="s">
        <v>82</v>
      </c>
    </row>
    <row r="70" spans="1:11" ht="33" customHeight="1" x14ac:dyDescent="0.25">
      <c r="A70" s="6" t="s">
        <v>84</v>
      </c>
      <c r="B70" s="12">
        <f>0</f>
        <v>0</v>
      </c>
      <c r="C70" s="12">
        <f>0</f>
        <v>0</v>
      </c>
      <c r="D70" s="12">
        <f>0</f>
        <v>0</v>
      </c>
      <c r="E70" s="12">
        <f>0</f>
        <v>0</v>
      </c>
      <c r="F70" s="12">
        <f>0</f>
        <v>0</v>
      </c>
      <c r="G70" s="12">
        <f>0</f>
        <v>0</v>
      </c>
      <c r="H70" s="12">
        <f>0</f>
        <v>0</v>
      </c>
      <c r="I70" s="12" t="s">
        <v>82</v>
      </c>
      <c r="J70" s="12" t="s">
        <v>82</v>
      </c>
      <c r="K70" s="16">
        <f>SUM(K3:K67)</f>
        <v>0</v>
      </c>
    </row>
  </sheetData>
  <mergeCells count="1">
    <mergeCell ref="B1:K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70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baseColWidth="10" defaultColWidth="9.140625" defaultRowHeight="15" x14ac:dyDescent="0.25"/>
  <cols>
    <col min="1" max="1" width="23" customWidth="1"/>
    <col min="2" max="13" width="11.85546875" customWidth="1"/>
  </cols>
  <sheetData>
    <row r="1" spans="1:11" ht="56.25" customHeight="1" x14ac:dyDescent="0.25">
      <c r="A1" s="1"/>
      <c r="B1" s="39" t="s">
        <v>164</v>
      </c>
      <c r="C1" s="37"/>
      <c r="D1" s="37"/>
      <c r="E1" s="37"/>
      <c r="F1" s="37"/>
      <c r="G1" s="37"/>
      <c r="H1" s="37"/>
      <c r="I1" s="37"/>
      <c r="J1" s="37"/>
      <c r="K1" s="38"/>
    </row>
    <row r="2" spans="1:11" ht="56.25" customHeight="1" x14ac:dyDescent="0.25">
      <c r="A2" s="3" t="s">
        <v>157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4" t="s">
        <v>12</v>
      </c>
      <c r="J2" s="5" t="s">
        <v>13</v>
      </c>
      <c r="K2" s="6" t="s">
        <v>14</v>
      </c>
    </row>
    <row r="3" spans="1:11" ht="15.75" customHeight="1" x14ac:dyDescent="0.25">
      <c r="A3" s="8" t="str">
        <f>General!A3</f>
        <v>Albert Gonzalez</v>
      </c>
      <c r="B3" s="17">
        <f>0</f>
        <v>0</v>
      </c>
      <c r="C3" s="17">
        <f>0</f>
        <v>0</v>
      </c>
      <c r="D3" s="17">
        <f>0</f>
        <v>0</v>
      </c>
      <c r="E3" s="17">
        <f>0</f>
        <v>0</v>
      </c>
      <c r="F3" s="17">
        <f>0</f>
        <v>0</v>
      </c>
      <c r="G3" s="17">
        <f>0</f>
        <v>0</v>
      </c>
      <c r="H3" s="17">
        <f>0</f>
        <v>0</v>
      </c>
      <c r="I3" s="10">
        <f t="shared" ref="I3:I34" si="0">SUM(B3:H3)</f>
        <v>0</v>
      </c>
      <c r="J3" s="11">
        <f t="shared" ref="J3:J34" si="1">I3-K3</f>
        <v>0</v>
      </c>
      <c r="K3" s="12">
        <f>0</f>
        <v>0</v>
      </c>
    </row>
    <row r="4" spans="1:11" ht="15.75" customHeight="1" x14ac:dyDescent="0.25">
      <c r="A4" s="8" t="str">
        <f>General!A4</f>
        <v>Anderson Briceno</v>
      </c>
      <c r="B4" s="17">
        <f>0</f>
        <v>0</v>
      </c>
      <c r="C4" s="17">
        <f>0</f>
        <v>0</v>
      </c>
      <c r="D4" s="17">
        <f>0</f>
        <v>0</v>
      </c>
      <c r="E4" s="17">
        <f>0</f>
        <v>0</v>
      </c>
      <c r="F4" s="17">
        <f>0</f>
        <v>0</v>
      </c>
      <c r="G4" s="17">
        <f>0</f>
        <v>0</v>
      </c>
      <c r="H4" s="17">
        <f>0</f>
        <v>0</v>
      </c>
      <c r="I4" s="10">
        <f t="shared" si="0"/>
        <v>0</v>
      </c>
      <c r="J4" s="11">
        <f t="shared" si="1"/>
        <v>0</v>
      </c>
      <c r="K4" s="12">
        <f>0</f>
        <v>0</v>
      </c>
    </row>
    <row r="5" spans="1:11" ht="15.75" customHeight="1" x14ac:dyDescent="0.25">
      <c r="A5" s="8" t="str">
        <f>General!A5</f>
        <v>Andres Quiroz</v>
      </c>
      <c r="B5" s="17">
        <f>0</f>
        <v>0</v>
      </c>
      <c r="C5" s="17">
        <f>0</f>
        <v>0</v>
      </c>
      <c r="D5" s="17">
        <f>0</f>
        <v>0</v>
      </c>
      <c r="E5" s="17">
        <f>0</f>
        <v>0</v>
      </c>
      <c r="F5" s="17">
        <f>0</f>
        <v>0</v>
      </c>
      <c r="G5" s="17">
        <f>0</f>
        <v>0</v>
      </c>
      <c r="H5" s="17">
        <f>0</f>
        <v>0</v>
      </c>
      <c r="I5" s="10">
        <f t="shared" si="0"/>
        <v>0</v>
      </c>
      <c r="J5" s="11">
        <f t="shared" si="1"/>
        <v>0</v>
      </c>
      <c r="K5" s="12">
        <f>0</f>
        <v>0</v>
      </c>
    </row>
    <row r="6" spans="1:11" ht="15.75" customHeight="1" x14ac:dyDescent="0.25">
      <c r="A6" s="8" t="str">
        <f>General!A6</f>
        <v>Angel Maldonado</v>
      </c>
      <c r="B6" s="17">
        <f>0</f>
        <v>0</v>
      </c>
      <c r="C6" s="17">
        <f>0</f>
        <v>0</v>
      </c>
      <c r="D6" s="17">
        <f>0</f>
        <v>0</v>
      </c>
      <c r="E6" s="17">
        <f>0</f>
        <v>0</v>
      </c>
      <c r="F6" s="17">
        <f>0</f>
        <v>0</v>
      </c>
      <c r="G6" s="17">
        <f>0</f>
        <v>0</v>
      </c>
      <c r="H6" s="17">
        <f>0</f>
        <v>0</v>
      </c>
      <c r="I6" s="10">
        <f t="shared" si="0"/>
        <v>0</v>
      </c>
      <c r="J6" s="11">
        <f t="shared" si="1"/>
        <v>0</v>
      </c>
      <c r="K6" s="12">
        <f>0</f>
        <v>0</v>
      </c>
    </row>
    <row r="7" spans="1:11" ht="15.75" customHeight="1" x14ac:dyDescent="0.25">
      <c r="A7" s="8" t="str">
        <f>General!A7</f>
        <v>Antonio Lopez</v>
      </c>
      <c r="B7" s="17">
        <f>5</f>
        <v>5</v>
      </c>
      <c r="C7" s="17">
        <f>0</f>
        <v>0</v>
      </c>
      <c r="D7" s="17">
        <f>0</f>
        <v>0</v>
      </c>
      <c r="E7" s="17">
        <f>0</f>
        <v>0</v>
      </c>
      <c r="F7" s="17">
        <f>0</f>
        <v>0</v>
      </c>
      <c r="G7" s="17">
        <f>0</f>
        <v>0</v>
      </c>
      <c r="H7" s="17">
        <f>0</f>
        <v>0</v>
      </c>
      <c r="I7" s="10">
        <f t="shared" si="0"/>
        <v>5</v>
      </c>
      <c r="J7" s="11">
        <f t="shared" si="1"/>
        <v>5</v>
      </c>
      <c r="K7" s="12">
        <f>0</f>
        <v>0</v>
      </c>
    </row>
    <row r="8" spans="1:11" ht="15.75" customHeight="1" x14ac:dyDescent="0.25">
      <c r="A8" s="8" t="str">
        <f>General!A8</f>
        <v>Brailyn Lopez</v>
      </c>
      <c r="B8" s="17">
        <f>0</f>
        <v>0</v>
      </c>
      <c r="C8" s="17">
        <f>0</f>
        <v>0</v>
      </c>
      <c r="D8" s="17">
        <f>0</f>
        <v>0</v>
      </c>
      <c r="E8" s="17">
        <f>0</f>
        <v>0</v>
      </c>
      <c r="F8" s="17">
        <f>0</f>
        <v>0</v>
      </c>
      <c r="G8" s="17">
        <f>0</f>
        <v>0</v>
      </c>
      <c r="H8" s="17">
        <f>0</f>
        <v>0</v>
      </c>
      <c r="I8" s="10">
        <f t="shared" si="0"/>
        <v>0</v>
      </c>
      <c r="J8" s="11">
        <f t="shared" si="1"/>
        <v>0</v>
      </c>
      <c r="K8" s="12">
        <f>0</f>
        <v>0</v>
      </c>
    </row>
    <row r="9" spans="1:11" ht="15.75" customHeight="1" x14ac:dyDescent="0.25">
      <c r="A9" s="8" t="str">
        <f>General!A9</f>
        <v>Carlos Gonzalez</v>
      </c>
      <c r="B9" s="17">
        <f>0</f>
        <v>0</v>
      </c>
      <c r="C9" s="17">
        <f>0</f>
        <v>0</v>
      </c>
      <c r="D9" s="17">
        <f>0</f>
        <v>0</v>
      </c>
      <c r="E9" s="17">
        <f>0</f>
        <v>0</v>
      </c>
      <c r="F9" s="17">
        <f>0</f>
        <v>0</v>
      </c>
      <c r="G9" s="17">
        <f>0</f>
        <v>0</v>
      </c>
      <c r="H9" s="17">
        <f>0</f>
        <v>0</v>
      </c>
      <c r="I9" s="10">
        <f t="shared" si="0"/>
        <v>0</v>
      </c>
      <c r="J9" s="11">
        <f t="shared" si="1"/>
        <v>0</v>
      </c>
      <c r="K9" s="12">
        <f>0</f>
        <v>0</v>
      </c>
    </row>
    <row r="10" spans="1:11" ht="15.75" customHeight="1" x14ac:dyDescent="0.25">
      <c r="A10" s="8" t="str">
        <f>General!A10</f>
        <v>Carlos Mejias</v>
      </c>
      <c r="B10" s="17">
        <f>0</f>
        <v>0</v>
      </c>
      <c r="C10" s="17">
        <f>0</f>
        <v>0</v>
      </c>
      <c r="D10" s="17">
        <f>0</f>
        <v>0</v>
      </c>
      <c r="E10" s="17">
        <f>0</f>
        <v>0</v>
      </c>
      <c r="F10" s="17">
        <f>0</f>
        <v>0</v>
      </c>
      <c r="G10" s="17">
        <f>0</f>
        <v>0</v>
      </c>
      <c r="H10" s="17">
        <f>0</f>
        <v>0</v>
      </c>
      <c r="I10" s="10">
        <f t="shared" si="0"/>
        <v>0</v>
      </c>
      <c r="J10" s="11">
        <f t="shared" si="1"/>
        <v>0</v>
      </c>
      <c r="K10" s="12">
        <f>0</f>
        <v>0</v>
      </c>
    </row>
    <row r="11" spans="1:11" ht="15.75" customHeight="1" x14ac:dyDescent="0.25">
      <c r="A11" s="8" t="str">
        <f>General!A11</f>
        <v>Cesar Alvarez</v>
      </c>
      <c r="B11" s="17">
        <f>0</f>
        <v>0</v>
      </c>
      <c r="C11" s="17">
        <f>0</f>
        <v>0</v>
      </c>
      <c r="D11" s="17">
        <f>0</f>
        <v>0</v>
      </c>
      <c r="E11" s="17">
        <f>0</f>
        <v>0</v>
      </c>
      <c r="F11" s="17">
        <f>0</f>
        <v>0</v>
      </c>
      <c r="G11" s="17">
        <f>0</f>
        <v>0</v>
      </c>
      <c r="H11" s="17">
        <f>0</f>
        <v>0</v>
      </c>
      <c r="I11" s="10">
        <f t="shared" si="0"/>
        <v>0</v>
      </c>
      <c r="J11" s="11">
        <f t="shared" si="1"/>
        <v>0</v>
      </c>
      <c r="K11" s="12">
        <f>0</f>
        <v>0</v>
      </c>
    </row>
    <row r="12" spans="1:11" ht="15.75" customHeight="1" x14ac:dyDescent="0.25">
      <c r="A12" s="8" t="str">
        <f>General!A12</f>
        <v>Cesar Ponte</v>
      </c>
      <c r="B12" s="17">
        <f>0</f>
        <v>0</v>
      </c>
      <c r="C12" s="17">
        <f>0</f>
        <v>0</v>
      </c>
      <c r="D12" s="17">
        <f>0</f>
        <v>0</v>
      </c>
      <c r="E12" s="17">
        <f>0</f>
        <v>0</v>
      </c>
      <c r="F12" s="17">
        <f>0</f>
        <v>0</v>
      </c>
      <c r="G12" s="17">
        <f>0</f>
        <v>0</v>
      </c>
      <c r="H12" s="17">
        <f>0</f>
        <v>0</v>
      </c>
      <c r="I12" s="10">
        <f t="shared" si="0"/>
        <v>0</v>
      </c>
      <c r="J12" s="11">
        <f t="shared" si="1"/>
        <v>0</v>
      </c>
      <c r="K12" s="12">
        <f>0</f>
        <v>0</v>
      </c>
    </row>
    <row r="13" spans="1:11" ht="15.75" customHeight="1" x14ac:dyDescent="0.25">
      <c r="A13" s="8" t="str">
        <f>General!A13</f>
        <v>Daniel Ramirez</v>
      </c>
      <c r="B13" s="17">
        <f>0</f>
        <v>0</v>
      </c>
      <c r="C13" s="17">
        <f>0</f>
        <v>0</v>
      </c>
      <c r="D13" s="17">
        <f>0</f>
        <v>0</v>
      </c>
      <c r="E13" s="17">
        <f>0</f>
        <v>0</v>
      </c>
      <c r="F13" s="17">
        <f>0</f>
        <v>0</v>
      </c>
      <c r="G13" s="17">
        <f>0</f>
        <v>0</v>
      </c>
      <c r="H13" s="17">
        <f>0</f>
        <v>0</v>
      </c>
      <c r="I13" s="10">
        <f t="shared" si="0"/>
        <v>0</v>
      </c>
      <c r="J13" s="11">
        <f t="shared" si="1"/>
        <v>0</v>
      </c>
      <c r="K13" s="12">
        <f>0</f>
        <v>0</v>
      </c>
    </row>
    <row r="14" spans="1:11" ht="15.75" customHeight="1" x14ac:dyDescent="0.25">
      <c r="A14" s="8" t="str">
        <f>General!A14</f>
        <v>David Osorio</v>
      </c>
      <c r="B14" s="17">
        <f>0</f>
        <v>0</v>
      </c>
      <c r="C14" s="17">
        <f>0</f>
        <v>0</v>
      </c>
      <c r="D14" s="17">
        <f>0</f>
        <v>0</v>
      </c>
      <c r="E14" s="17">
        <f>0+7.75</f>
        <v>7.75</v>
      </c>
      <c r="F14" s="17">
        <f>0</f>
        <v>0</v>
      </c>
      <c r="G14" s="17">
        <f>0</f>
        <v>0</v>
      </c>
      <c r="H14" s="17">
        <f>0</f>
        <v>0</v>
      </c>
      <c r="I14" s="10">
        <f t="shared" si="0"/>
        <v>7.75</v>
      </c>
      <c r="J14" s="11">
        <f t="shared" si="1"/>
        <v>7.75</v>
      </c>
      <c r="K14" s="12">
        <f>0</f>
        <v>0</v>
      </c>
    </row>
    <row r="15" spans="1:11" ht="15.75" customHeight="1" x14ac:dyDescent="0.25">
      <c r="A15" s="8" t="str">
        <f>General!A15</f>
        <v>Deiberson Garcia</v>
      </c>
      <c r="B15" s="17">
        <f>0</f>
        <v>0</v>
      </c>
      <c r="C15" s="17">
        <f>0</f>
        <v>0</v>
      </c>
      <c r="D15" s="17">
        <f>0</f>
        <v>0</v>
      </c>
      <c r="E15" s="17">
        <f>0</f>
        <v>0</v>
      </c>
      <c r="F15" s="17">
        <f>0</f>
        <v>0</v>
      </c>
      <c r="G15" s="17">
        <f>0</f>
        <v>0</v>
      </c>
      <c r="H15" s="17">
        <f>0</f>
        <v>0</v>
      </c>
      <c r="I15" s="10">
        <f t="shared" si="0"/>
        <v>0</v>
      </c>
      <c r="J15" s="11">
        <f t="shared" si="1"/>
        <v>0</v>
      </c>
      <c r="K15" s="12">
        <f>0</f>
        <v>0</v>
      </c>
    </row>
    <row r="16" spans="1:11" ht="15.75" customHeight="1" x14ac:dyDescent="0.25">
      <c r="A16" s="8" t="str">
        <f>General!A16</f>
        <v>Edwardo Garcia</v>
      </c>
      <c r="B16" s="17">
        <f>0</f>
        <v>0</v>
      </c>
      <c r="C16" s="17">
        <f>0</f>
        <v>0</v>
      </c>
      <c r="D16" s="17">
        <f>0</f>
        <v>0</v>
      </c>
      <c r="E16" s="17">
        <f>0</f>
        <v>0</v>
      </c>
      <c r="F16" s="17">
        <f>0</f>
        <v>0</v>
      </c>
      <c r="G16" s="17">
        <f>0</f>
        <v>0</v>
      </c>
      <c r="H16" s="17">
        <f>0</f>
        <v>0</v>
      </c>
      <c r="I16" s="10">
        <f t="shared" si="0"/>
        <v>0</v>
      </c>
      <c r="J16" s="11">
        <f t="shared" si="1"/>
        <v>0</v>
      </c>
      <c r="K16" s="12">
        <f>0</f>
        <v>0</v>
      </c>
    </row>
    <row r="17" spans="1:11" ht="15.75" customHeight="1" x14ac:dyDescent="0.25">
      <c r="A17" s="8" t="str">
        <f>General!A17</f>
        <v>Egidio Quiroz</v>
      </c>
      <c r="B17" s="17">
        <f>0</f>
        <v>0</v>
      </c>
      <c r="C17" s="17">
        <f>0</f>
        <v>0</v>
      </c>
      <c r="D17" s="17">
        <f>0</f>
        <v>0</v>
      </c>
      <c r="E17" s="17">
        <f>0</f>
        <v>0</v>
      </c>
      <c r="F17" s="17">
        <f>0</f>
        <v>0</v>
      </c>
      <c r="G17" s="17">
        <f>0</f>
        <v>0</v>
      </c>
      <c r="H17" s="17">
        <f>0</f>
        <v>0</v>
      </c>
      <c r="I17" s="10">
        <f t="shared" si="0"/>
        <v>0</v>
      </c>
      <c r="J17" s="11">
        <f t="shared" si="1"/>
        <v>0</v>
      </c>
      <c r="K17" s="12">
        <f>0</f>
        <v>0</v>
      </c>
    </row>
    <row r="18" spans="1:11" ht="15.75" customHeight="1" x14ac:dyDescent="0.25">
      <c r="A18" s="8" t="str">
        <f>General!A18</f>
        <v>Emil Salas</v>
      </c>
      <c r="B18" s="17">
        <f>0</f>
        <v>0</v>
      </c>
      <c r="C18" s="17">
        <f>0</f>
        <v>0</v>
      </c>
      <c r="D18" s="17">
        <f>0</f>
        <v>0</v>
      </c>
      <c r="E18" s="17">
        <f>0</f>
        <v>0</v>
      </c>
      <c r="F18" s="17">
        <f>0</f>
        <v>0</v>
      </c>
      <c r="G18" s="17">
        <f>0</f>
        <v>0</v>
      </c>
      <c r="H18" s="17">
        <f>0</f>
        <v>0</v>
      </c>
      <c r="I18" s="10">
        <f t="shared" si="0"/>
        <v>0</v>
      </c>
      <c r="J18" s="11">
        <f t="shared" si="1"/>
        <v>0</v>
      </c>
      <c r="K18" s="12">
        <f>0</f>
        <v>0</v>
      </c>
    </row>
    <row r="19" spans="1:11" ht="15.75" customHeight="1" x14ac:dyDescent="0.25">
      <c r="A19" s="8" t="str">
        <f>General!A19</f>
        <v>Enrique Diaz</v>
      </c>
      <c r="B19" s="17">
        <f>0</f>
        <v>0</v>
      </c>
      <c r="C19" s="17">
        <f>0</f>
        <v>0</v>
      </c>
      <c r="D19" s="17">
        <f>0</f>
        <v>0</v>
      </c>
      <c r="E19" s="17">
        <f>0</f>
        <v>0</v>
      </c>
      <c r="F19" s="17">
        <f>0</f>
        <v>0</v>
      </c>
      <c r="G19" s="17">
        <f>0</f>
        <v>0</v>
      </c>
      <c r="H19" s="17">
        <f>0</f>
        <v>0</v>
      </c>
      <c r="I19" s="10">
        <f t="shared" si="0"/>
        <v>0</v>
      </c>
      <c r="J19" s="11">
        <f t="shared" si="1"/>
        <v>0</v>
      </c>
      <c r="K19" s="12">
        <f>0</f>
        <v>0</v>
      </c>
    </row>
    <row r="20" spans="1:11" ht="15.75" customHeight="1" x14ac:dyDescent="0.25">
      <c r="A20" s="8" t="str">
        <f>General!A20</f>
        <v>Erik Acosta</v>
      </c>
      <c r="B20" s="17">
        <f>0</f>
        <v>0</v>
      </c>
      <c r="C20" s="17">
        <f>0</f>
        <v>0</v>
      </c>
      <c r="D20" s="17">
        <f>0</f>
        <v>0</v>
      </c>
      <c r="E20" s="17">
        <f>0</f>
        <v>0</v>
      </c>
      <c r="F20" s="17">
        <f>0</f>
        <v>0</v>
      </c>
      <c r="G20" s="17">
        <f>0</f>
        <v>0</v>
      </c>
      <c r="H20" s="17">
        <f>0</f>
        <v>0</v>
      </c>
      <c r="I20" s="10">
        <f t="shared" si="0"/>
        <v>0</v>
      </c>
      <c r="J20" s="11">
        <f t="shared" si="1"/>
        <v>0</v>
      </c>
      <c r="K20" s="12">
        <f>0</f>
        <v>0</v>
      </c>
    </row>
    <row r="21" spans="1:11" ht="15.75" customHeight="1" x14ac:dyDescent="0.25">
      <c r="A21" s="8" t="str">
        <f>General!A21</f>
        <v>Erisson Salazar Rodriguez</v>
      </c>
      <c r="B21" s="17">
        <f>0</f>
        <v>0</v>
      </c>
      <c r="C21" s="17">
        <f>0</f>
        <v>0</v>
      </c>
      <c r="D21" s="17">
        <f>0</f>
        <v>0</v>
      </c>
      <c r="E21" s="17">
        <f>0</f>
        <v>0</v>
      </c>
      <c r="F21" s="17">
        <f>0</f>
        <v>0</v>
      </c>
      <c r="G21" s="17">
        <f>0</f>
        <v>0</v>
      </c>
      <c r="H21" s="17">
        <f>0</f>
        <v>0</v>
      </c>
      <c r="I21" s="10">
        <f t="shared" si="0"/>
        <v>0</v>
      </c>
      <c r="J21" s="11">
        <f t="shared" si="1"/>
        <v>0</v>
      </c>
      <c r="K21" s="12">
        <f>0</f>
        <v>0</v>
      </c>
    </row>
    <row r="22" spans="1:11" ht="15.75" customHeight="1" x14ac:dyDescent="0.25">
      <c r="A22" s="8" t="str">
        <f>General!A22</f>
        <v>Erwin Galicia</v>
      </c>
      <c r="B22" s="17">
        <f>0</f>
        <v>0</v>
      </c>
      <c r="C22" s="17">
        <f>0</f>
        <v>0</v>
      </c>
      <c r="D22" s="17">
        <f>0</f>
        <v>0</v>
      </c>
      <c r="E22" s="17">
        <f>0</f>
        <v>0</v>
      </c>
      <c r="F22" s="17">
        <f>0</f>
        <v>0</v>
      </c>
      <c r="G22" s="17">
        <f>0</f>
        <v>0</v>
      </c>
      <c r="H22" s="17">
        <f>0</f>
        <v>0</v>
      </c>
      <c r="I22" s="10">
        <f t="shared" si="0"/>
        <v>0</v>
      </c>
      <c r="J22" s="11">
        <f t="shared" si="1"/>
        <v>0</v>
      </c>
      <c r="K22" s="12">
        <f>0</f>
        <v>0</v>
      </c>
    </row>
    <row r="23" spans="1:11" ht="15.75" customHeight="1" x14ac:dyDescent="0.25">
      <c r="A23" s="8" t="str">
        <f>General!A23</f>
        <v>Erwin Gonzalez</v>
      </c>
      <c r="B23" s="17">
        <f>5</f>
        <v>5</v>
      </c>
      <c r="C23" s="17">
        <f>0</f>
        <v>0</v>
      </c>
      <c r="D23" s="17">
        <f>0</f>
        <v>0</v>
      </c>
      <c r="E23" s="17">
        <f>0</f>
        <v>0</v>
      </c>
      <c r="F23" s="17">
        <f>0</f>
        <v>0</v>
      </c>
      <c r="G23" s="17">
        <f>0</f>
        <v>0</v>
      </c>
      <c r="H23" s="17">
        <f>0</f>
        <v>0</v>
      </c>
      <c r="I23" s="10">
        <f t="shared" si="0"/>
        <v>5</v>
      </c>
      <c r="J23" s="11">
        <f t="shared" si="1"/>
        <v>5</v>
      </c>
      <c r="K23" s="12">
        <f>0</f>
        <v>0</v>
      </c>
    </row>
    <row r="24" spans="1:11" ht="15.75" customHeight="1" x14ac:dyDescent="0.25">
      <c r="A24" s="8" t="str">
        <f>General!A24</f>
        <v>Franklin Bermon</v>
      </c>
      <c r="B24" s="17">
        <f>5</f>
        <v>5</v>
      </c>
      <c r="C24" s="17">
        <f>0</f>
        <v>0</v>
      </c>
      <c r="D24" s="17">
        <f>0</f>
        <v>0</v>
      </c>
      <c r="E24" s="17">
        <f>0</f>
        <v>0</v>
      </c>
      <c r="F24" s="17">
        <f>0</f>
        <v>0</v>
      </c>
      <c r="G24" s="17">
        <f>0</f>
        <v>0</v>
      </c>
      <c r="H24" s="17">
        <f>0</f>
        <v>0</v>
      </c>
      <c r="I24" s="10">
        <f t="shared" si="0"/>
        <v>5</v>
      </c>
      <c r="J24" s="11">
        <f t="shared" si="1"/>
        <v>5</v>
      </c>
      <c r="K24" s="12">
        <f>0</f>
        <v>0</v>
      </c>
    </row>
    <row r="25" spans="1:11" ht="15.75" customHeight="1" x14ac:dyDescent="0.25">
      <c r="A25" s="8" t="str">
        <f>General!A25</f>
        <v>Franklin Soto</v>
      </c>
      <c r="B25" s="17">
        <f>0</f>
        <v>0</v>
      </c>
      <c r="C25" s="17">
        <f>0</f>
        <v>0</v>
      </c>
      <c r="D25" s="17">
        <f>0</f>
        <v>0</v>
      </c>
      <c r="E25" s="17">
        <f>0</f>
        <v>0</v>
      </c>
      <c r="F25" s="17">
        <f>0</f>
        <v>0</v>
      </c>
      <c r="G25" s="17">
        <f>0</f>
        <v>0</v>
      </c>
      <c r="H25" s="17">
        <f>0</f>
        <v>0</v>
      </c>
      <c r="I25" s="10">
        <f t="shared" si="0"/>
        <v>0</v>
      </c>
      <c r="J25" s="11">
        <f t="shared" si="1"/>
        <v>0</v>
      </c>
      <c r="K25" s="12">
        <f>0</f>
        <v>0</v>
      </c>
    </row>
    <row r="26" spans="1:11" ht="15.75" customHeight="1" x14ac:dyDescent="0.25">
      <c r="A26" s="8" t="str">
        <f>General!A26</f>
        <v>Irma Bona</v>
      </c>
      <c r="B26" s="17">
        <f>0</f>
        <v>0</v>
      </c>
      <c r="C26" s="17">
        <f>0</f>
        <v>0</v>
      </c>
      <c r="D26" s="17">
        <f>0</f>
        <v>0</v>
      </c>
      <c r="E26" s="17">
        <f>0</f>
        <v>0</v>
      </c>
      <c r="F26" s="17">
        <f>0</f>
        <v>0</v>
      </c>
      <c r="G26" s="17">
        <f>0</f>
        <v>0</v>
      </c>
      <c r="H26" s="17">
        <f>0</f>
        <v>0</v>
      </c>
      <c r="I26" s="10">
        <f t="shared" si="0"/>
        <v>0</v>
      </c>
      <c r="J26" s="11">
        <f t="shared" si="1"/>
        <v>0</v>
      </c>
      <c r="K26" s="12">
        <f>0</f>
        <v>0</v>
      </c>
    </row>
    <row r="27" spans="1:11" ht="15.75" customHeight="1" x14ac:dyDescent="0.25">
      <c r="A27" s="8" t="str">
        <f>General!A27</f>
        <v>Jairo Arteaga Rondon</v>
      </c>
      <c r="B27" s="17">
        <f>0</f>
        <v>0</v>
      </c>
      <c r="C27" s="17">
        <f>0</f>
        <v>0</v>
      </c>
      <c r="D27" s="17">
        <f>0</f>
        <v>0</v>
      </c>
      <c r="E27" s="17">
        <f>0</f>
        <v>0</v>
      </c>
      <c r="F27" s="17">
        <f>0</f>
        <v>0</v>
      </c>
      <c r="G27" s="17">
        <f>0</f>
        <v>0</v>
      </c>
      <c r="H27" s="17">
        <f>0</f>
        <v>0</v>
      </c>
      <c r="I27" s="10">
        <f t="shared" si="0"/>
        <v>0</v>
      </c>
      <c r="J27" s="11">
        <f t="shared" si="1"/>
        <v>0</v>
      </c>
      <c r="K27" s="12">
        <f>0</f>
        <v>0</v>
      </c>
    </row>
    <row r="28" spans="1:11" ht="15.75" customHeight="1" x14ac:dyDescent="0.25">
      <c r="A28" s="8" t="str">
        <f>General!A28</f>
        <v>Jesus Golding</v>
      </c>
      <c r="B28" s="17">
        <f>0</f>
        <v>0</v>
      </c>
      <c r="C28" s="17">
        <f>0</f>
        <v>0</v>
      </c>
      <c r="D28" s="17">
        <f>0</f>
        <v>0</v>
      </c>
      <c r="E28" s="17">
        <f>0</f>
        <v>0</v>
      </c>
      <c r="F28" s="17">
        <f>0</f>
        <v>0</v>
      </c>
      <c r="G28" s="17">
        <f>0</f>
        <v>0</v>
      </c>
      <c r="H28" s="17">
        <f>0</f>
        <v>0</v>
      </c>
      <c r="I28" s="10">
        <f t="shared" si="0"/>
        <v>0</v>
      </c>
      <c r="J28" s="11">
        <f t="shared" si="1"/>
        <v>0</v>
      </c>
      <c r="K28" s="12">
        <f>0</f>
        <v>0</v>
      </c>
    </row>
    <row r="29" spans="1:11" ht="15.75" customHeight="1" x14ac:dyDescent="0.25">
      <c r="A29" s="8" t="str">
        <f>General!A29</f>
        <v>Jesus Valero</v>
      </c>
      <c r="B29" s="17">
        <f>5</f>
        <v>5</v>
      </c>
      <c r="C29" s="17">
        <f>0</f>
        <v>0</v>
      </c>
      <c r="D29" s="17">
        <f>0</f>
        <v>0</v>
      </c>
      <c r="E29" s="17">
        <f>0</f>
        <v>0</v>
      </c>
      <c r="F29" s="17">
        <f>0</f>
        <v>0</v>
      </c>
      <c r="G29" s="17">
        <f>0</f>
        <v>0</v>
      </c>
      <c r="H29" s="17">
        <f>0</f>
        <v>0</v>
      </c>
      <c r="I29" s="10">
        <f t="shared" si="0"/>
        <v>5</v>
      </c>
      <c r="J29" s="11">
        <f t="shared" si="1"/>
        <v>5</v>
      </c>
      <c r="K29" s="12">
        <f>0</f>
        <v>0</v>
      </c>
    </row>
    <row r="30" spans="1:11" ht="15.75" customHeight="1" x14ac:dyDescent="0.25">
      <c r="A30" s="8" t="str">
        <f>General!A30</f>
        <v>Jhoan Cueto</v>
      </c>
      <c r="B30" s="17">
        <f>5</f>
        <v>5</v>
      </c>
      <c r="C30" s="17">
        <f>0</f>
        <v>0</v>
      </c>
      <c r="D30" s="17">
        <f>0</f>
        <v>0</v>
      </c>
      <c r="E30" s="17">
        <f>0</f>
        <v>0</v>
      </c>
      <c r="F30" s="17">
        <f>0</f>
        <v>0</v>
      </c>
      <c r="G30" s="17">
        <f>0</f>
        <v>0</v>
      </c>
      <c r="H30" s="17">
        <f>0</f>
        <v>0</v>
      </c>
      <c r="I30" s="10">
        <f t="shared" si="0"/>
        <v>5</v>
      </c>
      <c r="J30" s="11">
        <f t="shared" si="1"/>
        <v>5</v>
      </c>
      <c r="K30" s="12">
        <f>0</f>
        <v>0</v>
      </c>
    </row>
    <row r="31" spans="1:11" ht="15.75" customHeight="1" x14ac:dyDescent="0.25">
      <c r="A31" s="8" t="str">
        <f>General!A31</f>
        <v>Jhon Plaza</v>
      </c>
      <c r="B31" s="17">
        <f>0</f>
        <v>0</v>
      </c>
      <c r="C31" s="17">
        <f>0</f>
        <v>0</v>
      </c>
      <c r="D31" s="17">
        <f>0</f>
        <v>0</v>
      </c>
      <c r="E31" s="17">
        <f>0</f>
        <v>0</v>
      </c>
      <c r="F31" s="17">
        <f>0</f>
        <v>0</v>
      </c>
      <c r="G31" s="17">
        <f>0</f>
        <v>0</v>
      </c>
      <c r="H31" s="17">
        <f>0</f>
        <v>0</v>
      </c>
      <c r="I31" s="10">
        <f t="shared" si="0"/>
        <v>0</v>
      </c>
      <c r="J31" s="11">
        <f t="shared" si="1"/>
        <v>0</v>
      </c>
      <c r="K31" s="12">
        <f>0</f>
        <v>0</v>
      </c>
    </row>
    <row r="32" spans="1:11" ht="15.75" customHeight="1" x14ac:dyDescent="0.25">
      <c r="A32" s="8" t="str">
        <f>General!A32</f>
        <v>Joan Fuentes</v>
      </c>
      <c r="B32" s="17">
        <f>0</f>
        <v>0</v>
      </c>
      <c r="C32" s="17">
        <f>0</f>
        <v>0</v>
      </c>
      <c r="D32" s="17">
        <f>0</f>
        <v>0</v>
      </c>
      <c r="E32" s="17">
        <f>0</f>
        <v>0</v>
      </c>
      <c r="F32" s="17">
        <f>0</f>
        <v>0</v>
      </c>
      <c r="G32" s="17">
        <f>0</f>
        <v>0</v>
      </c>
      <c r="H32" s="17">
        <f>0</f>
        <v>0</v>
      </c>
      <c r="I32" s="10">
        <f t="shared" si="0"/>
        <v>0</v>
      </c>
      <c r="J32" s="11">
        <f t="shared" si="1"/>
        <v>0</v>
      </c>
      <c r="K32" s="12">
        <f>0</f>
        <v>0</v>
      </c>
    </row>
    <row r="33" spans="1:11" ht="15.75" customHeight="1" x14ac:dyDescent="0.25">
      <c r="A33" s="8" t="str">
        <f>General!A33</f>
        <v>Johannys Rojas</v>
      </c>
      <c r="B33" s="17">
        <f>0</f>
        <v>0</v>
      </c>
      <c r="C33" s="17">
        <f>0</f>
        <v>0</v>
      </c>
      <c r="D33" s="17">
        <f>0</f>
        <v>0</v>
      </c>
      <c r="E33" s="17">
        <f>0</f>
        <v>0</v>
      </c>
      <c r="F33" s="17">
        <f>0</f>
        <v>0</v>
      </c>
      <c r="G33" s="17">
        <f>0</f>
        <v>0</v>
      </c>
      <c r="H33" s="17">
        <f>0</f>
        <v>0</v>
      </c>
      <c r="I33" s="10">
        <f t="shared" si="0"/>
        <v>0</v>
      </c>
      <c r="J33" s="11">
        <f t="shared" si="1"/>
        <v>0</v>
      </c>
      <c r="K33" s="12">
        <f>0</f>
        <v>0</v>
      </c>
    </row>
    <row r="34" spans="1:11" ht="15.75" customHeight="1" x14ac:dyDescent="0.25">
      <c r="A34" s="8" t="str">
        <f>General!A34</f>
        <v>John Ponte</v>
      </c>
      <c r="B34" s="17">
        <f>0</f>
        <v>0</v>
      </c>
      <c r="C34" s="17">
        <f>0</f>
        <v>0</v>
      </c>
      <c r="D34" s="17">
        <f>0</f>
        <v>0</v>
      </c>
      <c r="E34" s="17">
        <f>0</f>
        <v>0</v>
      </c>
      <c r="F34" s="17">
        <f>0</f>
        <v>0</v>
      </c>
      <c r="G34" s="17">
        <f>0</f>
        <v>0</v>
      </c>
      <c r="H34" s="17">
        <f>0</f>
        <v>0</v>
      </c>
      <c r="I34" s="10">
        <f t="shared" si="0"/>
        <v>0</v>
      </c>
      <c r="J34" s="11">
        <f t="shared" si="1"/>
        <v>0</v>
      </c>
      <c r="K34" s="12">
        <f>0</f>
        <v>0</v>
      </c>
    </row>
    <row r="35" spans="1:11" ht="15.75" customHeight="1" x14ac:dyDescent="0.25">
      <c r="A35" s="8" t="str">
        <f>General!A35</f>
        <v>Jorge Valles</v>
      </c>
      <c r="B35" s="17">
        <f>0</f>
        <v>0</v>
      </c>
      <c r="C35" s="17">
        <f>0</f>
        <v>0</v>
      </c>
      <c r="D35" s="17">
        <f>0</f>
        <v>0</v>
      </c>
      <c r="E35" s="17">
        <f>0</f>
        <v>0</v>
      </c>
      <c r="F35" s="17">
        <f>0</f>
        <v>0</v>
      </c>
      <c r="G35" s="17">
        <f>0</f>
        <v>0</v>
      </c>
      <c r="H35" s="17">
        <f>0</f>
        <v>0</v>
      </c>
      <c r="I35" s="10">
        <f t="shared" ref="I35:I66" si="2">SUM(B35:H35)</f>
        <v>0</v>
      </c>
      <c r="J35" s="11">
        <f t="shared" ref="J35:J66" si="3">I35-K35</f>
        <v>0</v>
      </c>
      <c r="K35" s="12">
        <f>0</f>
        <v>0</v>
      </c>
    </row>
    <row r="36" spans="1:11" ht="15.75" customHeight="1" x14ac:dyDescent="0.25">
      <c r="A36" s="8" t="str">
        <f>General!A36</f>
        <v>Jose Francisco Lugo</v>
      </c>
      <c r="B36" s="17">
        <f>0</f>
        <v>0</v>
      </c>
      <c r="C36" s="17">
        <f>0</f>
        <v>0</v>
      </c>
      <c r="D36" s="17">
        <f>0</f>
        <v>0</v>
      </c>
      <c r="E36" s="17">
        <f>0</f>
        <v>0</v>
      </c>
      <c r="F36" s="17">
        <f>0</f>
        <v>0</v>
      </c>
      <c r="G36" s="17">
        <f>0</f>
        <v>0</v>
      </c>
      <c r="H36" s="17">
        <f>0</f>
        <v>0</v>
      </c>
      <c r="I36" s="10">
        <f t="shared" si="2"/>
        <v>0</v>
      </c>
      <c r="J36" s="11">
        <f t="shared" si="3"/>
        <v>0</v>
      </c>
      <c r="K36" s="12">
        <f>0</f>
        <v>0</v>
      </c>
    </row>
    <row r="37" spans="1:11" ht="15.75" customHeight="1" x14ac:dyDescent="0.25">
      <c r="A37" s="8" t="str">
        <f>General!A37</f>
        <v>Jose Lopez</v>
      </c>
      <c r="B37" s="17">
        <f>0</f>
        <v>0</v>
      </c>
      <c r="C37" s="17">
        <f>0</f>
        <v>0</v>
      </c>
      <c r="D37" s="17">
        <f>0</f>
        <v>0</v>
      </c>
      <c r="E37" s="17">
        <f>0</f>
        <v>0</v>
      </c>
      <c r="F37" s="17">
        <f>0</f>
        <v>0</v>
      </c>
      <c r="G37" s="17">
        <f>0</f>
        <v>0</v>
      </c>
      <c r="H37" s="17">
        <f>0</f>
        <v>0</v>
      </c>
      <c r="I37" s="10">
        <f t="shared" si="2"/>
        <v>0</v>
      </c>
      <c r="J37" s="11">
        <f t="shared" si="3"/>
        <v>0</v>
      </c>
      <c r="K37" s="12">
        <f>0</f>
        <v>0</v>
      </c>
    </row>
    <row r="38" spans="1:11" ht="15.75" customHeight="1" x14ac:dyDescent="0.25">
      <c r="A38" s="8" t="str">
        <f>General!A38</f>
        <v>Jose Ochoa</v>
      </c>
      <c r="B38" s="17">
        <f>0</f>
        <v>0</v>
      </c>
      <c r="C38" s="17">
        <f>0</f>
        <v>0</v>
      </c>
      <c r="D38" s="17">
        <f>0</f>
        <v>0</v>
      </c>
      <c r="E38" s="17">
        <f>0</f>
        <v>0</v>
      </c>
      <c r="F38" s="17">
        <f>0</f>
        <v>0</v>
      </c>
      <c r="G38" s="17">
        <f>0</f>
        <v>0</v>
      </c>
      <c r="H38" s="17">
        <f>0</f>
        <v>0</v>
      </c>
      <c r="I38" s="10">
        <f t="shared" si="2"/>
        <v>0</v>
      </c>
      <c r="J38" s="11">
        <f t="shared" si="3"/>
        <v>0</v>
      </c>
      <c r="K38" s="12">
        <f>0</f>
        <v>0</v>
      </c>
    </row>
    <row r="39" spans="1:11" ht="15.75" customHeight="1" x14ac:dyDescent="0.25">
      <c r="A39" s="8" t="str">
        <f>General!A39</f>
        <v>Joset Maldonado</v>
      </c>
      <c r="B39" s="17">
        <f>0</f>
        <v>0</v>
      </c>
      <c r="C39" s="17">
        <f>0</f>
        <v>0</v>
      </c>
      <c r="D39" s="17">
        <f>0</f>
        <v>0</v>
      </c>
      <c r="E39" s="17">
        <f>0</f>
        <v>0</v>
      </c>
      <c r="F39" s="17">
        <f>0</f>
        <v>0</v>
      </c>
      <c r="G39" s="17">
        <f>0</f>
        <v>0</v>
      </c>
      <c r="H39" s="17">
        <f>0</f>
        <v>0</v>
      </c>
      <c r="I39" s="10">
        <f t="shared" si="2"/>
        <v>0</v>
      </c>
      <c r="J39" s="11">
        <f t="shared" si="3"/>
        <v>0</v>
      </c>
      <c r="K39" s="12">
        <f>0</f>
        <v>0</v>
      </c>
    </row>
    <row r="40" spans="1:11" ht="15.75" customHeight="1" x14ac:dyDescent="0.25">
      <c r="A40" s="8" t="str">
        <f>General!A40</f>
        <v>Juan Davila</v>
      </c>
      <c r="B40" s="17">
        <f>0</f>
        <v>0</v>
      </c>
      <c r="C40" s="17">
        <f>0</f>
        <v>0</v>
      </c>
      <c r="D40" s="17">
        <f>0</f>
        <v>0</v>
      </c>
      <c r="E40" s="17">
        <f>0</f>
        <v>0</v>
      </c>
      <c r="F40" s="17">
        <f>0</f>
        <v>0</v>
      </c>
      <c r="G40" s="17">
        <f>0</f>
        <v>0</v>
      </c>
      <c r="H40" s="17">
        <f>0</f>
        <v>0</v>
      </c>
      <c r="I40" s="10">
        <f t="shared" si="2"/>
        <v>0</v>
      </c>
      <c r="J40" s="11">
        <f t="shared" si="3"/>
        <v>0</v>
      </c>
      <c r="K40" s="12">
        <f>0</f>
        <v>0</v>
      </c>
    </row>
    <row r="41" spans="1:11" ht="15.75" customHeight="1" x14ac:dyDescent="0.25">
      <c r="A41" s="8" t="str">
        <f>General!A41</f>
        <v>Juan Gimenez</v>
      </c>
      <c r="B41" s="17">
        <f>5</f>
        <v>5</v>
      </c>
      <c r="C41" s="17">
        <f>0</f>
        <v>0</v>
      </c>
      <c r="D41" s="17">
        <f>0</f>
        <v>0</v>
      </c>
      <c r="E41" s="17">
        <f>0</f>
        <v>0</v>
      </c>
      <c r="F41" s="17">
        <f>0</f>
        <v>0</v>
      </c>
      <c r="G41" s="17">
        <f>0</f>
        <v>0</v>
      </c>
      <c r="H41" s="17">
        <f>0</f>
        <v>0</v>
      </c>
      <c r="I41" s="10">
        <f t="shared" si="2"/>
        <v>5</v>
      </c>
      <c r="J41" s="11">
        <f t="shared" si="3"/>
        <v>5</v>
      </c>
      <c r="K41" s="12">
        <f>0</f>
        <v>0</v>
      </c>
    </row>
    <row r="42" spans="1:11" ht="15.75" customHeight="1" x14ac:dyDescent="0.25">
      <c r="A42" s="8" t="str">
        <f>General!A42</f>
        <v>Juan Manuel</v>
      </c>
      <c r="B42" s="17">
        <f>0</f>
        <v>0</v>
      </c>
      <c r="C42" s="17">
        <f>0</f>
        <v>0</v>
      </c>
      <c r="D42" s="17">
        <f>0</f>
        <v>0</v>
      </c>
      <c r="E42" s="17">
        <f>0</f>
        <v>0</v>
      </c>
      <c r="F42" s="17">
        <f>0</f>
        <v>0</v>
      </c>
      <c r="G42" s="17">
        <f>0</f>
        <v>0</v>
      </c>
      <c r="H42" s="17">
        <f>0</f>
        <v>0</v>
      </c>
      <c r="I42" s="10">
        <f t="shared" si="2"/>
        <v>0</v>
      </c>
      <c r="J42" s="11">
        <f t="shared" si="3"/>
        <v>0</v>
      </c>
      <c r="K42" s="12">
        <f>0</f>
        <v>0</v>
      </c>
    </row>
    <row r="43" spans="1:11" ht="15.75" customHeight="1" x14ac:dyDescent="0.25">
      <c r="A43" s="8" t="str">
        <f>General!A43</f>
        <v>Julio Astidias</v>
      </c>
      <c r="B43" s="17">
        <f>0</f>
        <v>0</v>
      </c>
      <c r="C43" s="17">
        <f>0</f>
        <v>0</v>
      </c>
      <c r="D43" s="17">
        <f>0</f>
        <v>0</v>
      </c>
      <c r="E43" s="17">
        <f>0</f>
        <v>0</v>
      </c>
      <c r="F43" s="17">
        <f>0</f>
        <v>0</v>
      </c>
      <c r="G43" s="17">
        <f>0</f>
        <v>0</v>
      </c>
      <c r="H43" s="17">
        <f>0</f>
        <v>0</v>
      </c>
      <c r="I43" s="10">
        <f t="shared" si="2"/>
        <v>0</v>
      </c>
      <c r="J43" s="11">
        <f t="shared" si="3"/>
        <v>0</v>
      </c>
      <c r="K43" s="12">
        <f>0</f>
        <v>0</v>
      </c>
    </row>
    <row r="44" spans="1:11" ht="15.75" customHeight="1" x14ac:dyDescent="0.25">
      <c r="A44" s="8" t="str">
        <f>General!A44</f>
        <v>Kelly Miranda</v>
      </c>
      <c r="B44" s="17">
        <f>0</f>
        <v>0</v>
      </c>
      <c r="C44" s="17">
        <f>0</f>
        <v>0</v>
      </c>
      <c r="D44" s="17">
        <f>0</f>
        <v>0</v>
      </c>
      <c r="E44" s="17">
        <f>0</f>
        <v>0</v>
      </c>
      <c r="F44" s="17">
        <f>0</f>
        <v>0</v>
      </c>
      <c r="G44" s="17">
        <f>0</f>
        <v>0</v>
      </c>
      <c r="H44" s="17">
        <f>0</f>
        <v>0</v>
      </c>
      <c r="I44" s="10">
        <f t="shared" si="2"/>
        <v>0</v>
      </c>
      <c r="J44" s="11">
        <f t="shared" si="3"/>
        <v>0</v>
      </c>
      <c r="K44" s="12">
        <f>0</f>
        <v>0</v>
      </c>
    </row>
    <row r="45" spans="1:11" ht="15.75" customHeight="1" x14ac:dyDescent="0.25">
      <c r="A45" s="8" t="str">
        <f>General!A45</f>
        <v>Klisma Lopez</v>
      </c>
      <c r="B45" s="17">
        <f>0</f>
        <v>0</v>
      </c>
      <c r="C45" s="17">
        <f>0</f>
        <v>0</v>
      </c>
      <c r="D45" s="17">
        <f>0</f>
        <v>0</v>
      </c>
      <c r="E45" s="17">
        <f>0</f>
        <v>0</v>
      </c>
      <c r="F45" s="17">
        <f>0</f>
        <v>0</v>
      </c>
      <c r="G45" s="17">
        <f>0</f>
        <v>0</v>
      </c>
      <c r="H45" s="17">
        <f>0</f>
        <v>0</v>
      </c>
      <c r="I45" s="10">
        <f t="shared" si="2"/>
        <v>0</v>
      </c>
      <c r="J45" s="11">
        <f t="shared" si="3"/>
        <v>0</v>
      </c>
      <c r="K45" s="12">
        <f>0</f>
        <v>0</v>
      </c>
    </row>
    <row r="46" spans="1:11" ht="15.75" customHeight="1" x14ac:dyDescent="0.25">
      <c r="A46" s="8" t="str">
        <f>General!A46</f>
        <v>Liz Forero</v>
      </c>
      <c r="B46" s="17">
        <f>0</f>
        <v>0</v>
      </c>
      <c r="C46" s="17">
        <f>0</f>
        <v>0</v>
      </c>
      <c r="D46" s="17">
        <f>0</f>
        <v>0</v>
      </c>
      <c r="E46" s="17">
        <f>0</f>
        <v>0</v>
      </c>
      <c r="F46" s="17">
        <f>0</f>
        <v>0</v>
      </c>
      <c r="G46" s="17">
        <f>0</f>
        <v>0</v>
      </c>
      <c r="H46" s="17">
        <f>0</f>
        <v>0</v>
      </c>
      <c r="I46" s="10">
        <f t="shared" si="2"/>
        <v>0</v>
      </c>
      <c r="J46" s="11">
        <f t="shared" si="3"/>
        <v>0</v>
      </c>
      <c r="K46" s="12">
        <f>0</f>
        <v>0</v>
      </c>
    </row>
    <row r="47" spans="1:11" ht="15.75" customHeight="1" x14ac:dyDescent="0.25">
      <c r="A47" s="8" t="str">
        <f>General!A47</f>
        <v>Luis David Golding</v>
      </c>
      <c r="B47" s="17">
        <f>0</f>
        <v>0</v>
      </c>
      <c r="C47" s="17">
        <f>0</f>
        <v>0</v>
      </c>
      <c r="D47" s="17">
        <f>0</f>
        <v>0</v>
      </c>
      <c r="E47" s="17">
        <f>0</f>
        <v>0</v>
      </c>
      <c r="F47" s="17">
        <f>0</f>
        <v>0</v>
      </c>
      <c r="G47" s="17">
        <f>0</f>
        <v>0</v>
      </c>
      <c r="H47" s="17">
        <f>0</f>
        <v>0</v>
      </c>
      <c r="I47" s="10">
        <f t="shared" si="2"/>
        <v>0</v>
      </c>
      <c r="J47" s="11">
        <f t="shared" si="3"/>
        <v>0</v>
      </c>
      <c r="K47" s="12">
        <f>0</f>
        <v>0</v>
      </c>
    </row>
    <row r="48" spans="1:11" ht="15.75" customHeight="1" x14ac:dyDescent="0.25">
      <c r="A48" s="8" t="str">
        <f>General!A48</f>
        <v>Luis Gutierrez</v>
      </c>
      <c r="B48" s="17">
        <f>0</f>
        <v>0</v>
      </c>
      <c r="C48" s="17">
        <f>0</f>
        <v>0</v>
      </c>
      <c r="D48" s="17">
        <f>0</f>
        <v>0</v>
      </c>
      <c r="E48" s="17">
        <f>0</f>
        <v>0</v>
      </c>
      <c r="F48" s="17">
        <f>0</f>
        <v>0</v>
      </c>
      <c r="G48" s="17">
        <f>0</f>
        <v>0</v>
      </c>
      <c r="H48" s="17">
        <f>0</f>
        <v>0</v>
      </c>
      <c r="I48" s="10">
        <f t="shared" si="2"/>
        <v>0</v>
      </c>
      <c r="J48" s="11">
        <f t="shared" si="3"/>
        <v>0</v>
      </c>
      <c r="K48" s="12">
        <f>0</f>
        <v>0</v>
      </c>
    </row>
    <row r="49" spans="1:11" ht="15.75" customHeight="1" x14ac:dyDescent="0.25">
      <c r="A49" s="8" t="str">
        <f>General!A49</f>
        <v>Luis Ochoa</v>
      </c>
      <c r="B49" s="17">
        <f>0</f>
        <v>0</v>
      </c>
      <c r="C49" s="17">
        <f>0</f>
        <v>0</v>
      </c>
      <c r="D49" s="17">
        <f>0</f>
        <v>0</v>
      </c>
      <c r="E49" s="17">
        <f>0</f>
        <v>0</v>
      </c>
      <c r="F49" s="17">
        <f>0</f>
        <v>0</v>
      </c>
      <c r="G49" s="17">
        <f>0</f>
        <v>0</v>
      </c>
      <c r="H49" s="17">
        <f>0</f>
        <v>0</v>
      </c>
      <c r="I49" s="10">
        <f t="shared" si="2"/>
        <v>0</v>
      </c>
      <c r="J49" s="11">
        <f t="shared" si="3"/>
        <v>0</v>
      </c>
      <c r="K49" s="12">
        <f>0</f>
        <v>0</v>
      </c>
    </row>
    <row r="50" spans="1:11" ht="15.75" customHeight="1" x14ac:dyDescent="0.25">
      <c r="A50" s="8" t="str">
        <f>General!A50</f>
        <v>Luis Rangel</v>
      </c>
      <c r="B50" s="17">
        <f>0</f>
        <v>0</v>
      </c>
      <c r="C50" s="17">
        <f>0</f>
        <v>0</v>
      </c>
      <c r="D50" s="17">
        <f>0</f>
        <v>0</v>
      </c>
      <c r="E50" s="17">
        <f>0</f>
        <v>0</v>
      </c>
      <c r="F50" s="17">
        <f>0</f>
        <v>0</v>
      </c>
      <c r="G50" s="17">
        <f>0</f>
        <v>0</v>
      </c>
      <c r="H50" s="17">
        <f>0</f>
        <v>0</v>
      </c>
      <c r="I50" s="10">
        <f t="shared" si="2"/>
        <v>0</v>
      </c>
      <c r="J50" s="11">
        <f t="shared" si="3"/>
        <v>0</v>
      </c>
      <c r="K50" s="12">
        <f>0</f>
        <v>0</v>
      </c>
    </row>
    <row r="51" spans="1:11" ht="15.75" customHeight="1" x14ac:dyDescent="0.25">
      <c r="A51" s="8" t="str">
        <f>General!A51</f>
        <v>Manuel Escalona</v>
      </c>
      <c r="B51" s="17">
        <f>0</f>
        <v>0</v>
      </c>
      <c r="C51" s="17">
        <f>0</f>
        <v>0</v>
      </c>
      <c r="D51" s="17">
        <f>0</f>
        <v>0</v>
      </c>
      <c r="E51" s="17">
        <f>0</f>
        <v>0</v>
      </c>
      <c r="F51" s="17">
        <f>0</f>
        <v>0</v>
      </c>
      <c r="G51" s="17">
        <f>0</f>
        <v>0</v>
      </c>
      <c r="H51" s="17">
        <f>0</f>
        <v>0</v>
      </c>
      <c r="I51" s="10">
        <f t="shared" si="2"/>
        <v>0</v>
      </c>
      <c r="J51" s="11">
        <f t="shared" si="3"/>
        <v>0</v>
      </c>
      <c r="K51" s="12">
        <f>0</f>
        <v>0</v>
      </c>
    </row>
    <row r="52" spans="1:11" ht="15.75" customHeight="1" x14ac:dyDescent="0.25">
      <c r="A52" s="8" t="str">
        <f>General!A52</f>
        <v>Manuel Lopez</v>
      </c>
      <c r="B52" s="17">
        <f>0</f>
        <v>0</v>
      </c>
      <c r="C52" s="17">
        <f>0</f>
        <v>0</v>
      </c>
      <c r="D52" s="17">
        <f>0</f>
        <v>0</v>
      </c>
      <c r="E52" s="17">
        <f>0</f>
        <v>0</v>
      </c>
      <c r="F52" s="17">
        <f>0</f>
        <v>0</v>
      </c>
      <c r="G52" s="17">
        <f>0</f>
        <v>0</v>
      </c>
      <c r="H52" s="17">
        <f>0</f>
        <v>0</v>
      </c>
      <c r="I52" s="10">
        <f t="shared" si="2"/>
        <v>0</v>
      </c>
      <c r="J52" s="11">
        <f t="shared" si="3"/>
        <v>0</v>
      </c>
      <c r="K52" s="12">
        <f>0</f>
        <v>0</v>
      </c>
    </row>
    <row r="53" spans="1:11" ht="15.75" customHeight="1" x14ac:dyDescent="0.25">
      <c r="A53" s="8" t="str">
        <f>General!A53</f>
        <v>Manuel Ramirez</v>
      </c>
      <c r="B53" s="17">
        <f>0</f>
        <v>0</v>
      </c>
      <c r="C53" s="17">
        <f>0</f>
        <v>0</v>
      </c>
      <c r="D53" s="17">
        <f>0</f>
        <v>0</v>
      </c>
      <c r="E53" s="17">
        <f>0</f>
        <v>0</v>
      </c>
      <c r="F53" s="17">
        <f>0</f>
        <v>0</v>
      </c>
      <c r="G53" s="17">
        <f>0</f>
        <v>0</v>
      </c>
      <c r="H53" s="17">
        <f>0</f>
        <v>0</v>
      </c>
      <c r="I53" s="10">
        <f t="shared" si="2"/>
        <v>0</v>
      </c>
      <c r="J53" s="11">
        <f t="shared" si="3"/>
        <v>0</v>
      </c>
      <c r="K53" s="12">
        <f>0</f>
        <v>0</v>
      </c>
    </row>
    <row r="54" spans="1:11" ht="15.75" customHeight="1" x14ac:dyDescent="0.25">
      <c r="A54" s="8" t="str">
        <f>General!A54</f>
        <v>Marbelis Soto</v>
      </c>
      <c r="B54" s="17">
        <f>0</f>
        <v>0</v>
      </c>
      <c r="C54" s="17">
        <f>0</f>
        <v>0</v>
      </c>
      <c r="D54" s="17">
        <f>0</f>
        <v>0</v>
      </c>
      <c r="E54" s="17">
        <f>0</f>
        <v>0</v>
      </c>
      <c r="F54" s="17">
        <f>0</f>
        <v>0</v>
      </c>
      <c r="G54" s="17">
        <f>0</f>
        <v>0</v>
      </c>
      <c r="H54" s="17">
        <f>0</f>
        <v>0</v>
      </c>
      <c r="I54" s="10">
        <f t="shared" si="2"/>
        <v>0</v>
      </c>
      <c r="J54" s="11">
        <f t="shared" si="3"/>
        <v>0</v>
      </c>
      <c r="K54" s="12">
        <f>0</f>
        <v>0</v>
      </c>
    </row>
    <row r="55" spans="1:11" ht="15.75" customHeight="1" x14ac:dyDescent="0.25">
      <c r="A55" s="8" t="str">
        <f>General!A55</f>
        <v>Michael Mendez</v>
      </c>
      <c r="B55" s="17">
        <f>4.5</f>
        <v>4.5</v>
      </c>
      <c r="C55" s="17">
        <f>0</f>
        <v>0</v>
      </c>
      <c r="D55" s="17">
        <f>0</f>
        <v>0</v>
      </c>
      <c r="E55" s="17">
        <f>0</f>
        <v>0</v>
      </c>
      <c r="F55" s="17">
        <f>0</f>
        <v>0</v>
      </c>
      <c r="G55" s="17">
        <f>0</f>
        <v>0</v>
      </c>
      <c r="H55" s="17">
        <f>0</f>
        <v>0</v>
      </c>
      <c r="I55" s="10">
        <f t="shared" si="2"/>
        <v>4.5</v>
      </c>
      <c r="J55" s="11">
        <f t="shared" si="3"/>
        <v>4.5</v>
      </c>
      <c r="K55" s="12">
        <f>0</f>
        <v>0</v>
      </c>
    </row>
    <row r="56" spans="1:11" ht="15.75" customHeight="1" x14ac:dyDescent="0.25">
      <c r="A56" s="8" t="str">
        <f>General!A56</f>
        <v>Nelson Roman</v>
      </c>
      <c r="B56" s="17">
        <f>0</f>
        <v>0</v>
      </c>
      <c r="C56" s="17">
        <f>0</f>
        <v>0</v>
      </c>
      <c r="D56" s="17">
        <f>0</f>
        <v>0</v>
      </c>
      <c r="E56" s="17">
        <f>0</f>
        <v>0</v>
      </c>
      <c r="F56" s="17">
        <f>0</f>
        <v>0</v>
      </c>
      <c r="G56" s="17">
        <f>0</f>
        <v>0</v>
      </c>
      <c r="H56" s="17">
        <f>0</f>
        <v>0</v>
      </c>
      <c r="I56" s="10">
        <f t="shared" si="2"/>
        <v>0</v>
      </c>
      <c r="J56" s="11">
        <f t="shared" si="3"/>
        <v>0</v>
      </c>
      <c r="K56" s="12">
        <f>0</f>
        <v>0</v>
      </c>
    </row>
    <row r="57" spans="1:11" ht="15.75" customHeight="1" x14ac:dyDescent="0.25">
      <c r="A57" s="8" t="str">
        <f>General!A57</f>
        <v>Oscar Hernandez</v>
      </c>
      <c r="B57" s="17">
        <f>0</f>
        <v>0</v>
      </c>
      <c r="C57" s="17">
        <f>0</f>
        <v>0</v>
      </c>
      <c r="D57" s="17">
        <f>0</f>
        <v>0</v>
      </c>
      <c r="E57" s="17">
        <f>0</f>
        <v>0</v>
      </c>
      <c r="F57" s="17">
        <f>0</f>
        <v>0</v>
      </c>
      <c r="G57" s="17">
        <f>0</f>
        <v>0</v>
      </c>
      <c r="H57" s="17">
        <f>0</f>
        <v>0</v>
      </c>
      <c r="I57" s="10">
        <f t="shared" si="2"/>
        <v>0</v>
      </c>
      <c r="J57" s="11">
        <f t="shared" si="3"/>
        <v>0</v>
      </c>
      <c r="K57" s="12">
        <f>0</f>
        <v>0</v>
      </c>
    </row>
    <row r="58" spans="1:11" ht="15.75" customHeight="1" x14ac:dyDescent="0.25">
      <c r="A58" s="8" t="str">
        <f>General!A58</f>
        <v>Oscar Mendez</v>
      </c>
      <c r="B58" s="17">
        <f>0</f>
        <v>0</v>
      </c>
      <c r="C58" s="17">
        <f>0</f>
        <v>0</v>
      </c>
      <c r="D58" s="17">
        <f>0</f>
        <v>0</v>
      </c>
      <c r="E58" s="17">
        <f>0</f>
        <v>0</v>
      </c>
      <c r="F58" s="17">
        <f>0</f>
        <v>0</v>
      </c>
      <c r="G58" s="17">
        <f>0</f>
        <v>0</v>
      </c>
      <c r="H58" s="17">
        <f>0</f>
        <v>0</v>
      </c>
      <c r="I58" s="10">
        <f t="shared" si="2"/>
        <v>0</v>
      </c>
      <c r="J58" s="11">
        <f t="shared" si="3"/>
        <v>0</v>
      </c>
      <c r="K58" s="12">
        <f>0</f>
        <v>0</v>
      </c>
    </row>
    <row r="59" spans="1:11" ht="15.75" customHeight="1" x14ac:dyDescent="0.25">
      <c r="A59" s="8" t="str">
        <f>General!A59</f>
        <v>Pedro Forero</v>
      </c>
      <c r="B59" s="17">
        <f>4.5</f>
        <v>4.5</v>
      </c>
      <c r="C59" s="17">
        <f>0</f>
        <v>0</v>
      </c>
      <c r="D59" s="17">
        <f>0</f>
        <v>0</v>
      </c>
      <c r="E59" s="17">
        <f>0</f>
        <v>0</v>
      </c>
      <c r="F59" s="17">
        <f>0</f>
        <v>0</v>
      </c>
      <c r="G59" s="17">
        <f>0</f>
        <v>0</v>
      </c>
      <c r="H59" s="17">
        <f>0</f>
        <v>0</v>
      </c>
      <c r="I59" s="10">
        <f t="shared" si="2"/>
        <v>4.5</v>
      </c>
      <c r="J59" s="11">
        <f t="shared" si="3"/>
        <v>4.5</v>
      </c>
      <c r="K59" s="12">
        <f>0</f>
        <v>0</v>
      </c>
    </row>
    <row r="60" spans="1:11" ht="15.75" customHeight="1" x14ac:dyDescent="0.25">
      <c r="A60" s="8" t="str">
        <f>General!A60</f>
        <v>Roberto Vasquez</v>
      </c>
      <c r="B60" s="17">
        <f>0</f>
        <v>0</v>
      </c>
      <c r="C60" s="17">
        <f>0</f>
        <v>0</v>
      </c>
      <c r="D60" s="17">
        <f>0</f>
        <v>0</v>
      </c>
      <c r="E60" s="17">
        <f>0+7.75</f>
        <v>7.75</v>
      </c>
      <c r="F60" s="17">
        <f>0</f>
        <v>0</v>
      </c>
      <c r="G60" s="17">
        <f>0</f>
        <v>0</v>
      </c>
      <c r="H60" s="17">
        <f>0</f>
        <v>0</v>
      </c>
      <c r="I60" s="10">
        <f t="shared" si="2"/>
        <v>7.75</v>
      </c>
      <c r="J60" s="11">
        <f t="shared" si="3"/>
        <v>7.75</v>
      </c>
      <c r="K60" s="12">
        <f>0</f>
        <v>0</v>
      </c>
    </row>
    <row r="61" spans="1:11" ht="15.75" customHeight="1" x14ac:dyDescent="0.25">
      <c r="A61" s="8" t="str">
        <f>General!A61</f>
        <v>Ruben Guerrero</v>
      </c>
      <c r="B61" s="17">
        <f>0</f>
        <v>0</v>
      </c>
      <c r="C61" s="17">
        <f>0</f>
        <v>0</v>
      </c>
      <c r="D61" s="17">
        <f>0</f>
        <v>0</v>
      </c>
      <c r="E61" s="17">
        <f>0</f>
        <v>0</v>
      </c>
      <c r="F61" s="17">
        <f>0</f>
        <v>0</v>
      </c>
      <c r="G61" s="17">
        <f>0</f>
        <v>0</v>
      </c>
      <c r="H61" s="17">
        <f>0</f>
        <v>0</v>
      </c>
      <c r="I61" s="10">
        <f t="shared" si="2"/>
        <v>0</v>
      </c>
      <c r="J61" s="11">
        <f t="shared" si="3"/>
        <v>0</v>
      </c>
      <c r="K61" s="12">
        <f>0</f>
        <v>0</v>
      </c>
    </row>
    <row r="62" spans="1:11" ht="15.75" customHeight="1" x14ac:dyDescent="0.25">
      <c r="A62" s="8" t="str">
        <f>General!A62</f>
        <v>Sara Zacarias</v>
      </c>
      <c r="B62" s="17">
        <f>0</f>
        <v>0</v>
      </c>
      <c r="C62" s="17">
        <f>0</f>
        <v>0</v>
      </c>
      <c r="D62" s="17">
        <f>0</f>
        <v>0</v>
      </c>
      <c r="E62" s="17">
        <f>0</f>
        <v>0</v>
      </c>
      <c r="F62" s="17">
        <f>0</f>
        <v>0</v>
      </c>
      <c r="G62" s="17">
        <f>0</f>
        <v>0</v>
      </c>
      <c r="H62" s="17">
        <f>0</f>
        <v>0</v>
      </c>
      <c r="I62" s="10">
        <f t="shared" si="2"/>
        <v>0</v>
      </c>
      <c r="J62" s="11">
        <f t="shared" si="3"/>
        <v>0</v>
      </c>
      <c r="K62" s="12">
        <f>0</f>
        <v>0</v>
      </c>
    </row>
    <row r="63" spans="1:11" ht="15.75" customHeight="1" x14ac:dyDescent="0.25">
      <c r="A63" s="8" t="str">
        <f>General!A63</f>
        <v>Sebastian Flores</v>
      </c>
      <c r="B63" s="17">
        <f>0</f>
        <v>0</v>
      </c>
      <c r="C63" s="17">
        <f>0</f>
        <v>0</v>
      </c>
      <c r="D63" s="17">
        <f>0</f>
        <v>0</v>
      </c>
      <c r="E63" s="17">
        <f>0</f>
        <v>0</v>
      </c>
      <c r="F63" s="17">
        <f>0</f>
        <v>0</v>
      </c>
      <c r="G63" s="17">
        <f>0</f>
        <v>0</v>
      </c>
      <c r="H63" s="17">
        <f>0</f>
        <v>0</v>
      </c>
      <c r="I63" s="10">
        <f t="shared" si="2"/>
        <v>0</v>
      </c>
      <c r="J63" s="11">
        <f t="shared" si="3"/>
        <v>0</v>
      </c>
      <c r="K63" s="12">
        <f>0</f>
        <v>0</v>
      </c>
    </row>
    <row r="64" spans="1:11" ht="15.75" customHeight="1" x14ac:dyDescent="0.25">
      <c r="A64" s="8" t="str">
        <f>General!A64</f>
        <v>Wilmer Gutierrez</v>
      </c>
      <c r="B64" s="17">
        <f>0</f>
        <v>0</v>
      </c>
      <c r="C64" s="17">
        <f>0</f>
        <v>0</v>
      </c>
      <c r="D64" s="17">
        <f>0</f>
        <v>0</v>
      </c>
      <c r="E64" s="17">
        <f>0</f>
        <v>0</v>
      </c>
      <c r="F64" s="17">
        <f>0</f>
        <v>0</v>
      </c>
      <c r="G64" s="17">
        <f>0</f>
        <v>0</v>
      </c>
      <c r="H64" s="17">
        <f>0</f>
        <v>0</v>
      </c>
      <c r="I64" s="10">
        <f t="shared" si="2"/>
        <v>0</v>
      </c>
      <c r="J64" s="11">
        <f t="shared" si="3"/>
        <v>0</v>
      </c>
      <c r="K64" s="12">
        <f>0</f>
        <v>0</v>
      </c>
    </row>
    <row r="65" spans="1:11" ht="15.75" customHeight="1" x14ac:dyDescent="0.25">
      <c r="A65" s="8" t="str">
        <f>General!A65</f>
        <v>Yonalber Mora Ropero</v>
      </c>
      <c r="B65" s="17">
        <f>0</f>
        <v>0</v>
      </c>
      <c r="C65" s="17">
        <f>0</f>
        <v>0</v>
      </c>
      <c r="D65" s="17">
        <f>0</f>
        <v>0</v>
      </c>
      <c r="E65" s="17">
        <f>0</f>
        <v>0</v>
      </c>
      <c r="F65" s="17">
        <f>0</f>
        <v>0</v>
      </c>
      <c r="G65" s="17">
        <f>0</f>
        <v>0</v>
      </c>
      <c r="H65" s="17">
        <f>0</f>
        <v>0</v>
      </c>
      <c r="I65" s="10">
        <f t="shared" si="2"/>
        <v>0</v>
      </c>
      <c r="J65" s="11">
        <f t="shared" si="3"/>
        <v>0</v>
      </c>
      <c r="K65" s="12">
        <f>0</f>
        <v>0</v>
      </c>
    </row>
    <row r="66" spans="1:11" ht="15.75" customHeight="1" x14ac:dyDescent="0.25">
      <c r="A66" s="8" t="str">
        <f>General!A66</f>
        <v>Yordani Garcia</v>
      </c>
      <c r="B66" s="17">
        <f>0</f>
        <v>0</v>
      </c>
      <c r="C66" s="17">
        <f>0</f>
        <v>0</v>
      </c>
      <c r="D66" s="17">
        <f>0</f>
        <v>0</v>
      </c>
      <c r="E66" s="17">
        <f>0</f>
        <v>0</v>
      </c>
      <c r="F66" s="17">
        <f>0</f>
        <v>0</v>
      </c>
      <c r="G66" s="17">
        <f>0</f>
        <v>0</v>
      </c>
      <c r="H66" s="17">
        <f>0</f>
        <v>0</v>
      </c>
      <c r="I66" s="10">
        <f t="shared" si="2"/>
        <v>0</v>
      </c>
      <c r="J66" s="11">
        <f t="shared" si="3"/>
        <v>0</v>
      </c>
      <c r="K66" s="12">
        <f>0</f>
        <v>0</v>
      </c>
    </row>
    <row r="67" spans="1:11" ht="15.75" customHeight="1" x14ac:dyDescent="0.25">
      <c r="A67" s="8" t="str">
        <f>General!A67</f>
        <v>Yunior Arrieta</v>
      </c>
      <c r="B67" s="17">
        <f>0</f>
        <v>0</v>
      </c>
      <c r="C67" s="17">
        <f>0</f>
        <v>0</v>
      </c>
      <c r="D67" s="17">
        <f>0</f>
        <v>0</v>
      </c>
      <c r="E67" s="17">
        <f>0</f>
        <v>0</v>
      </c>
      <c r="F67" s="17">
        <f>0</f>
        <v>0</v>
      </c>
      <c r="G67" s="17">
        <f>0</f>
        <v>0</v>
      </c>
      <c r="H67" s="17">
        <f>0</f>
        <v>0</v>
      </c>
      <c r="I67" s="10">
        <f t="shared" ref="I67:I98" si="4">SUM(B67:H67)</f>
        <v>0</v>
      </c>
      <c r="J67" s="11">
        <f t="shared" ref="J67:J98" si="5">I67-K67</f>
        <v>0</v>
      </c>
      <c r="K67" s="12">
        <f>0</f>
        <v>0</v>
      </c>
    </row>
    <row r="68" spans="1:11" ht="33" customHeight="1" x14ac:dyDescent="0.25">
      <c r="A68" s="4" t="s">
        <v>81</v>
      </c>
      <c r="B68" s="10">
        <f t="shared" ref="B68:I68" si="6">SUM(B3:B67)</f>
        <v>39</v>
      </c>
      <c r="C68" s="10">
        <f t="shared" si="6"/>
        <v>0</v>
      </c>
      <c r="D68" s="10">
        <f t="shared" si="6"/>
        <v>0</v>
      </c>
      <c r="E68" s="10">
        <f t="shared" si="6"/>
        <v>15.5</v>
      </c>
      <c r="F68" s="10">
        <f t="shared" si="6"/>
        <v>0</v>
      </c>
      <c r="G68" s="10">
        <f t="shared" si="6"/>
        <v>0</v>
      </c>
      <c r="H68" s="10">
        <f t="shared" si="6"/>
        <v>0</v>
      </c>
      <c r="I68" s="14">
        <f t="shared" si="6"/>
        <v>54.5</v>
      </c>
      <c r="J68" s="11" t="s">
        <v>82</v>
      </c>
      <c r="K68" s="12" t="s">
        <v>82</v>
      </c>
    </row>
    <row r="69" spans="1:11" ht="33" customHeight="1" x14ac:dyDescent="0.25">
      <c r="A69" s="5" t="s">
        <v>83</v>
      </c>
      <c r="B69" s="11">
        <f t="shared" ref="B69:H69" si="7">B68-B70</f>
        <v>39</v>
      </c>
      <c r="C69" s="11">
        <f t="shared" si="7"/>
        <v>0</v>
      </c>
      <c r="D69" s="11">
        <f t="shared" si="7"/>
        <v>0</v>
      </c>
      <c r="E69" s="11">
        <f t="shared" si="7"/>
        <v>15.5</v>
      </c>
      <c r="F69" s="11">
        <f t="shared" si="7"/>
        <v>0</v>
      </c>
      <c r="G69" s="11">
        <f t="shared" si="7"/>
        <v>0</v>
      </c>
      <c r="H69" s="11">
        <f t="shared" si="7"/>
        <v>0</v>
      </c>
      <c r="I69" s="11" t="s">
        <v>82</v>
      </c>
      <c r="J69" s="15">
        <f>SUM(J3:J67)</f>
        <v>54.5</v>
      </c>
      <c r="K69" s="12" t="s">
        <v>82</v>
      </c>
    </row>
    <row r="70" spans="1:11" ht="33" customHeight="1" x14ac:dyDescent="0.25">
      <c r="A70" s="6" t="s">
        <v>84</v>
      </c>
      <c r="B70" s="12">
        <f>0</f>
        <v>0</v>
      </c>
      <c r="C70" s="12">
        <f>0</f>
        <v>0</v>
      </c>
      <c r="D70" s="12">
        <f>0</f>
        <v>0</v>
      </c>
      <c r="E70" s="12">
        <f>0</f>
        <v>0</v>
      </c>
      <c r="F70" s="12">
        <f>0</f>
        <v>0</v>
      </c>
      <c r="G70" s="12">
        <f>0</f>
        <v>0</v>
      </c>
      <c r="H70" s="12">
        <f>0</f>
        <v>0</v>
      </c>
      <c r="I70" s="12" t="s">
        <v>82</v>
      </c>
      <c r="J70" s="12" t="s">
        <v>82</v>
      </c>
      <c r="K70" s="16">
        <f>SUM(K3:K67)</f>
        <v>0</v>
      </c>
    </row>
  </sheetData>
  <mergeCells count="1">
    <mergeCell ref="B1:K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General</vt:lpstr>
      <vt:lpstr>55 E Monroe</vt:lpstr>
      <vt:lpstr>Greystar 1401 S StateSt</vt:lpstr>
      <vt:lpstr>Briarbrook Apartments1051</vt:lpstr>
      <vt:lpstr>Briarbrook Apartments</vt:lpstr>
      <vt:lpstr>AscensionMercyMedicalCenter</vt:lpstr>
      <vt:lpstr>BriarbrookApartments1007</vt:lpstr>
      <vt:lpstr>Thompson, Kathy</vt:lpstr>
      <vt:lpstr>Art Institute of Chicago</vt:lpstr>
      <vt:lpstr>ChildrenCourtyardofPlainfield</vt:lpstr>
      <vt:lpstr>BriarbrookCommonHallway</vt:lpstr>
      <vt:lpstr>LaPetiteAcademyofElmhurst</vt:lpstr>
      <vt:lpstr>GoldenGateFuneralHome</vt:lpstr>
      <vt:lpstr>Pride Trucking</vt:lpstr>
      <vt:lpstr>HavenonLongGrove11824WS</vt:lpstr>
      <vt:lpstr>Nuera</vt:lpstr>
      <vt:lpstr>Garvey, Michael &amp; Tina</vt:lpstr>
      <vt:lpstr>CBRE GRECO &amp; SONS</vt:lpstr>
      <vt:lpstr>941 Terrace Lake</vt:lpstr>
      <vt:lpstr>Shop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CELIS</cp:lastModifiedBy>
  <dcterms:created xsi:type="dcterms:W3CDTF">2024-01-30T01:58:06Z</dcterms:created>
  <dcterms:modified xsi:type="dcterms:W3CDTF">2024-01-30T02:04:41Z</dcterms:modified>
</cp:coreProperties>
</file>