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neral" sheetId="1" state="visible" r:id="rId1"/>
    <sheet xmlns:r="http://schemas.openxmlformats.org/officeDocument/2006/relationships" name="COorMtElandEstatesJBNA" sheetId="2" state="visible" r:id="rId2"/>
    <sheet xmlns:r="http://schemas.openxmlformats.org/officeDocument/2006/relationships" name="CortlandEstates" sheetId="3" state="visible" r:id="rId3"/>
    <sheet xmlns:r="http://schemas.openxmlformats.org/officeDocument/2006/relationships" name="ParkAstorCondo" sheetId="4" state="visible" r:id="rId4"/>
    <sheet xmlns:r="http://schemas.openxmlformats.org/officeDocument/2006/relationships" name="POARMKASTORCONDOSJBNAE" sheetId="5" state="visible" r:id="rId5"/>
    <sheet xmlns:r="http://schemas.openxmlformats.org/officeDocument/2006/relationships" name="SpringsAtWeber" sheetId="6" state="visible" r:id="rId6"/>
    <sheet xmlns:r="http://schemas.openxmlformats.org/officeDocument/2006/relationships" name="WindwoodCondo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color rgb="00FFFFFF"/>
      <sz val="24"/>
    </font>
  </fonts>
  <fills count="21">
    <fill>
      <patternFill/>
    </fill>
    <fill>
      <patternFill patternType="gray125"/>
    </fill>
    <fill>
      <patternFill patternType="solid">
        <fgColor rgb="00666666"/>
      </patternFill>
    </fill>
    <fill>
      <patternFill patternType="solid">
        <fgColor rgb="00ffd966"/>
      </patternFill>
    </fill>
    <fill>
      <patternFill patternType="solid">
        <fgColor rgb="00b7b7b7"/>
      </patternFill>
    </fill>
    <fill>
      <patternFill patternType="solid">
        <fgColor rgb="00b6d7a8"/>
      </patternFill>
    </fill>
    <fill>
      <patternFill patternType="solid">
        <fgColor rgb="00f9cb9c"/>
      </patternFill>
    </fill>
    <fill>
      <patternFill patternType="solid">
        <fgColor rgb="00a4c2f4"/>
      </patternFill>
    </fill>
    <fill>
      <patternFill patternType="solid">
        <fgColor rgb="00ea9999"/>
      </patternFill>
    </fill>
    <fill>
      <patternFill patternType="solid">
        <fgColor rgb="0093c47d"/>
      </patternFill>
    </fill>
    <fill>
      <patternFill patternType="solid">
        <fgColor rgb="00f6b26b"/>
      </patternFill>
    </fill>
    <fill>
      <patternFill patternType="solid">
        <fgColor rgb="006d9eeb"/>
      </patternFill>
    </fill>
    <fill>
      <patternFill patternType="solid">
        <fgColor rgb="00b4a7d6"/>
      </patternFill>
    </fill>
    <fill>
      <patternFill patternType="solid">
        <fgColor rgb="00CC66FF"/>
      </patternFill>
    </fill>
    <fill>
      <patternFill patternType="solid">
        <fgColor rgb="00FFC000"/>
      </patternFill>
    </fill>
    <fill>
      <patternFill patternType="solid">
        <fgColor rgb="0000B050"/>
      </patternFill>
    </fill>
    <fill>
      <patternFill patternType="solid">
        <fgColor rgb="008ED7DD"/>
      </patternFill>
    </fill>
    <fill>
      <patternFill patternType="solid">
        <fgColor rgb="0000B0F0"/>
      </patternFill>
    </fill>
    <fill>
      <patternFill patternType="solid">
        <fgColor rgb="00FABF8F"/>
      </patternFill>
    </fill>
    <fill>
      <patternFill patternType="solid">
        <fgColor rgb="0066FFFF"/>
      </patternFill>
    </fill>
    <fill>
      <patternFill patternType="solid">
        <fgColor rgb="00FFFF0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wrapText="1"/>
    </xf>
    <xf numFmtId="0" fontId="1" fillId="7" borderId="1" applyAlignment="1" pivotButton="0" quotePrefix="0" xfId="0">
      <alignment horizontal="center" vertical="center" wrapText="1"/>
    </xf>
    <xf numFmtId="0" fontId="1" fillId="8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5" borderId="1" applyAlignment="1" pivotButton="0" quotePrefix="0" xfId="0">
      <alignment horizontal="center" vertical="center" wrapText="1"/>
    </xf>
    <xf numFmtId="2" fontId="1" fillId="6" borderId="1" applyAlignment="1" pivotButton="0" quotePrefix="0" xfId="0">
      <alignment horizontal="center" vertical="center" wrapText="1"/>
    </xf>
    <xf numFmtId="2" fontId="1" fillId="7" borderId="1" applyAlignment="1" pivotButton="0" quotePrefix="0" xfId="0">
      <alignment horizontal="center" vertical="center" wrapText="1"/>
    </xf>
    <xf numFmtId="2" fontId="1" fillId="8" borderId="1" applyAlignment="1" pivotButton="0" quotePrefix="0" xfId="0">
      <alignment horizontal="center" vertical="center" wrapText="1"/>
    </xf>
    <xf numFmtId="2" fontId="1" fillId="9" borderId="1" applyAlignment="1" pivotButton="0" quotePrefix="0" xfId="0">
      <alignment horizontal="center" vertical="center" wrapText="1"/>
    </xf>
    <xf numFmtId="2" fontId="1" fillId="10" borderId="1" applyAlignment="1" pivotButton="0" quotePrefix="0" xfId="0">
      <alignment horizontal="center" vertical="center" wrapText="1"/>
    </xf>
    <xf numFmtId="2" fontId="1" fillId="11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2" fontId="1" fillId="12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13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15" borderId="1" applyAlignment="1" pivotButton="0" quotePrefix="0" xfId="0">
      <alignment horizontal="center" vertical="center" wrapText="1"/>
    </xf>
    <xf numFmtId="2" fontId="1" fillId="17" borderId="1" applyAlignment="1" pivotButton="0" quotePrefix="0" xfId="0">
      <alignment horizontal="center" vertical="center" wrapText="1"/>
    </xf>
    <xf numFmtId="2" fontId="1" fillId="14" borderId="1" applyAlignment="1" pivotButton="0" quotePrefix="0" xfId="0">
      <alignment horizontal="center" vertical="center" wrapText="1"/>
    </xf>
    <xf numFmtId="0" fontId="1" fillId="14" borderId="1" applyAlignment="1" pivotButton="0" quotePrefix="0" xfId="0">
      <alignment horizontal="center" vertical="center" wrapText="1"/>
    </xf>
    <xf numFmtId="2" fontId="1" fillId="13" borderId="1" applyAlignment="1" pivotButton="0" quotePrefix="0" xfId="0">
      <alignment horizontal="center" vertical="center" wrapText="1"/>
    </xf>
    <xf numFmtId="2" fontId="1" fillId="16" borderId="1" applyAlignment="1" pivotButton="0" quotePrefix="0" xfId="0">
      <alignment horizontal="center" vertical="center" wrapText="1"/>
    </xf>
    <xf numFmtId="0" fontId="1" fillId="15" borderId="1" applyAlignment="1" pivotButton="0" quotePrefix="0" xfId="0">
      <alignment horizontal="center" vertical="center" wrapText="1"/>
    </xf>
    <xf numFmtId="2" fontId="1" fillId="18" borderId="1" applyAlignment="1" pivotButton="0" quotePrefix="0" xfId="0">
      <alignment horizontal="center" vertical="center" wrapText="1"/>
    </xf>
    <xf numFmtId="2" fontId="1" fillId="19" borderId="1" applyAlignment="1" pivotButton="0" quotePrefix="0" xfId="0">
      <alignment horizontal="center" vertical="center" wrapText="1"/>
    </xf>
    <xf numFmtId="0" fontId="1" fillId="16" borderId="1" applyAlignment="1" pivotButton="0" quotePrefix="0" xfId="0">
      <alignment horizontal="center" vertical="center" wrapText="1"/>
    </xf>
    <xf numFmtId="2" fontId="1" fillId="20" borderId="1" applyAlignment="1" pivotButton="0" quotePrefix="0" xfId="0">
      <alignment horizontal="center" vertical="center" wrapText="1"/>
    </xf>
    <xf numFmtId="0" fontId="1" fillId="2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30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  <col width="11.86" customWidth="1" min="14" max="14"/>
    <col width="11.86" customWidth="1" min="15" max="15"/>
    <col width="11.86" customWidth="1" min="16" max="16"/>
    <col width="11.86" customWidth="1" min="17" max="17"/>
    <col width="11.86" customWidth="1" min="18" max="18"/>
    <col width="11.86" customWidth="1" min="19" max="19"/>
    <col width="11.86" customWidth="1" min="20" max="20"/>
    <col width="11.86" customWidth="1" min="21" max="21"/>
    <col width="11.86" customWidth="1" min="22" max="22"/>
    <col width="11.86" customWidth="1" min="23" max="23"/>
    <col width="11.86" customWidth="1" min="24" max="24"/>
    <col width="11.86" customWidth="1" min="25" max="25"/>
    <col width="11.86" customWidth="1" min="26" max="26"/>
    <col width="11.86" customWidth="1" min="27" max="27"/>
    <col width="11.86" customWidth="1" min="28" max="28"/>
    <col width="11.86" customWidth="1" min="29" max="29"/>
    <col width="11.86" customWidth="1" min="30" max="30"/>
    <col width="11.86" customWidth="1" min="31" max="31"/>
    <col width="11.86" customWidth="1" min="32" max="32"/>
    <col width="11.86" customWidth="1" min="33" max="33"/>
    <col width="11.86" customWidth="1" min="34" max="34"/>
    <col width="11.86" customWidth="1" min="35" max="35"/>
    <col width="11.86" customWidth="1" min="36" max="36"/>
    <col width="23" customWidth="1" min="37" max="37"/>
  </cols>
  <sheetData>
    <row r="1" ht="56.25" customHeight="1">
      <c r="A1" s="1" t="n"/>
      <c r="B1" s="2" t="inlineStr">
        <is>
          <t>5th Nov to 11th Nov - Chicago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  <c r="L1" s="1" t="n"/>
      <c r="M1" s="3" t="n"/>
      <c r="N1" s="4" t="inlineStr">
        <is>
          <t>TOTAL HOURS (ACCUMULATED)</t>
        </is>
      </c>
      <c r="O1" s="18" t="n"/>
      <c r="P1" s="18" t="n"/>
      <c r="Q1" s="18" t="n"/>
      <c r="R1" s="18" t="n"/>
      <c r="S1" s="18" t="n"/>
      <c r="T1" s="19" t="n"/>
      <c r="U1" s="3" t="n"/>
      <c r="V1" s="4" t="inlineStr">
        <is>
          <t>REGULAR HOURS</t>
        </is>
      </c>
      <c r="W1" s="18" t="n"/>
      <c r="X1" s="18" t="n"/>
      <c r="Y1" s="18" t="n"/>
      <c r="Z1" s="18" t="n"/>
      <c r="AA1" s="18" t="n"/>
      <c r="AB1" s="19" t="n"/>
      <c r="AC1" s="3" t="n"/>
      <c r="AD1" s="4" t="inlineStr">
        <is>
          <t>OVERTIME HOURS (PER DAY)</t>
        </is>
      </c>
      <c r="AE1" s="18" t="n"/>
      <c r="AF1" s="18" t="n"/>
      <c r="AG1" s="18" t="n"/>
      <c r="AH1" s="18" t="n"/>
      <c r="AI1" s="18" t="n"/>
      <c r="AJ1" s="19" t="n"/>
      <c r="AK1" s="3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  <c r="L2" s="8" t="inlineStr">
        <is>
          <t>PAGOS</t>
        </is>
      </c>
      <c r="M2" s="3" t="n"/>
      <c r="N2" s="4" t="inlineStr">
        <is>
          <t>Friday 5</t>
        </is>
      </c>
      <c r="O2" s="4" t="inlineStr">
        <is>
          <t>Saturday 6</t>
        </is>
      </c>
      <c r="P2" s="4" t="inlineStr">
        <is>
          <t>Sunday 7</t>
        </is>
      </c>
      <c r="Q2" s="4" t="inlineStr">
        <is>
          <t>Monday 8</t>
        </is>
      </c>
      <c r="R2" s="4" t="inlineStr">
        <is>
          <t>Tuesday 9</t>
        </is>
      </c>
      <c r="S2" s="4" t="inlineStr">
        <is>
          <t>Wednesday 10</t>
        </is>
      </c>
      <c r="T2" s="4" t="inlineStr">
        <is>
          <t>Thursday 11</t>
        </is>
      </c>
      <c r="U2" s="3" t="n"/>
      <c r="V2" s="4" t="inlineStr">
        <is>
          <t>Friday 5</t>
        </is>
      </c>
      <c r="W2" s="4" t="inlineStr">
        <is>
          <t>Saturday 6</t>
        </is>
      </c>
      <c r="X2" s="4" t="inlineStr">
        <is>
          <t>Sunday 7</t>
        </is>
      </c>
      <c r="Y2" s="4" t="inlineStr">
        <is>
          <t>Monday 8</t>
        </is>
      </c>
      <c r="Z2" s="4" t="inlineStr">
        <is>
          <t>Tuesday 9</t>
        </is>
      </c>
      <c r="AA2" s="4" t="inlineStr">
        <is>
          <t>Wednesday 10</t>
        </is>
      </c>
      <c r="AB2" s="4" t="inlineStr">
        <is>
          <t>Thursday 11</t>
        </is>
      </c>
      <c r="AC2" s="3" t="n"/>
      <c r="AD2" s="4" t="inlineStr">
        <is>
          <t>Friday 5</t>
        </is>
      </c>
      <c r="AE2" s="4" t="inlineStr">
        <is>
          <t>Saturday 6</t>
        </is>
      </c>
      <c r="AF2" s="4" t="inlineStr">
        <is>
          <t>Sunday 7</t>
        </is>
      </c>
      <c r="AG2" s="4" t="inlineStr">
        <is>
          <t>Monday 8</t>
        </is>
      </c>
      <c r="AH2" s="4" t="inlineStr">
        <is>
          <t>Tuesday 9</t>
        </is>
      </c>
      <c r="AI2" s="4" t="inlineStr">
        <is>
          <t>Wednesday 10</t>
        </is>
      </c>
      <c r="AJ2" s="4" t="inlineStr">
        <is>
          <t>Thursday 11</t>
        </is>
      </c>
      <c r="AK2" s="4" t="inlineStr">
        <is>
          <t>NAMES</t>
        </is>
      </c>
    </row>
    <row r="3" ht="15.75" customHeight="1">
      <c r="A3" s="9" t="inlineStr">
        <is>
          <t>ClaudiaGil</t>
        </is>
      </c>
      <c r="B3" s="20">
        <f>SUM('COorMtElandEstatesJBNA:WindwoodCondo'!B3)</f>
        <v/>
      </c>
      <c r="C3" s="20">
        <f>SUM('COorMtElandEstatesJBNA:WindwoodCondo'!C3)</f>
        <v/>
      </c>
      <c r="D3" s="20">
        <f>SUM('COorMtElandEstatesJBNA:WindwoodCondo'!D3)</f>
        <v/>
      </c>
      <c r="E3" s="20">
        <f>SUM('COorMtElandEstatesJBNA:WindwoodCondo'!E3)</f>
        <v/>
      </c>
      <c r="F3" s="20">
        <f>SUM('COorMtElandEstatesJBNA:WindwoodCondo'!F3)</f>
        <v/>
      </c>
      <c r="G3" s="20">
        <f>SUM('COorMtElandEstatesJBNA:WindwoodCondo'!G3)</f>
        <v/>
      </c>
      <c r="H3" s="20">
        <f>SUM('COorMtElandEstatesJBNA:WindwoodCondo'!H3)</f>
        <v/>
      </c>
      <c r="I3" s="11">
        <f>SUM(B3:H3)</f>
        <v/>
      </c>
      <c r="J3" s="12">
        <f>IF(I3&lt;=40,I3,40)</f>
        <v/>
      </c>
      <c r="K3" s="13">
        <f>I3-J3</f>
        <v/>
      </c>
      <c r="L3" s="14">
        <f>I3*15</f>
        <v/>
      </c>
      <c r="M3" s="10" t="n"/>
      <c r="N3" s="11">
        <f>B3</f>
        <v/>
      </c>
      <c r="O3" s="11">
        <f>C3+N3</f>
        <v/>
      </c>
      <c r="P3" s="11">
        <f>D3+O3</f>
        <v/>
      </c>
      <c r="Q3" s="11">
        <f>E3+P3</f>
        <v/>
      </c>
      <c r="R3" s="11">
        <f>F3+Q3</f>
        <v/>
      </c>
      <c r="S3" s="11">
        <f>G3+R3</f>
        <v/>
      </c>
      <c r="T3" s="11">
        <f>H3+S3</f>
        <v/>
      </c>
      <c r="U3" s="10" t="n"/>
      <c r="V3" s="12">
        <f>N3</f>
        <v/>
      </c>
      <c r="W3" s="12">
        <f>IF(O3&lt;=0, 0, IF(O3&lt;=40,O3-N3,IF(O3-N3&lt;=0, 0, ABS(O3-N3-AE3))))</f>
        <v/>
      </c>
      <c r="X3" s="12">
        <f>IF(P3&lt;=0, 0, IF(P3&lt;=40,P3-O3,IF(P3-O3&lt;=0, 0, ABS(P3-O3-AF3))))</f>
        <v/>
      </c>
      <c r="Y3" s="12">
        <f>IF(Q3&lt;=0, 0, IF(Q3&lt;=40,Q3-P3,IF(Q3-P3&lt;=0, 0, ABS(Q3-P3-AG3))))</f>
        <v/>
      </c>
      <c r="Z3" s="12">
        <f>IF(R3&lt;=0, 0, IF(R3&lt;=40,R3-Q3,IF(R3-Q3&lt;=0, 0, ABS(R3-Q3-AH3))))</f>
        <v/>
      </c>
      <c r="AA3" s="12">
        <f>IF(S3&lt;=0, 0, IF(S3&lt;=40,S3-R3,IF(S3-R3&lt;=0, 0, ABS(S3-R3-AI3))))</f>
        <v/>
      </c>
      <c r="AB3" s="12">
        <f>IF(T3&lt;=0, 0, IF(T3&lt;=40,T3-S3,IF(T3-S3&lt;=0, 0, ABS(T3-S3-AJ3))))</f>
        <v/>
      </c>
      <c r="AC3" s="10" t="n"/>
      <c r="AD3" s="13">
        <f>0</f>
        <v/>
      </c>
      <c r="AE3" s="13">
        <f>IF(O3&lt;=0, 0, IF(O3&lt;=40,0, IF(O3-N3&lt;=0,0,IF(O3&gt;40, O3-40-SUM(AD3:AD3),0))))</f>
        <v/>
      </c>
      <c r="AF3" s="13">
        <f>IF(P3&lt;=0, 0, IF(P3&lt;=40,0, IF(P3-O3&lt;=0,0,IF(P3&gt;40, P3-40-SUM(AD3:AE3),0))))</f>
        <v/>
      </c>
      <c r="AG3" s="13">
        <f>IF(Q3&lt;=0, 0, IF(Q3&lt;=40,0, IF(Q3-P3&lt;=0,0,IF(Q3&gt;40, Q3-40-SUM(AD3:AF3),0))))</f>
        <v/>
      </c>
      <c r="AH3" s="13">
        <f>IF(R3&lt;=0, 0, IF(R3&lt;=40,0, IF(R3-Q3&lt;=0,0,IF(R3&gt;40, R3-40-SUM(AD3:AG3),0))))</f>
        <v/>
      </c>
      <c r="AI3" s="13">
        <f>IF(S3&lt;=0, 0, IF(S3&lt;=40,0, IF(S3-R3&lt;=0,0,IF(S3&gt;40, S3-40-SUM(AD3:AH3),0))))</f>
        <v/>
      </c>
      <c r="AJ3" s="13">
        <f>IF(T3&lt;=0, 0, IF(T3&lt;=40,0, IF(T3-S3&lt;=0,0,IF(T3&gt;40, T3-40-SUM(AD3:AI3),0))))</f>
        <v/>
      </c>
      <c r="AK3" s="9" t="inlineStr">
        <is>
          <t>ClaudiaGil</t>
        </is>
      </c>
    </row>
    <row r="4" ht="15.75" customHeight="1">
      <c r="A4" s="9" t="inlineStr">
        <is>
          <t>EdgarCamacho</t>
        </is>
      </c>
      <c r="B4" s="20">
        <f>SUM('COorMtElandEstatesJBNA:WindwoodCondo'!B4)</f>
        <v/>
      </c>
      <c r="C4" s="20">
        <f>SUM('COorMtElandEstatesJBNA:WindwoodCondo'!C4)</f>
        <v/>
      </c>
      <c r="D4" s="20">
        <f>SUM('COorMtElandEstatesJBNA:WindwoodCondo'!D4)</f>
        <v/>
      </c>
      <c r="E4" s="20">
        <f>SUM('COorMtElandEstatesJBNA:WindwoodCondo'!E4)</f>
        <v/>
      </c>
      <c r="F4" s="20">
        <f>SUM('COorMtElandEstatesJBNA:WindwoodCondo'!F4)</f>
        <v/>
      </c>
      <c r="G4" s="20">
        <f>SUM('COorMtElandEstatesJBNA:WindwoodCondo'!G4)</f>
        <v/>
      </c>
      <c r="H4" s="20">
        <f>SUM('COorMtElandEstatesJBNA:WindwoodCondo'!H4)</f>
        <v/>
      </c>
      <c r="I4" s="11">
        <f>SUM(B4:H4)</f>
        <v/>
      </c>
      <c r="J4" s="12">
        <f>IF(I4&lt;=40,I4,40)</f>
        <v/>
      </c>
      <c r="K4" s="13">
        <f>I4-J4</f>
        <v/>
      </c>
      <c r="L4" s="14">
        <f>I4*15</f>
        <v/>
      </c>
      <c r="M4" s="10" t="n"/>
      <c r="N4" s="11">
        <f>B4</f>
        <v/>
      </c>
      <c r="O4" s="11">
        <f>C4+N4</f>
        <v/>
      </c>
      <c r="P4" s="11">
        <f>D4+O4</f>
        <v/>
      </c>
      <c r="Q4" s="11">
        <f>E4+P4</f>
        <v/>
      </c>
      <c r="R4" s="11">
        <f>F4+Q4</f>
        <v/>
      </c>
      <c r="S4" s="11">
        <f>G4+R4</f>
        <v/>
      </c>
      <c r="T4" s="11">
        <f>H4+S4</f>
        <v/>
      </c>
      <c r="U4" s="10" t="n"/>
      <c r="V4" s="12">
        <f>N4</f>
        <v/>
      </c>
      <c r="W4" s="12">
        <f>IF(O4&lt;=0, 0, IF(O4&lt;=40,O4-N4,IF(O4-N4&lt;=0, 0, ABS(O4-N4-AE4))))</f>
        <v/>
      </c>
      <c r="X4" s="12">
        <f>IF(P4&lt;=0, 0, IF(P4&lt;=40,P4-O4,IF(P4-O4&lt;=0, 0, ABS(P4-O4-AF4))))</f>
        <v/>
      </c>
      <c r="Y4" s="12">
        <f>IF(Q4&lt;=0, 0, IF(Q4&lt;=40,Q4-P4,IF(Q4-P4&lt;=0, 0, ABS(Q4-P4-AG4))))</f>
        <v/>
      </c>
      <c r="Z4" s="12">
        <f>IF(R4&lt;=0, 0, IF(R4&lt;=40,R4-Q4,IF(R4-Q4&lt;=0, 0, ABS(R4-Q4-AH4))))</f>
        <v/>
      </c>
      <c r="AA4" s="12">
        <f>IF(S4&lt;=0, 0, IF(S4&lt;=40,S4-R4,IF(S4-R4&lt;=0, 0, ABS(S4-R4-AI4))))</f>
        <v/>
      </c>
      <c r="AB4" s="12">
        <f>IF(T4&lt;=0, 0, IF(T4&lt;=40,T4-S4,IF(T4-S4&lt;=0, 0, ABS(T4-S4-AJ4))))</f>
        <v/>
      </c>
      <c r="AC4" s="10" t="n"/>
      <c r="AD4" s="13">
        <f>0</f>
        <v/>
      </c>
      <c r="AE4" s="13">
        <f>IF(O4&lt;=0, 0, IF(O4&lt;=40,0, IF(O4-N4&lt;=0,0,IF(O4&gt;40, O4-40-SUM(AD4:AD4),0))))</f>
        <v/>
      </c>
      <c r="AF4" s="13">
        <f>IF(P4&lt;=0, 0, IF(P4&lt;=40,0, IF(P4-O4&lt;=0,0,IF(P4&gt;40, P4-40-SUM(AD4:AE4),0))))</f>
        <v/>
      </c>
      <c r="AG4" s="13">
        <f>IF(Q4&lt;=0, 0, IF(Q4&lt;=40,0, IF(Q4-P4&lt;=0,0,IF(Q4&gt;40, Q4-40-SUM(AD4:AF4),0))))</f>
        <v/>
      </c>
      <c r="AH4" s="13">
        <f>IF(R4&lt;=0, 0, IF(R4&lt;=40,0, IF(R4-Q4&lt;=0,0,IF(R4&gt;40, R4-40-SUM(AD4:AG4),0))))</f>
        <v/>
      </c>
      <c r="AI4" s="13">
        <f>IF(S4&lt;=0, 0, IF(S4&lt;=40,0, IF(S4-R4&lt;=0,0,IF(S4&gt;40, S4-40-SUM(AD4:AH4),0))))</f>
        <v/>
      </c>
      <c r="AJ4" s="13">
        <f>IF(T4&lt;=0, 0, IF(T4&lt;=40,0, IF(T4-S4&lt;=0,0,IF(T4&gt;40, T4-40-SUM(AD4:AI4),0))))</f>
        <v/>
      </c>
      <c r="AK4" s="9" t="inlineStr">
        <is>
          <t>EdgarCamacho</t>
        </is>
      </c>
    </row>
    <row r="5" ht="15.75" customHeight="1">
      <c r="A5" s="9" t="inlineStr">
        <is>
          <t>EduardodeSouza</t>
        </is>
      </c>
      <c r="B5" s="20">
        <f>SUM('COorMtElandEstatesJBNA:WindwoodCondo'!B5)</f>
        <v/>
      </c>
      <c r="C5" s="20">
        <f>SUM('COorMtElandEstatesJBNA:WindwoodCondo'!C5)</f>
        <v/>
      </c>
      <c r="D5" s="20">
        <f>SUM('COorMtElandEstatesJBNA:WindwoodCondo'!D5)</f>
        <v/>
      </c>
      <c r="E5" s="20">
        <f>SUM('COorMtElandEstatesJBNA:WindwoodCondo'!E5)</f>
        <v/>
      </c>
      <c r="F5" s="20">
        <f>SUM('COorMtElandEstatesJBNA:WindwoodCondo'!F5)</f>
        <v/>
      </c>
      <c r="G5" s="20">
        <f>SUM('COorMtElandEstatesJBNA:WindwoodCondo'!G5)</f>
        <v/>
      </c>
      <c r="H5" s="20">
        <f>SUM('COorMtElandEstatesJBNA:WindwoodCondo'!H5)</f>
        <v/>
      </c>
      <c r="I5" s="11">
        <f>SUM(B5:H5)</f>
        <v/>
      </c>
      <c r="J5" s="12">
        <f>IF(I5&lt;=40,I5,40)</f>
        <v/>
      </c>
      <c r="K5" s="13">
        <f>I5-J5</f>
        <v/>
      </c>
      <c r="L5" s="14">
        <f>I5*15</f>
        <v/>
      </c>
      <c r="M5" s="10" t="n"/>
      <c r="N5" s="11">
        <f>B5</f>
        <v/>
      </c>
      <c r="O5" s="11">
        <f>C5+N5</f>
        <v/>
      </c>
      <c r="P5" s="11">
        <f>D5+O5</f>
        <v/>
      </c>
      <c r="Q5" s="11">
        <f>E5+P5</f>
        <v/>
      </c>
      <c r="R5" s="11">
        <f>F5+Q5</f>
        <v/>
      </c>
      <c r="S5" s="11">
        <f>G5+R5</f>
        <v/>
      </c>
      <c r="T5" s="11">
        <f>H5+S5</f>
        <v/>
      </c>
      <c r="U5" s="10" t="n"/>
      <c r="V5" s="12">
        <f>N5</f>
        <v/>
      </c>
      <c r="W5" s="12">
        <f>IF(O5&lt;=0, 0, IF(O5&lt;=40,O5-N5,IF(O5-N5&lt;=0, 0, ABS(O5-N5-AE5))))</f>
        <v/>
      </c>
      <c r="X5" s="12">
        <f>IF(P5&lt;=0, 0, IF(P5&lt;=40,P5-O5,IF(P5-O5&lt;=0, 0, ABS(P5-O5-AF5))))</f>
        <v/>
      </c>
      <c r="Y5" s="12">
        <f>IF(Q5&lt;=0, 0, IF(Q5&lt;=40,Q5-P5,IF(Q5-P5&lt;=0, 0, ABS(Q5-P5-AG5))))</f>
        <v/>
      </c>
      <c r="Z5" s="12">
        <f>IF(R5&lt;=0, 0, IF(R5&lt;=40,R5-Q5,IF(R5-Q5&lt;=0, 0, ABS(R5-Q5-AH5))))</f>
        <v/>
      </c>
      <c r="AA5" s="12">
        <f>IF(S5&lt;=0, 0, IF(S5&lt;=40,S5-R5,IF(S5-R5&lt;=0, 0, ABS(S5-R5-AI5))))</f>
        <v/>
      </c>
      <c r="AB5" s="12">
        <f>IF(T5&lt;=0, 0, IF(T5&lt;=40,T5-S5,IF(T5-S5&lt;=0, 0, ABS(T5-S5-AJ5))))</f>
        <v/>
      </c>
      <c r="AC5" s="10" t="n"/>
      <c r="AD5" s="13">
        <f>0</f>
        <v/>
      </c>
      <c r="AE5" s="13">
        <f>IF(O5&lt;=0, 0, IF(O5&lt;=40,0, IF(O5-N5&lt;=0,0,IF(O5&gt;40, O5-40-SUM(AD5:AD5),0))))</f>
        <v/>
      </c>
      <c r="AF5" s="13">
        <f>IF(P5&lt;=0, 0, IF(P5&lt;=40,0, IF(P5-O5&lt;=0,0,IF(P5&gt;40, P5-40-SUM(AD5:AE5),0))))</f>
        <v/>
      </c>
      <c r="AG5" s="13">
        <f>IF(Q5&lt;=0, 0, IF(Q5&lt;=40,0, IF(Q5-P5&lt;=0,0,IF(Q5&gt;40, Q5-40-SUM(AD5:AF5),0))))</f>
        <v/>
      </c>
      <c r="AH5" s="13">
        <f>IF(R5&lt;=0, 0, IF(R5&lt;=40,0, IF(R5-Q5&lt;=0,0,IF(R5&gt;40, R5-40-SUM(AD5:AG5),0))))</f>
        <v/>
      </c>
      <c r="AI5" s="13">
        <f>IF(S5&lt;=0, 0, IF(S5&lt;=40,0, IF(S5-R5&lt;=0,0,IF(S5&gt;40, S5-40-SUM(AD5:AH5),0))))</f>
        <v/>
      </c>
      <c r="AJ5" s="13">
        <f>IF(T5&lt;=0, 0, IF(T5&lt;=40,0, IF(T5-S5&lt;=0,0,IF(T5&gt;40, T5-40-SUM(AD5:AI5),0))))</f>
        <v/>
      </c>
      <c r="AK5" s="9" t="inlineStr">
        <is>
          <t>EduardodeSouza</t>
        </is>
      </c>
    </row>
    <row r="6" ht="15.75" customHeight="1">
      <c r="A6" s="9" t="inlineStr">
        <is>
          <t>EdwardoSauca</t>
        </is>
      </c>
      <c r="B6" s="20">
        <f>SUM('COorMtElandEstatesJBNA:WindwoodCondo'!B6)</f>
        <v/>
      </c>
      <c r="C6" s="20">
        <f>SUM('COorMtElandEstatesJBNA:WindwoodCondo'!C6)</f>
        <v/>
      </c>
      <c r="D6" s="20">
        <f>SUM('COorMtElandEstatesJBNA:WindwoodCondo'!D6)</f>
        <v/>
      </c>
      <c r="E6" s="20">
        <f>SUM('COorMtElandEstatesJBNA:WindwoodCondo'!E6)</f>
        <v/>
      </c>
      <c r="F6" s="20">
        <f>SUM('COorMtElandEstatesJBNA:WindwoodCondo'!F6)</f>
        <v/>
      </c>
      <c r="G6" s="20">
        <f>SUM('COorMtElandEstatesJBNA:WindwoodCondo'!G6)</f>
        <v/>
      </c>
      <c r="H6" s="20">
        <f>SUM('COorMtElandEstatesJBNA:WindwoodCondo'!H6)</f>
        <v/>
      </c>
      <c r="I6" s="11">
        <f>SUM(B6:H6)</f>
        <v/>
      </c>
      <c r="J6" s="12">
        <f>IF(I6&lt;=40,I6,40)</f>
        <v/>
      </c>
      <c r="K6" s="13">
        <f>I6-J6</f>
        <v/>
      </c>
      <c r="L6" s="14">
        <f>I6*15</f>
        <v/>
      </c>
      <c r="M6" s="10" t="n"/>
      <c r="N6" s="11">
        <f>B6</f>
        <v/>
      </c>
      <c r="O6" s="11">
        <f>C6+N6</f>
        <v/>
      </c>
      <c r="P6" s="11">
        <f>D6+O6</f>
        <v/>
      </c>
      <c r="Q6" s="11">
        <f>E6+P6</f>
        <v/>
      </c>
      <c r="R6" s="11">
        <f>F6+Q6</f>
        <v/>
      </c>
      <c r="S6" s="11">
        <f>G6+R6</f>
        <v/>
      </c>
      <c r="T6" s="11">
        <f>H6+S6</f>
        <v/>
      </c>
      <c r="U6" s="10" t="n"/>
      <c r="V6" s="12">
        <f>N6</f>
        <v/>
      </c>
      <c r="W6" s="12">
        <f>IF(O6&lt;=0, 0, IF(O6&lt;=40,O6-N6,IF(O6-N6&lt;=0, 0, ABS(O6-N6-AE6))))</f>
        <v/>
      </c>
      <c r="X6" s="12">
        <f>IF(P6&lt;=0, 0, IF(P6&lt;=40,P6-O6,IF(P6-O6&lt;=0, 0, ABS(P6-O6-AF6))))</f>
        <v/>
      </c>
      <c r="Y6" s="12">
        <f>IF(Q6&lt;=0, 0, IF(Q6&lt;=40,Q6-P6,IF(Q6-P6&lt;=0, 0, ABS(Q6-P6-AG6))))</f>
        <v/>
      </c>
      <c r="Z6" s="12">
        <f>IF(R6&lt;=0, 0, IF(R6&lt;=40,R6-Q6,IF(R6-Q6&lt;=0, 0, ABS(R6-Q6-AH6))))</f>
        <v/>
      </c>
      <c r="AA6" s="12">
        <f>IF(S6&lt;=0, 0, IF(S6&lt;=40,S6-R6,IF(S6-R6&lt;=0, 0, ABS(S6-R6-AI6))))</f>
        <v/>
      </c>
      <c r="AB6" s="12">
        <f>IF(T6&lt;=0, 0, IF(T6&lt;=40,T6-S6,IF(T6-S6&lt;=0, 0, ABS(T6-S6-AJ6))))</f>
        <v/>
      </c>
      <c r="AC6" s="10" t="n"/>
      <c r="AD6" s="13">
        <f>0</f>
        <v/>
      </c>
      <c r="AE6" s="13">
        <f>IF(O6&lt;=0, 0, IF(O6&lt;=40,0, IF(O6-N6&lt;=0,0,IF(O6&gt;40, O6-40-SUM(AD6:AD6),0))))</f>
        <v/>
      </c>
      <c r="AF6" s="13">
        <f>IF(P6&lt;=0, 0, IF(P6&lt;=40,0, IF(P6-O6&lt;=0,0,IF(P6&gt;40, P6-40-SUM(AD6:AE6),0))))</f>
        <v/>
      </c>
      <c r="AG6" s="13">
        <f>IF(Q6&lt;=0, 0, IF(Q6&lt;=40,0, IF(Q6-P6&lt;=0,0,IF(Q6&gt;40, Q6-40-SUM(AD6:AF6),0))))</f>
        <v/>
      </c>
      <c r="AH6" s="13">
        <f>IF(R6&lt;=0, 0, IF(R6&lt;=40,0, IF(R6-Q6&lt;=0,0,IF(R6&gt;40, R6-40-SUM(AD6:AG6),0))))</f>
        <v/>
      </c>
      <c r="AI6" s="13">
        <f>IF(S6&lt;=0, 0, IF(S6&lt;=40,0, IF(S6-R6&lt;=0,0,IF(S6&gt;40, S6-40-SUM(AD6:AH6),0))))</f>
        <v/>
      </c>
      <c r="AJ6" s="13">
        <f>IF(T6&lt;=0, 0, IF(T6&lt;=40,0, IF(T6-S6&lt;=0,0,IF(T6&gt;40, T6-40-SUM(AD6:AI6),0))))</f>
        <v/>
      </c>
      <c r="AK6" s="9" t="inlineStr">
        <is>
          <t>EdwardoSauca</t>
        </is>
      </c>
    </row>
    <row r="7" ht="15.75" customHeight="1">
      <c r="A7" s="9" t="inlineStr">
        <is>
          <t>GermanCastro</t>
        </is>
      </c>
      <c r="B7" s="20">
        <f>SUM('COorMtElandEstatesJBNA:WindwoodCondo'!B7)</f>
        <v/>
      </c>
      <c r="C7" s="20">
        <f>SUM('COorMtElandEstatesJBNA:WindwoodCondo'!C7)</f>
        <v/>
      </c>
      <c r="D7" s="20">
        <f>SUM('COorMtElandEstatesJBNA:WindwoodCondo'!D7)</f>
        <v/>
      </c>
      <c r="E7" s="20">
        <f>SUM('COorMtElandEstatesJBNA:WindwoodCondo'!E7)</f>
        <v/>
      </c>
      <c r="F7" s="20">
        <f>SUM('COorMtElandEstatesJBNA:WindwoodCondo'!F7)</f>
        <v/>
      </c>
      <c r="G7" s="20">
        <f>SUM('COorMtElandEstatesJBNA:WindwoodCondo'!G7)</f>
        <v/>
      </c>
      <c r="H7" s="20">
        <f>SUM('COorMtElandEstatesJBNA:WindwoodCondo'!H7)</f>
        <v/>
      </c>
      <c r="I7" s="11">
        <f>SUM(B7:H7)</f>
        <v/>
      </c>
      <c r="J7" s="12">
        <f>IF(I7&lt;=40,I7,40)</f>
        <v/>
      </c>
      <c r="K7" s="13">
        <f>I7-J7</f>
        <v/>
      </c>
      <c r="L7" s="14">
        <f>I7*15</f>
        <v/>
      </c>
      <c r="M7" s="10" t="n"/>
      <c r="N7" s="11">
        <f>B7</f>
        <v/>
      </c>
      <c r="O7" s="11">
        <f>C7+N7</f>
        <v/>
      </c>
      <c r="P7" s="11">
        <f>D7+O7</f>
        <v/>
      </c>
      <c r="Q7" s="11">
        <f>E7+P7</f>
        <v/>
      </c>
      <c r="R7" s="11">
        <f>F7+Q7</f>
        <v/>
      </c>
      <c r="S7" s="11">
        <f>G7+R7</f>
        <v/>
      </c>
      <c r="T7" s="11">
        <f>H7+S7</f>
        <v/>
      </c>
      <c r="U7" s="10" t="n"/>
      <c r="V7" s="12">
        <f>N7</f>
        <v/>
      </c>
      <c r="W7" s="12">
        <f>IF(O7&lt;=0, 0, IF(O7&lt;=40,O7-N7,IF(O7-N7&lt;=0, 0, ABS(O7-N7-AE7))))</f>
        <v/>
      </c>
      <c r="X7" s="12">
        <f>IF(P7&lt;=0, 0, IF(P7&lt;=40,P7-O7,IF(P7-O7&lt;=0, 0, ABS(P7-O7-AF7))))</f>
        <v/>
      </c>
      <c r="Y7" s="12">
        <f>IF(Q7&lt;=0, 0, IF(Q7&lt;=40,Q7-P7,IF(Q7-P7&lt;=0, 0, ABS(Q7-P7-AG7))))</f>
        <v/>
      </c>
      <c r="Z7" s="12">
        <f>IF(R7&lt;=0, 0, IF(R7&lt;=40,R7-Q7,IF(R7-Q7&lt;=0, 0, ABS(R7-Q7-AH7))))</f>
        <v/>
      </c>
      <c r="AA7" s="12">
        <f>IF(S7&lt;=0, 0, IF(S7&lt;=40,S7-R7,IF(S7-R7&lt;=0, 0, ABS(S7-R7-AI7))))</f>
        <v/>
      </c>
      <c r="AB7" s="12">
        <f>IF(T7&lt;=0, 0, IF(T7&lt;=40,T7-S7,IF(T7-S7&lt;=0, 0, ABS(T7-S7-AJ7))))</f>
        <v/>
      </c>
      <c r="AC7" s="10" t="n"/>
      <c r="AD7" s="13">
        <f>0</f>
        <v/>
      </c>
      <c r="AE7" s="13">
        <f>IF(O7&lt;=0, 0, IF(O7&lt;=40,0, IF(O7-N7&lt;=0,0,IF(O7&gt;40, O7-40-SUM(AD7:AD7),0))))</f>
        <v/>
      </c>
      <c r="AF7" s="13">
        <f>IF(P7&lt;=0, 0, IF(P7&lt;=40,0, IF(P7-O7&lt;=0,0,IF(P7&gt;40, P7-40-SUM(AD7:AE7),0))))</f>
        <v/>
      </c>
      <c r="AG7" s="13">
        <f>IF(Q7&lt;=0, 0, IF(Q7&lt;=40,0, IF(Q7-P7&lt;=0,0,IF(Q7&gt;40, Q7-40-SUM(AD7:AF7),0))))</f>
        <v/>
      </c>
      <c r="AH7" s="13">
        <f>IF(R7&lt;=0, 0, IF(R7&lt;=40,0, IF(R7-Q7&lt;=0,0,IF(R7&gt;40, R7-40-SUM(AD7:AG7),0))))</f>
        <v/>
      </c>
      <c r="AI7" s="13">
        <f>IF(S7&lt;=0, 0, IF(S7&lt;=40,0, IF(S7-R7&lt;=0,0,IF(S7&gt;40, S7-40-SUM(AD7:AH7),0))))</f>
        <v/>
      </c>
      <c r="AJ7" s="13">
        <f>IF(T7&lt;=0, 0, IF(T7&lt;=40,0, IF(T7-S7&lt;=0,0,IF(T7&gt;40, T7-40-SUM(AD7:AI7),0))))</f>
        <v/>
      </c>
      <c r="AK7" s="9" t="inlineStr">
        <is>
          <t>GermanCastro</t>
        </is>
      </c>
    </row>
    <row r="8" ht="15.75" customHeight="1">
      <c r="A8" s="9" t="inlineStr">
        <is>
          <t>IsabelaArturo</t>
        </is>
      </c>
      <c r="B8" s="20">
        <f>SUM('COorMtElandEstatesJBNA:WindwoodCondo'!B8)</f>
        <v/>
      </c>
      <c r="C8" s="20">
        <f>SUM('COorMtElandEstatesJBNA:WindwoodCondo'!C8)</f>
        <v/>
      </c>
      <c r="D8" s="20">
        <f>SUM('COorMtElandEstatesJBNA:WindwoodCondo'!D8)</f>
        <v/>
      </c>
      <c r="E8" s="20">
        <f>SUM('COorMtElandEstatesJBNA:WindwoodCondo'!E8)</f>
        <v/>
      </c>
      <c r="F8" s="20">
        <f>SUM('COorMtElandEstatesJBNA:WindwoodCondo'!F8)</f>
        <v/>
      </c>
      <c r="G8" s="20">
        <f>SUM('COorMtElandEstatesJBNA:WindwoodCondo'!G8)</f>
        <v/>
      </c>
      <c r="H8" s="20">
        <f>SUM('COorMtElandEstatesJBNA:WindwoodCondo'!H8)</f>
        <v/>
      </c>
      <c r="I8" s="11">
        <f>SUM(B8:H8)</f>
        <v/>
      </c>
      <c r="J8" s="12">
        <f>IF(I8&lt;=40,I8,40)</f>
        <v/>
      </c>
      <c r="K8" s="13">
        <f>I8-J8</f>
        <v/>
      </c>
      <c r="L8" s="14">
        <f>I8*15</f>
        <v/>
      </c>
      <c r="M8" s="10" t="n"/>
      <c r="N8" s="11">
        <f>B8</f>
        <v/>
      </c>
      <c r="O8" s="11">
        <f>C8+N8</f>
        <v/>
      </c>
      <c r="P8" s="11">
        <f>D8+O8</f>
        <v/>
      </c>
      <c r="Q8" s="11">
        <f>E8+P8</f>
        <v/>
      </c>
      <c r="R8" s="11">
        <f>F8+Q8</f>
        <v/>
      </c>
      <c r="S8" s="11">
        <f>G8+R8</f>
        <v/>
      </c>
      <c r="T8" s="11">
        <f>H8+S8</f>
        <v/>
      </c>
      <c r="U8" s="10" t="n"/>
      <c r="V8" s="12">
        <f>N8</f>
        <v/>
      </c>
      <c r="W8" s="12">
        <f>IF(O8&lt;=0, 0, IF(O8&lt;=40,O8-N8,IF(O8-N8&lt;=0, 0, ABS(O8-N8-AE8))))</f>
        <v/>
      </c>
      <c r="X8" s="12">
        <f>IF(P8&lt;=0, 0, IF(P8&lt;=40,P8-O8,IF(P8-O8&lt;=0, 0, ABS(P8-O8-AF8))))</f>
        <v/>
      </c>
      <c r="Y8" s="12">
        <f>IF(Q8&lt;=0, 0, IF(Q8&lt;=40,Q8-P8,IF(Q8-P8&lt;=0, 0, ABS(Q8-P8-AG8))))</f>
        <v/>
      </c>
      <c r="Z8" s="12">
        <f>IF(R8&lt;=0, 0, IF(R8&lt;=40,R8-Q8,IF(R8-Q8&lt;=0, 0, ABS(R8-Q8-AH8))))</f>
        <v/>
      </c>
      <c r="AA8" s="12">
        <f>IF(S8&lt;=0, 0, IF(S8&lt;=40,S8-R8,IF(S8-R8&lt;=0, 0, ABS(S8-R8-AI8))))</f>
        <v/>
      </c>
      <c r="AB8" s="12">
        <f>IF(T8&lt;=0, 0, IF(T8&lt;=40,T8-S8,IF(T8-S8&lt;=0, 0, ABS(T8-S8-AJ8))))</f>
        <v/>
      </c>
      <c r="AC8" s="10" t="n"/>
      <c r="AD8" s="13">
        <f>0</f>
        <v/>
      </c>
      <c r="AE8" s="13">
        <f>IF(O8&lt;=0, 0, IF(O8&lt;=40,0, IF(O8-N8&lt;=0,0,IF(O8&gt;40, O8-40-SUM(AD8:AD8),0))))</f>
        <v/>
      </c>
      <c r="AF8" s="13">
        <f>IF(P8&lt;=0, 0, IF(P8&lt;=40,0, IF(P8-O8&lt;=0,0,IF(P8&gt;40, P8-40-SUM(AD8:AE8),0))))</f>
        <v/>
      </c>
      <c r="AG8" s="13">
        <f>IF(Q8&lt;=0, 0, IF(Q8&lt;=40,0, IF(Q8-P8&lt;=0,0,IF(Q8&gt;40, Q8-40-SUM(AD8:AF8),0))))</f>
        <v/>
      </c>
      <c r="AH8" s="13">
        <f>IF(R8&lt;=0, 0, IF(R8&lt;=40,0, IF(R8-Q8&lt;=0,0,IF(R8&gt;40, R8-40-SUM(AD8:AG8),0))))</f>
        <v/>
      </c>
      <c r="AI8" s="13">
        <f>IF(S8&lt;=0, 0, IF(S8&lt;=40,0, IF(S8-R8&lt;=0,0,IF(S8&gt;40, S8-40-SUM(AD8:AH8),0))))</f>
        <v/>
      </c>
      <c r="AJ8" s="13">
        <f>IF(T8&lt;=0, 0, IF(T8&lt;=40,0, IF(T8-S8&lt;=0,0,IF(T8&gt;40, T8-40-SUM(AD8:AI8),0))))</f>
        <v/>
      </c>
      <c r="AK8" s="9" t="inlineStr">
        <is>
          <t>IsabelaArturo</t>
        </is>
      </c>
    </row>
    <row r="9" ht="15.75" customHeight="1">
      <c r="A9" s="9" t="inlineStr">
        <is>
          <t>Liz</t>
        </is>
      </c>
      <c r="B9" s="20">
        <f>SUM('COorMtElandEstatesJBNA:WindwoodCondo'!B9)</f>
        <v/>
      </c>
      <c r="C9" s="20">
        <f>SUM('COorMtElandEstatesJBNA:WindwoodCondo'!C9)</f>
        <v/>
      </c>
      <c r="D9" s="20">
        <f>SUM('COorMtElandEstatesJBNA:WindwoodCondo'!D9)</f>
        <v/>
      </c>
      <c r="E9" s="20">
        <f>SUM('COorMtElandEstatesJBNA:WindwoodCondo'!E9)</f>
        <v/>
      </c>
      <c r="F9" s="20">
        <f>SUM('COorMtElandEstatesJBNA:WindwoodCondo'!F9)</f>
        <v/>
      </c>
      <c r="G9" s="20">
        <f>SUM('COorMtElandEstatesJBNA:WindwoodCondo'!G9)</f>
        <v/>
      </c>
      <c r="H9" s="20">
        <f>SUM('COorMtElandEstatesJBNA:WindwoodCondo'!H9)</f>
        <v/>
      </c>
      <c r="I9" s="11">
        <f>SUM(B9:H9)</f>
        <v/>
      </c>
      <c r="J9" s="12">
        <f>IF(I9&lt;=40,I9,40)</f>
        <v/>
      </c>
      <c r="K9" s="13">
        <f>I9-J9</f>
        <v/>
      </c>
      <c r="L9" s="14">
        <f>I9*15</f>
        <v/>
      </c>
      <c r="M9" s="10" t="n"/>
      <c r="N9" s="11">
        <f>B9</f>
        <v/>
      </c>
      <c r="O9" s="11">
        <f>C9+N9</f>
        <v/>
      </c>
      <c r="P9" s="11">
        <f>D9+O9</f>
        <v/>
      </c>
      <c r="Q9" s="11">
        <f>E9+P9</f>
        <v/>
      </c>
      <c r="R9" s="11">
        <f>F9+Q9</f>
        <v/>
      </c>
      <c r="S9" s="11">
        <f>G9+R9</f>
        <v/>
      </c>
      <c r="T9" s="11">
        <f>H9+S9</f>
        <v/>
      </c>
      <c r="U9" s="10" t="n"/>
      <c r="V9" s="12">
        <f>N9</f>
        <v/>
      </c>
      <c r="W9" s="12">
        <f>IF(O9&lt;=0, 0, IF(O9&lt;=40,O9-N9,IF(O9-N9&lt;=0, 0, ABS(O9-N9-AE9))))</f>
        <v/>
      </c>
      <c r="X9" s="12">
        <f>IF(P9&lt;=0, 0, IF(P9&lt;=40,P9-O9,IF(P9-O9&lt;=0, 0, ABS(P9-O9-AF9))))</f>
        <v/>
      </c>
      <c r="Y9" s="12">
        <f>IF(Q9&lt;=0, 0, IF(Q9&lt;=40,Q9-P9,IF(Q9-P9&lt;=0, 0, ABS(Q9-P9-AG9))))</f>
        <v/>
      </c>
      <c r="Z9" s="12">
        <f>IF(R9&lt;=0, 0, IF(R9&lt;=40,R9-Q9,IF(R9-Q9&lt;=0, 0, ABS(R9-Q9-AH9))))</f>
        <v/>
      </c>
      <c r="AA9" s="12">
        <f>IF(S9&lt;=0, 0, IF(S9&lt;=40,S9-R9,IF(S9-R9&lt;=0, 0, ABS(S9-R9-AI9))))</f>
        <v/>
      </c>
      <c r="AB9" s="12">
        <f>IF(T9&lt;=0, 0, IF(T9&lt;=40,T9-S9,IF(T9-S9&lt;=0, 0, ABS(T9-S9-AJ9))))</f>
        <v/>
      </c>
      <c r="AC9" s="10" t="n"/>
      <c r="AD9" s="13">
        <f>0</f>
        <v/>
      </c>
      <c r="AE9" s="13">
        <f>IF(O9&lt;=0, 0, IF(O9&lt;=40,0, IF(O9-N9&lt;=0,0,IF(O9&gt;40, O9-40-SUM(AD9:AD9),0))))</f>
        <v/>
      </c>
      <c r="AF9" s="13">
        <f>IF(P9&lt;=0, 0, IF(P9&lt;=40,0, IF(P9-O9&lt;=0,0,IF(P9&gt;40, P9-40-SUM(AD9:AE9),0))))</f>
        <v/>
      </c>
      <c r="AG9" s="13">
        <f>IF(Q9&lt;=0, 0, IF(Q9&lt;=40,0, IF(Q9-P9&lt;=0,0,IF(Q9&gt;40, Q9-40-SUM(AD9:AF9),0))))</f>
        <v/>
      </c>
      <c r="AH9" s="13">
        <f>IF(R9&lt;=0, 0, IF(R9&lt;=40,0, IF(R9-Q9&lt;=0,0,IF(R9&gt;40, R9-40-SUM(AD9:AG9),0))))</f>
        <v/>
      </c>
      <c r="AI9" s="13">
        <f>IF(S9&lt;=0, 0, IF(S9&lt;=40,0, IF(S9-R9&lt;=0,0,IF(S9&gt;40, S9-40-SUM(AD9:AH9),0))))</f>
        <v/>
      </c>
      <c r="AJ9" s="13">
        <f>IF(T9&lt;=0, 0, IF(T9&lt;=40,0, IF(T9-S9&lt;=0,0,IF(T9&gt;40, T9-40-SUM(AD9:AI9),0))))</f>
        <v/>
      </c>
      <c r="AK9" s="9" t="inlineStr">
        <is>
          <t>Liz</t>
        </is>
      </c>
    </row>
    <row r="10" ht="15.75" customHeight="1">
      <c r="A10" s="9" t="inlineStr">
        <is>
          <t>LuisJimenez</t>
        </is>
      </c>
      <c r="B10" s="20">
        <f>SUM('COorMtElandEstatesJBNA:WindwoodCondo'!B10)</f>
        <v/>
      </c>
      <c r="C10" s="20">
        <f>SUM('COorMtElandEstatesJBNA:WindwoodCondo'!C10)</f>
        <v/>
      </c>
      <c r="D10" s="20">
        <f>SUM('COorMtElandEstatesJBNA:WindwoodCondo'!D10)</f>
        <v/>
      </c>
      <c r="E10" s="20">
        <f>SUM('COorMtElandEstatesJBNA:WindwoodCondo'!E10)</f>
        <v/>
      </c>
      <c r="F10" s="20">
        <f>SUM('COorMtElandEstatesJBNA:WindwoodCondo'!F10)</f>
        <v/>
      </c>
      <c r="G10" s="20">
        <f>SUM('COorMtElandEstatesJBNA:WindwoodCondo'!G10)</f>
        <v/>
      </c>
      <c r="H10" s="20">
        <f>SUM('COorMtElandEstatesJBNA:WindwoodCondo'!H10)</f>
        <v/>
      </c>
      <c r="I10" s="11">
        <f>SUM(B10:H10)</f>
        <v/>
      </c>
      <c r="J10" s="12">
        <f>IF(I10&lt;=40,I10,40)</f>
        <v/>
      </c>
      <c r="K10" s="13">
        <f>I10-J10</f>
        <v/>
      </c>
      <c r="L10" s="14">
        <f>I10*15</f>
        <v/>
      </c>
      <c r="M10" s="10" t="n"/>
      <c r="N10" s="11">
        <f>B10</f>
        <v/>
      </c>
      <c r="O10" s="11">
        <f>C10+N10</f>
        <v/>
      </c>
      <c r="P10" s="11">
        <f>D10+O10</f>
        <v/>
      </c>
      <c r="Q10" s="11">
        <f>E10+P10</f>
        <v/>
      </c>
      <c r="R10" s="11">
        <f>F10+Q10</f>
        <v/>
      </c>
      <c r="S10" s="11">
        <f>G10+R10</f>
        <v/>
      </c>
      <c r="T10" s="11">
        <f>H10+S10</f>
        <v/>
      </c>
      <c r="U10" s="10" t="n"/>
      <c r="V10" s="12">
        <f>N10</f>
        <v/>
      </c>
      <c r="W10" s="12">
        <f>IF(O10&lt;=0, 0, IF(O10&lt;=40,O10-N10,IF(O10-N10&lt;=0, 0, ABS(O10-N10-AE10))))</f>
        <v/>
      </c>
      <c r="X10" s="12">
        <f>IF(P10&lt;=0, 0, IF(P10&lt;=40,P10-O10,IF(P10-O10&lt;=0, 0, ABS(P10-O10-AF10))))</f>
        <v/>
      </c>
      <c r="Y10" s="12">
        <f>IF(Q10&lt;=0, 0, IF(Q10&lt;=40,Q10-P10,IF(Q10-P10&lt;=0, 0, ABS(Q10-P10-AG10))))</f>
        <v/>
      </c>
      <c r="Z10" s="12">
        <f>IF(R10&lt;=0, 0, IF(R10&lt;=40,R10-Q10,IF(R10-Q10&lt;=0, 0, ABS(R10-Q10-AH10))))</f>
        <v/>
      </c>
      <c r="AA10" s="12">
        <f>IF(S10&lt;=0, 0, IF(S10&lt;=40,S10-R10,IF(S10-R10&lt;=0, 0, ABS(S10-R10-AI10))))</f>
        <v/>
      </c>
      <c r="AB10" s="12">
        <f>IF(T10&lt;=0, 0, IF(T10&lt;=40,T10-S10,IF(T10-S10&lt;=0, 0, ABS(T10-S10-AJ10))))</f>
        <v/>
      </c>
      <c r="AC10" s="10" t="n"/>
      <c r="AD10" s="13">
        <f>0</f>
        <v/>
      </c>
      <c r="AE10" s="13">
        <f>IF(O10&lt;=0, 0, IF(O10&lt;=40,0, IF(O10-N10&lt;=0,0,IF(O10&gt;40, O10-40-SUM(AD10:AD10),0))))</f>
        <v/>
      </c>
      <c r="AF10" s="13">
        <f>IF(P10&lt;=0, 0, IF(P10&lt;=40,0, IF(P10-O10&lt;=0,0,IF(P10&gt;40, P10-40-SUM(AD10:AE10),0))))</f>
        <v/>
      </c>
      <c r="AG10" s="13">
        <f>IF(Q10&lt;=0, 0, IF(Q10&lt;=40,0, IF(Q10-P10&lt;=0,0,IF(Q10&gt;40, Q10-40-SUM(AD10:AF10),0))))</f>
        <v/>
      </c>
      <c r="AH10" s="13">
        <f>IF(R10&lt;=0, 0, IF(R10&lt;=40,0, IF(R10-Q10&lt;=0,0,IF(R10&gt;40, R10-40-SUM(AD10:AG10),0))))</f>
        <v/>
      </c>
      <c r="AI10" s="13">
        <f>IF(S10&lt;=0, 0, IF(S10&lt;=40,0, IF(S10-R10&lt;=0,0,IF(S10&gt;40, S10-40-SUM(AD10:AH10),0))))</f>
        <v/>
      </c>
      <c r="AJ10" s="13">
        <f>IF(T10&lt;=0, 0, IF(T10&lt;=40,0, IF(T10-S10&lt;=0,0,IF(T10&gt;40, T10-40-SUM(AD10:AI10),0))))</f>
        <v/>
      </c>
      <c r="AK10" s="9" t="inlineStr">
        <is>
          <t>LuisJimenez</t>
        </is>
      </c>
    </row>
    <row r="11" ht="15.75" customHeight="1">
      <c r="A11" s="9" t="inlineStr">
        <is>
          <t>ManuelLopez</t>
        </is>
      </c>
      <c r="B11" s="20">
        <f>SUM('COorMtElandEstatesJBNA:WindwoodCondo'!B11)</f>
        <v/>
      </c>
      <c r="C11" s="20">
        <f>SUM('COorMtElandEstatesJBNA:WindwoodCondo'!C11)</f>
        <v/>
      </c>
      <c r="D11" s="20">
        <f>SUM('COorMtElandEstatesJBNA:WindwoodCondo'!D11)</f>
        <v/>
      </c>
      <c r="E11" s="20">
        <f>SUM('COorMtElandEstatesJBNA:WindwoodCondo'!E11)</f>
        <v/>
      </c>
      <c r="F11" s="20">
        <f>SUM('COorMtElandEstatesJBNA:WindwoodCondo'!F11)</f>
        <v/>
      </c>
      <c r="G11" s="20">
        <f>SUM('COorMtElandEstatesJBNA:WindwoodCondo'!G11)</f>
        <v/>
      </c>
      <c r="H11" s="20">
        <f>SUM('COorMtElandEstatesJBNA:WindwoodCondo'!H11)</f>
        <v/>
      </c>
      <c r="I11" s="11">
        <f>SUM(B11:H11)</f>
        <v/>
      </c>
      <c r="J11" s="12">
        <f>IF(I11&lt;=40,I11,40)</f>
        <v/>
      </c>
      <c r="K11" s="13">
        <f>I11-J11</f>
        <v/>
      </c>
      <c r="L11" s="14">
        <f>I11*15</f>
        <v/>
      </c>
      <c r="M11" s="10" t="n"/>
      <c r="N11" s="11">
        <f>B11</f>
        <v/>
      </c>
      <c r="O11" s="11">
        <f>C11+N11</f>
        <v/>
      </c>
      <c r="P11" s="11">
        <f>D11+O11</f>
        <v/>
      </c>
      <c r="Q11" s="11">
        <f>E11+P11</f>
        <v/>
      </c>
      <c r="R11" s="11">
        <f>F11+Q11</f>
        <v/>
      </c>
      <c r="S11" s="11">
        <f>G11+R11</f>
        <v/>
      </c>
      <c r="T11" s="11">
        <f>H11+S11</f>
        <v/>
      </c>
      <c r="U11" s="10" t="n"/>
      <c r="V11" s="12">
        <f>N11</f>
        <v/>
      </c>
      <c r="W11" s="12">
        <f>IF(O11&lt;=0, 0, IF(O11&lt;=40,O11-N11,IF(O11-N11&lt;=0, 0, ABS(O11-N11-AE11))))</f>
        <v/>
      </c>
      <c r="X11" s="12">
        <f>IF(P11&lt;=0, 0, IF(P11&lt;=40,P11-O11,IF(P11-O11&lt;=0, 0, ABS(P11-O11-AF11))))</f>
        <v/>
      </c>
      <c r="Y11" s="12">
        <f>IF(Q11&lt;=0, 0, IF(Q11&lt;=40,Q11-P11,IF(Q11-P11&lt;=0, 0, ABS(Q11-P11-AG11))))</f>
        <v/>
      </c>
      <c r="Z11" s="12">
        <f>IF(R11&lt;=0, 0, IF(R11&lt;=40,R11-Q11,IF(R11-Q11&lt;=0, 0, ABS(R11-Q11-AH11))))</f>
        <v/>
      </c>
      <c r="AA11" s="12">
        <f>IF(S11&lt;=0, 0, IF(S11&lt;=40,S11-R11,IF(S11-R11&lt;=0, 0, ABS(S11-R11-AI11))))</f>
        <v/>
      </c>
      <c r="AB11" s="12">
        <f>IF(T11&lt;=0, 0, IF(T11&lt;=40,T11-S11,IF(T11-S11&lt;=0, 0, ABS(T11-S11-AJ11))))</f>
        <v/>
      </c>
      <c r="AC11" s="10" t="n"/>
      <c r="AD11" s="13">
        <f>0</f>
        <v/>
      </c>
      <c r="AE11" s="13">
        <f>IF(O11&lt;=0, 0, IF(O11&lt;=40,0, IF(O11-N11&lt;=0,0,IF(O11&gt;40, O11-40-SUM(AD11:AD11),0))))</f>
        <v/>
      </c>
      <c r="AF11" s="13">
        <f>IF(P11&lt;=0, 0, IF(P11&lt;=40,0, IF(P11-O11&lt;=0,0,IF(P11&gt;40, P11-40-SUM(AD11:AE11),0))))</f>
        <v/>
      </c>
      <c r="AG11" s="13">
        <f>IF(Q11&lt;=0, 0, IF(Q11&lt;=40,0, IF(Q11-P11&lt;=0,0,IF(Q11&gt;40, Q11-40-SUM(AD11:AF11),0))))</f>
        <v/>
      </c>
      <c r="AH11" s="13">
        <f>IF(R11&lt;=0, 0, IF(R11&lt;=40,0, IF(R11-Q11&lt;=0,0,IF(R11&gt;40, R11-40-SUM(AD11:AG11),0))))</f>
        <v/>
      </c>
      <c r="AI11" s="13">
        <f>IF(S11&lt;=0, 0, IF(S11&lt;=40,0, IF(S11-R11&lt;=0,0,IF(S11&gt;40, S11-40-SUM(AD11:AH11),0))))</f>
        <v/>
      </c>
      <c r="AJ11" s="13">
        <f>IF(T11&lt;=0, 0, IF(T11&lt;=40,0, IF(T11-S11&lt;=0,0,IF(T11&gt;40, T11-40-SUM(AD11:AI11),0))))</f>
        <v/>
      </c>
      <c r="AK11" s="9" t="inlineStr">
        <is>
          <t>ManuelLopez</t>
        </is>
      </c>
    </row>
    <row r="12" ht="15.75" customHeight="1">
      <c r="A12" s="9" t="inlineStr">
        <is>
          <t>MateoLaverde</t>
        </is>
      </c>
      <c r="B12" s="20">
        <f>SUM('COorMtElandEstatesJBNA:WindwoodCondo'!B12)</f>
        <v/>
      </c>
      <c r="C12" s="20">
        <f>SUM('COorMtElandEstatesJBNA:WindwoodCondo'!C12)</f>
        <v/>
      </c>
      <c r="D12" s="20">
        <f>SUM('COorMtElandEstatesJBNA:WindwoodCondo'!D12)</f>
        <v/>
      </c>
      <c r="E12" s="20">
        <f>SUM('COorMtElandEstatesJBNA:WindwoodCondo'!E12)</f>
        <v/>
      </c>
      <c r="F12" s="20">
        <f>SUM('COorMtElandEstatesJBNA:WindwoodCondo'!F12)</f>
        <v/>
      </c>
      <c r="G12" s="20">
        <f>SUM('COorMtElandEstatesJBNA:WindwoodCondo'!G12)</f>
        <v/>
      </c>
      <c r="H12" s="20">
        <f>SUM('COorMtElandEstatesJBNA:WindwoodCondo'!H12)</f>
        <v/>
      </c>
      <c r="I12" s="11">
        <f>SUM(B12:H12)</f>
        <v/>
      </c>
      <c r="J12" s="12">
        <f>IF(I12&lt;=40,I12,40)</f>
        <v/>
      </c>
      <c r="K12" s="13">
        <f>I12-J12</f>
        <v/>
      </c>
      <c r="L12" s="14">
        <f>I12*15</f>
        <v/>
      </c>
      <c r="M12" s="10" t="n"/>
      <c r="N12" s="11">
        <f>B12</f>
        <v/>
      </c>
      <c r="O12" s="11">
        <f>C12+N12</f>
        <v/>
      </c>
      <c r="P12" s="11">
        <f>D12+O12</f>
        <v/>
      </c>
      <c r="Q12" s="11">
        <f>E12+P12</f>
        <v/>
      </c>
      <c r="R12" s="11">
        <f>F12+Q12</f>
        <v/>
      </c>
      <c r="S12" s="11">
        <f>G12+R12</f>
        <v/>
      </c>
      <c r="T12" s="11">
        <f>H12+S12</f>
        <v/>
      </c>
      <c r="U12" s="10" t="n"/>
      <c r="V12" s="12">
        <f>N12</f>
        <v/>
      </c>
      <c r="W12" s="12">
        <f>IF(O12&lt;=0, 0, IF(O12&lt;=40,O12-N12,IF(O12-N12&lt;=0, 0, ABS(O12-N12-AE12))))</f>
        <v/>
      </c>
      <c r="X12" s="12">
        <f>IF(P12&lt;=0, 0, IF(P12&lt;=40,P12-O12,IF(P12-O12&lt;=0, 0, ABS(P12-O12-AF12))))</f>
        <v/>
      </c>
      <c r="Y12" s="12">
        <f>IF(Q12&lt;=0, 0, IF(Q12&lt;=40,Q12-P12,IF(Q12-P12&lt;=0, 0, ABS(Q12-P12-AG12))))</f>
        <v/>
      </c>
      <c r="Z12" s="12">
        <f>IF(R12&lt;=0, 0, IF(R12&lt;=40,R12-Q12,IF(R12-Q12&lt;=0, 0, ABS(R12-Q12-AH12))))</f>
        <v/>
      </c>
      <c r="AA12" s="12">
        <f>IF(S12&lt;=0, 0, IF(S12&lt;=40,S12-R12,IF(S12-R12&lt;=0, 0, ABS(S12-R12-AI12))))</f>
        <v/>
      </c>
      <c r="AB12" s="12">
        <f>IF(T12&lt;=0, 0, IF(T12&lt;=40,T12-S12,IF(T12-S12&lt;=0, 0, ABS(T12-S12-AJ12))))</f>
        <v/>
      </c>
      <c r="AC12" s="10" t="n"/>
      <c r="AD12" s="13">
        <f>0</f>
        <v/>
      </c>
      <c r="AE12" s="13">
        <f>IF(O12&lt;=0, 0, IF(O12&lt;=40,0, IF(O12-N12&lt;=0,0,IF(O12&gt;40, O12-40-SUM(AD12:AD12),0))))</f>
        <v/>
      </c>
      <c r="AF12" s="13">
        <f>IF(P12&lt;=0, 0, IF(P12&lt;=40,0, IF(P12-O12&lt;=0,0,IF(P12&gt;40, P12-40-SUM(AD12:AE12),0))))</f>
        <v/>
      </c>
      <c r="AG12" s="13">
        <f>IF(Q12&lt;=0, 0, IF(Q12&lt;=40,0, IF(Q12-P12&lt;=0,0,IF(Q12&gt;40, Q12-40-SUM(AD12:AF12),0))))</f>
        <v/>
      </c>
      <c r="AH12" s="13">
        <f>IF(R12&lt;=0, 0, IF(R12&lt;=40,0, IF(R12-Q12&lt;=0,0,IF(R12&gt;40, R12-40-SUM(AD12:AG12),0))))</f>
        <v/>
      </c>
      <c r="AI12" s="13">
        <f>IF(S12&lt;=0, 0, IF(S12&lt;=40,0, IF(S12-R12&lt;=0,0,IF(S12&gt;40, S12-40-SUM(AD12:AH12),0))))</f>
        <v/>
      </c>
      <c r="AJ12" s="13">
        <f>IF(T12&lt;=0, 0, IF(T12&lt;=40,0, IF(T12-S12&lt;=0,0,IF(T12&gt;40, T12-40-SUM(AD12:AI12),0))))</f>
        <v/>
      </c>
      <c r="AK12" s="9" t="inlineStr">
        <is>
          <t>MateoLaverde</t>
        </is>
      </c>
    </row>
    <row r="13" ht="15.75" customHeight="1">
      <c r="A13" s="9" t="inlineStr">
        <is>
          <t>MateoMarverde</t>
        </is>
      </c>
      <c r="B13" s="20">
        <f>SUM('COorMtElandEstatesJBNA:WindwoodCondo'!B13)</f>
        <v/>
      </c>
      <c r="C13" s="20">
        <f>SUM('COorMtElandEstatesJBNA:WindwoodCondo'!C13)</f>
        <v/>
      </c>
      <c r="D13" s="20">
        <f>SUM('COorMtElandEstatesJBNA:WindwoodCondo'!D13)</f>
        <v/>
      </c>
      <c r="E13" s="20">
        <f>SUM('COorMtElandEstatesJBNA:WindwoodCondo'!E13)</f>
        <v/>
      </c>
      <c r="F13" s="20">
        <f>SUM('COorMtElandEstatesJBNA:WindwoodCondo'!F13)</f>
        <v/>
      </c>
      <c r="G13" s="20">
        <f>SUM('COorMtElandEstatesJBNA:WindwoodCondo'!G13)</f>
        <v/>
      </c>
      <c r="H13" s="20">
        <f>SUM('COorMtElandEstatesJBNA:WindwoodCondo'!H13)</f>
        <v/>
      </c>
      <c r="I13" s="11">
        <f>SUM(B13:H13)</f>
        <v/>
      </c>
      <c r="J13" s="12">
        <f>IF(I13&lt;=40,I13,40)</f>
        <v/>
      </c>
      <c r="K13" s="13">
        <f>I13-J13</f>
        <v/>
      </c>
      <c r="L13" s="14">
        <f>I13*15</f>
        <v/>
      </c>
      <c r="M13" s="10" t="n"/>
      <c r="N13" s="11">
        <f>B13</f>
        <v/>
      </c>
      <c r="O13" s="11">
        <f>C13+N13</f>
        <v/>
      </c>
      <c r="P13" s="11">
        <f>D13+O13</f>
        <v/>
      </c>
      <c r="Q13" s="11">
        <f>E13+P13</f>
        <v/>
      </c>
      <c r="R13" s="11">
        <f>F13+Q13</f>
        <v/>
      </c>
      <c r="S13" s="11">
        <f>G13+R13</f>
        <v/>
      </c>
      <c r="T13" s="11">
        <f>H13+S13</f>
        <v/>
      </c>
      <c r="U13" s="10" t="n"/>
      <c r="V13" s="12">
        <f>N13</f>
        <v/>
      </c>
      <c r="W13" s="12">
        <f>IF(O13&lt;=0, 0, IF(O13&lt;=40,O13-N13,IF(O13-N13&lt;=0, 0, ABS(O13-N13-AE13))))</f>
        <v/>
      </c>
      <c r="X13" s="12">
        <f>IF(P13&lt;=0, 0, IF(P13&lt;=40,P13-O13,IF(P13-O13&lt;=0, 0, ABS(P13-O13-AF13))))</f>
        <v/>
      </c>
      <c r="Y13" s="12">
        <f>IF(Q13&lt;=0, 0, IF(Q13&lt;=40,Q13-P13,IF(Q13-P13&lt;=0, 0, ABS(Q13-P13-AG13))))</f>
        <v/>
      </c>
      <c r="Z13" s="12">
        <f>IF(R13&lt;=0, 0, IF(R13&lt;=40,R13-Q13,IF(R13-Q13&lt;=0, 0, ABS(R13-Q13-AH13))))</f>
        <v/>
      </c>
      <c r="AA13" s="12">
        <f>IF(S13&lt;=0, 0, IF(S13&lt;=40,S13-R13,IF(S13-R13&lt;=0, 0, ABS(S13-R13-AI13))))</f>
        <v/>
      </c>
      <c r="AB13" s="12">
        <f>IF(T13&lt;=0, 0, IF(T13&lt;=40,T13-S13,IF(T13-S13&lt;=0, 0, ABS(T13-S13-AJ13))))</f>
        <v/>
      </c>
      <c r="AC13" s="10" t="n"/>
      <c r="AD13" s="13">
        <f>0</f>
        <v/>
      </c>
      <c r="AE13" s="13">
        <f>IF(O13&lt;=0, 0, IF(O13&lt;=40,0, IF(O13-N13&lt;=0,0,IF(O13&gt;40, O13-40-SUM(AD13:AD13),0))))</f>
        <v/>
      </c>
      <c r="AF13" s="13">
        <f>IF(P13&lt;=0, 0, IF(P13&lt;=40,0, IF(P13-O13&lt;=0,0,IF(P13&gt;40, P13-40-SUM(AD13:AE13),0))))</f>
        <v/>
      </c>
      <c r="AG13" s="13">
        <f>IF(Q13&lt;=0, 0, IF(Q13&lt;=40,0, IF(Q13-P13&lt;=0,0,IF(Q13&gt;40, Q13-40-SUM(AD13:AF13),0))))</f>
        <v/>
      </c>
      <c r="AH13" s="13">
        <f>IF(R13&lt;=0, 0, IF(R13&lt;=40,0, IF(R13-Q13&lt;=0,0,IF(R13&gt;40, R13-40-SUM(AD13:AG13),0))))</f>
        <v/>
      </c>
      <c r="AI13" s="13">
        <f>IF(S13&lt;=0, 0, IF(S13&lt;=40,0, IF(S13-R13&lt;=0,0,IF(S13&gt;40, S13-40-SUM(AD13:AH13),0))))</f>
        <v/>
      </c>
      <c r="AJ13" s="13">
        <f>IF(T13&lt;=0, 0, IF(T13&lt;=40,0, IF(T13-S13&lt;=0,0,IF(T13&gt;40, T13-40-SUM(AD13:AI13),0))))</f>
        <v/>
      </c>
      <c r="AK13" s="9" t="inlineStr">
        <is>
          <t>MateoMarverde</t>
        </is>
      </c>
    </row>
    <row r="14" ht="15.75" customHeight="1">
      <c r="A14" s="9" t="inlineStr">
        <is>
          <t>PedroForrero</t>
        </is>
      </c>
      <c r="B14" s="20">
        <f>SUM('COorMtElandEstatesJBNA:WindwoodCondo'!B14)</f>
        <v/>
      </c>
      <c r="C14" s="20">
        <f>SUM('COorMtElandEstatesJBNA:WindwoodCondo'!C14)</f>
        <v/>
      </c>
      <c r="D14" s="20">
        <f>SUM('COorMtElandEstatesJBNA:WindwoodCondo'!D14)</f>
        <v/>
      </c>
      <c r="E14" s="20">
        <f>SUM('COorMtElandEstatesJBNA:WindwoodCondo'!E14)</f>
        <v/>
      </c>
      <c r="F14" s="20">
        <f>SUM('COorMtElandEstatesJBNA:WindwoodCondo'!F14)</f>
        <v/>
      </c>
      <c r="G14" s="20">
        <f>SUM('COorMtElandEstatesJBNA:WindwoodCondo'!G14)</f>
        <v/>
      </c>
      <c r="H14" s="20">
        <f>SUM('COorMtElandEstatesJBNA:WindwoodCondo'!H14)</f>
        <v/>
      </c>
      <c r="I14" s="11">
        <f>SUM(B14:H14)</f>
        <v/>
      </c>
      <c r="J14" s="12">
        <f>IF(I14&lt;=40,I14,40)</f>
        <v/>
      </c>
      <c r="K14" s="13">
        <f>I14-J14</f>
        <v/>
      </c>
      <c r="L14" s="14">
        <f>I14*15</f>
        <v/>
      </c>
      <c r="M14" s="10" t="n"/>
      <c r="N14" s="11">
        <f>B14</f>
        <v/>
      </c>
      <c r="O14" s="11">
        <f>C14+N14</f>
        <v/>
      </c>
      <c r="P14" s="11">
        <f>D14+O14</f>
        <v/>
      </c>
      <c r="Q14" s="11">
        <f>E14+P14</f>
        <v/>
      </c>
      <c r="R14" s="11">
        <f>F14+Q14</f>
        <v/>
      </c>
      <c r="S14" s="11">
        <f>G14+R14</f>
        <v/>
      </c>
      <c r="T14" s="11">
        <f>H14+S14</f>
        <v/>
      </c>
      <c r="U14" s="10" t="n"/>
      <c r="V14" s="12">
        <f>N14</f>
        <v/>
      </c>
      <c r="W14" s="12">
        <f>IF(O14&lt;=0, 0, IF(O14&lt;=40,O14-N14,IF(O14-N14&lt;=0, 0, ABS(O14-N14-AE14))))</f>
        <v/>
      </c>
      <c r="X14" s="12">
        <f>IF(P14&lt;=0, 0, IF(P14&lt;=40,P14-O14,IF(P14-O14&lt;=0, 0, ABS(P14-O14-AF14))))</f>
        <v/>
      </c>
      <c r="Y14" s="12">
        <f>IF(Q14&lt;=0, 0, IF(Q14&lt;=40,Q14-P14,IF(Q14-P14&lt;=0, 0, ABS(Q14-P14-AG14))))</f>
        <v/>
      </c>
      <c r="Z14" s="12">
        <f>IF(R14&lt;=0, 0, IF(R14&lt;=40,R14-Q14,IF(R14-Q14&lt;=0, 0, ABS(R14-Q14-AH14))))</f>
        <v/>
      </c>
      <c r="AA14" s="12">
        <f>IF(S14&lt;=0, 0, IF(S14&lt;=40,S14-R14,IF(S14-R14&lt;=0, 0, ABS(S14-R14-AI14))))</f>
        <v/>
      </c>
      <c r="AB14" s="12">
        <f>IF(T14&lt;=0, 0, IF(T14&lt;=40,T14-S14,IF(T14-S14&lt;=0, 0, ABS(T14-S14-AJ14))))</f>
        <v/>
      </c>
      <c r="AC14" s="10" t="n"/>
      <c r="AD14" s="13">
        <f>0</f>
        <v/>
      </c>
      <c r="AE14" s="13">
        <f>IF(O14&lt;=0, 0, IF(O14&lt;=40,0, IF(O14-N14&lt;=0,0,IF(O14&gt;40, O14-40-SUM(AD14:AD14),0))))</f>
        <v/>
      </c>
      <c r="AF14" s="13">
        <f>IF(P14&lt;=0, 0, IF(P14&lt;=40,0, IF(P14-O14&lt;=0,0,IF(P14&gt;40, P14-40-SUM(AD14:AE14),0))))</f>
        <v/>
      </c>
      <c r="AG14" s="13">
        <f>IF(Q14&lt;=0, 0, IF(Q14&lt;=40,0, IF(Q14-P14&lt;=0,0,IF(Q14&gt;40, Q14-40-SUM(AD14:AF14),0))))</f>
        <v/>
      </c>
      <c r="AH14" s="13">
        <f>IF(R14&lt;=0, 0, IF(R14&lt;=40,0, IF(R14-Q14&lt;=0,0,IF(R14&gt;40, R14-40-SUM(AD14:AG14),0))))</f>
        <v/>
      </c>
      <c r="AI14" s="13">
        <f>IF(S14&lt;=0, 0, IF(S14&lt;=40,0, IF(S14-R14&lt;=0,0,IF(S14&gt;40, S14-40-SUM(AD14:AH14),0))))</f>
        <v/>
      </c>
      <c r="AJ14" s="13">
        <f>IF(T14&lt;=0, 0, IF(T14&lt;=40,0, IF(T14-S14&lt;=0,0,IF(T14&gt;40, T14-40-SUM(AD14:AI14),0))))</f>
        <v/>
      </c>
      <c r="AK14" s="9" t="inlineStr">
        <is>
          <t>PedroForrero</t>
        </is>
      </c>
    </row>
    <row r="15" ht="15.75" customHeight="1">
      <c r="A15" s="9" t="inlineStr">
        <is>
          <t>SaraOrtiz</t>
        </is>
      </c>
      <c r="B15" s="20">
        <f>SUM('COorMtElandEstatesJBNA:WindwoodCondo'!B15)</f>
        <v/>
      </c>
      <c r="C15" s="20">
        <f>SUM('COorMtElandEstatesJBNA:WindwoodCondo'!C15)</f>
        <v/>
      </c>
      <c r="D15" s="20">
        <f>SUM('COorMtElandEstatesJBNA:WindwoodCondo'!D15)</f>
        <v/>
      </c>
      <c r="E15" s="20">
        <f>SUM('COorMtElandEstatesJBNA:WindwoodCondo'!E15)</f>
        <v/>
      </c>
      <c r="F15" s="20">
        <f>SUM('COorMtElandEstatesJBNA:WindwoodCondo'!F15)</f>
        <v/>
      </c>
      <c r="G15" s="20">
        <f>SUM('COorMtElandEstatesJBNA:WindwoodCondo'!G15)</f>
        <v/>
      </c>
      <c r="H15" s="20">
        <f>SUM('COorMtElandEstatesJBNA:WindwoodCondo'!H15)</f>
        <v/>
      </c>
      <c r="I15" s="11">
        <f>SUM(B15:H15)</f>
        <v/>
      </c>
      <c r="J15" s="12">
        <f>IF(I15&lt;=40,I15,40)</f>
        <v/>
      </c>
      <c r="K15" s="13">
        <f>I15-J15</f>
        <v/>
      </c>
      <c r="L15" s="14">
        <f>I15*15</f>
        <v/>
      </c>
      <c r="M15" s="10" t="n"/>
      <c r="N15" s="11">
        <f>B15</f>
        <v/>
      </c>
      <c r="O15" s="11">
        <f>C15+N15</f>
        <v/>
      </c>
      <c r="P15" s="11">
        <f>D15+O15</f>
        <v/>
      </c>
      <c r="Q15" s="11">
        <f>E15+P15</f>
        <v/>
      </c>
      <c r="R15" s="11">
        <f>F15+Q15</f>
        <v/>
      </c>
      <c r="S15" s="11">
        <f>G15+R15</f>
        <v/>
      </c>
      <c r="T15" s="11">
        <f>H15+S15</f>
        <v/>
      </c>
      <c r="U15" s="10" t="n"/>
      <c r="V15" s="12">
        <f>N15</f>
        <v/>
      </c>
      <c r="W15" s="12">
        <f>IF(O15&lt;=0, 0, IF(O15&lt;=40,O15-N15,IF(O15-N15&lt;=0, 0, ABS(O15-N15-AE15))))</f>
        <v/>
      </c>
      <c r="X15" s="12">
        <f>IF(P15&lt;=0, 0, IF(P15&lt;=40,P15-O15,IF(P15-O15&lt;=0, 0, ABS(P15-O15-AF15))))</f>
        <v/>
      </c>
      <c r="Y15" s="12">
        <f>IF(Q15&lt;=0, 0, IF(Q15&lt;=40,Q15-P15,IF(Q15-P15&lt;=0, 0, ABS(Q15-P15-AG15))))</f>
        <v/>
      </c>
      <c r="Z15" s="12">
        <f>IF(R15&lt;=0, 0, IF(R15&lt;=40,R15-Q15,IF(R15-Q15&lt;=0, 0, ABS(R15-Q15-AH15))))</f>
        <v/>
      </c>
      <c r="AA15" s="12">
        <f>IF(S15&lt;=0, 0, IF(S15&lt;=40,S15-R15,IF(S15-R15&lt;=0, 0, ABS(S15-R15-AI15))))</f>
        <v/>
      </c>
      <c r="AB15" s="12">
        <f>IF(T15&lt;=0, 0, IF(T15&lt;=40,T15-S15,IF(T15-S15&lt;=0, 0, ABS(T15-S15-AJ15))))</f>
        <v/>
      </c>
      <c r="AC15" s="10" t="n"/>
      <c r="AD15" s="13">
        <f>0</f>
        <v/>
      </c>
      <c r="AE15" s="13">
        <f>IF(O15&lt;=0, 0, IF(O15&lt;=40,0, IF(O15-N15&lt;=0,0,IF(O15&gt;40, O15-40-SUM(AD15:AD15),0))))</f>
        <v/>
      </c>
      <c r="AF15" s="13">
        <f>IF(P15&lt;=0, 0, IF(P15&lt;=40,0, IF(P15-O15&lt;=0,0,IF(P15&gt;40, P15-40-SUM(AD15:AE15),0))))</f>
        <v/>
      </c>
      <c r="AG15" s="13">
        <f>IF(Q15&lt;=0, 0, IF(Q15&lt;=40,0, IF(Q15-P15&lt;=0,0,IF(Q15&gt;40, Q15-40-SUM(AD15:AF15),0))))</f>
        <v/>
      </c>
      <c r="AH15" s="13">
        <f>IF(R15&lt;=0, 0, IF(R15&lt;=40,0, IF(R15-Q15&lt;=0,0,IF(R15&gt;40, R15-40-SUM(AD15:AG15),0))))</f>
        <v/>
      </c>
      <c r="AI15" s="13">
        <f>IF(S15&lt;=0, 0, IF(S15&lt;=40,0, IF(S15-R15&lt;=0,0,IF(S15&gt;40, S15-40-SUM(AD15:AH15),0))))</f>
        <v/>
      </c>
      <c r="AJ15" s="13">
        <f>IF(T15&lt;=0, 0, IF(T15&lt;=40,0, IF(T15-S15&lt;=0,0,IF(T15&gt;40, T15-40-SUM(AD15:AI15),0))))</f>
        <v/>
      </c>
      <c r="AK15" s="9" t="inlineStr">
        <is>
          <t>SaraOrtiz</t>
        </is>
      </c>
    </row>
    <row r="16" ht="15.75" customHeight="1">
      <c r="A16" s="9" t="inlineStr">
        <is>
          <t>YuniorOrtiz</t>
        </is>
      </c>
      <c r="B16" s="20">
        <f>SUM('COorMtElandEstatesJBNA:WindwoodCondo'!B16)</f>
        <v/>
      </c>
      <c r="C16" s="20">
        <f>SUM('COorMtElandEstatesJBNA:WindwoodCondo'!C16)</f>
        <v/>
      </c>
      <c r="D16" s="20">
        <f>SUM('COorMtElandEstatesJBNA:WindwoodCondo'!D16)</f>
        <v/>
      </c>
      <c r="E16" s="20">
        <f>SUM('COorMtElandEstatesJBNA:WindwoodCondo'!E16)</f>
        <v/>
      </c>
      <c r="F16" s="20">
        <f>SUM('COorMtElandEstatesJBNA:WindwoodCondo'!F16)</f>
        <v/>
      </c>
      <c r="G16" s="20">
        <f>SUM('COorMtElandEstatesJBNA:WindwoodCondo'!G16)</f>
        <v/>
      </c>
      <c r="H16" s="20">
        <f>SUM('COorMtElandEstatesJBNA:WindwoodCondo'!H16)</f>
        <v/>
      </c>
      <c r="I16" s="11">
        <f>SUM(B16:H16)</f>
        <v/>
      </c>
      <c r="J16" s="12">
        <f>IF(I16&lt;=40,I16,40)</f>
        <v/>
      </c>
      <c r="K16" s="13">
        <f>I16-J16</f>
        <v/>
      </c>
      <c r="L16" s="14">
        <f>I16*15</f>
        <v/>
      </c>
      <c r="M16" s="10" t="n"/>
      <c r="N16" s="11">
        <f>B16</f>
        <v/>
      </c>
      <c r="O16" s="11">
        <f>C16+N16</f>
        <v/>
      </c>
      <c r="P16" s="11">
        <f>D16+O16</f>
        <v/>
      </c>
      <c r="Q16" s="11">
        <f>E16+P16</f>
        <v/>
      </c>
      <c r="R16" s="11">
        <f>F16+Q16</f>
        <v/>
      </c>
      <c r="S16" s="11">
        <f>G16+R16</f>
        <v/>
      </c>
      <c r="T16" s="11">
        <f>H16+S16</f>
        <v/>
      </c>
      <c r="U16" s="10" t="n"/>
      <c r="V16" s="12">
        <f>N16</f>
        <v/>
      </c>
      <c r="W16" s="12">
        <f>IF(O16&lt;=0, 0, IF(O16&lt;=40,O16-N16,IF(O16-N16&lt;=0, 0, ABS(O16-N16-AE16))))</f>
        <v/>
      </c>
      <c r="X16" s="12">
        <f>IF(P16&lt;=0, 0, IF(P16&lt;=40,P16-O16,IF(P16-O16&lt;=0, 0, ABS(P16-O16-AF16))))</f>
        <v/>
      </c>
      <c r="Y16" s="12">
        <f>IF(Q16&lt;=0, 0, IF(Q16&lt;=40,Q16-P16,IF(Q16-P16&lt;=0, 0, ABS(Q16-P16-AG16))))</f>
        <v/>
      </c>
      <c r="Z16" s="12">
        <f>IF(R16&lt;=0, 0, IF(R16&lt;=40,R16-Q16,IF(R16-Q16&lt;=0, 0, ABS(R16-Q16-AH16))))</f>
        <v/>
      </c>
      <c r="AA16" s="12">
        <f>IF(S16&lt;=0, 0, IF(S16&lt;=40,S16-R16,IF(S16-R16&lt;=0, 0, ABS(S16-R16-AI16))))</f>
        <v/>
      </c>
      <c r="AB16" s="12">
        <f>IF(T16&lt;=0, 0, IF(T16&lt;=40,T16-S16,IF(T16-S16&lt;=0, 0, ABS(T16-S16-AJ16))))</f>
        <v/>
      </c>
      <c r="AC16" s="10" t="n"/>
      <c r="AD16" s="13">
        <f>0</f>
        <v/>
      </c>
      <c r="AE16" s="13">
        <f>IF(O16&lt;=0, 0, IF(O16&lt;=40,0, IF(O16-N16&lt;=0,0,IF(O16&gt;40, O16-40-SUM(AD16:AD16),0))))</f>
        <v/>
      </c>
      <c r="AF16" s="13">
        <f>IF(P16&lt;=0, 0, IF(P16&lt;=40,0, IF(P16-O16&lt;=0,0,IF(P16&gt;40, P16-40-SUM(AD16:AE16),0))))</f>
        <v/>
      </c>
      <c r="AG16" s="13">
        <f>IF(Q16&lt;=0, 0, IF(Q16&lt;=40,0, IF(Q16-P16&lt;=0,0,IF(Q16&gt;40, Q16-40-SUM(AD16:AF16),0))))</f>
        <v/>
      </c>
      <c r="AH16" s="13">
        <f>IF(R16&lt;=0, 0, IF(R16&lt;=40,0, IF(R16-Q16&lt;=0,0,IF(R16&gt;40, R16-40-SUM(AD16:AG16),0))))</f>
        <v/>
      </c>
      <c r="AI16" s="13">
        <f>IF(S16&lt;=0, 0, IF(S16&lt;=40,0, IF(S16-R16&lt;=0,0,IF(S16&gt;40, S16-40-SUM(AD16:AH16),0))))</f>
        <v/>
      </c>
      <c r="AJ16" s="13">
        <f>IF(T16&lt;=0, 0, IF(T16&lt;=40,0, IF(T16-S16&lt;=0,0,IF(T16&gt;40, T16-40-SUM(AD16:AI16),0))))</f>
        <v/>
      </c>
      <c r="AK16" s="9" t="inlineStr">
        <is>
          <t>YuniorOrtiz</t>
        </is>
      </c>
    </row>
    <row r="17" ht="33" customHeight="1">
      <c r="A17" s="5" t="inlineStr">
        <is>
          <t>TOTAL HOURS DAY - DAILY</t>
        </is>
      </c>
      <c r="B17" s="11">
        <f>SUM(B3:B16)</f>
        <v/>
      </c>
      <c r="C17" s="11">
        <f>SUM(C3:C16)</f>
        <v/>
      </c>
      <c r="D17" s="11">
        <f>SUM(D3:D16)</f>
        <v/>
      </c>
      <c r="E17" s="11">
        <f>SUM(E3:E16)</f>
        <v/>
      </c>
      <c r="F17" s="11">
        <f>SUM(F3:F16)</f>
        <v/>
      </c>
      <c r="G17" s="11">
        <f>SUM(G3:G16)</f>
        <v/>
      </c>
      <c r="H17" s="11">
        <f>SUM(H3:H16)</f>
        <v/>
      </c>
      <c r="I17" s="15">
        <f>SUM(I3:I16)</f>
        <v/>
      </c>
      <c r="J17" s="12" t="inlineStr">
        <is>
          <t>-</t>
        </is>
      </c>
      <c r="K17" s="13" t="inlineStr">
        <is>
          <t>-</t>
        </is>
      </c>
      <c r="L17" s="14">
        <f>I17*15</f>
        <v/>
      </c>
      <c r="M17" s="10" t="n"/>
      <c r="N17" s="15">
        <f>SUM(N3:N16)</f>
        <v/>
      </c>
      <c r="O17" s="15">
        <f>SUM(O3:O16)</f>
        <v/>
      </c>
      <c r="P17" s="15">
        <f>SUM(P3:P16)</f>
        <v/>
      </c>
      <c r="Q17" s="15">
        <f>SUM(Q3:Q16)</f>
        <v/>
      </c>
      <c r="R17" s="15">
        <f>SUM(R3:R16)</f>
        <v/>
      </c>
      <c r="S17" s="15">
        <f>SUM(S3:S16)</f>
        <v/>
      </c>
      <c r="T17" s="15">
        <f>SUM(T3:T16)</f>
        <v/>
      </c>
      <c r="U17" s="10" t="n"/>
      <c r="V17" s="16">
        <f>SUM(V3:V16)</f>
        <v/>
      </c>
      <c r="W17" s="16">
        <f>SUM(W3:W16)</f>
        <v/>
      </c>
      <c r="X17" s="16">
        <f>SUM(X3:X16)</f>
        <v/>
      </c>
      <c r="Y17" s="16">
        <f>SUM(Y3:Y16)</f>
        <v/>
      </c>
      <c r="Z17" s="16">
        <f>SUM(Z3:Z16)</f>
        <v/>
      </c>
      <c r="AA17" s="16">
        <f>SUM(AA3:AA16)</f>
        <v/>
      </c>
      <c r="AB17" s="16">
        <f>SUM(AB3:AB16)</f>
        <v/>
      </c>
      <c r="AC17" s="10" t="n"/>
      <c r="AD17" s="17">
        <f>SUM(AD3:AD16)</f>
        <v/>
      </c>
      <c r="AE17" s="17">
        <f>SUM(AE3:AE16)</f>
        <v/>
      </c>
      <c r="AF17" s="17">
        <f>SUM(AF3:AF16)</f>
        <v/>
      </c>
      <c r="AG17" s="17">
        <f>SUM(AG3:AG16)</f>
        <v/>
      </c>
      <c r="AH17" s="17">
        <f>SUM(AH3:AH16)</f>
        <v/>
      </c>
      <c r="AI17" s="17">
        <f>SUM(AI3:AI16)</f>
        <v/>
      </c>
      <c r="AJ17" s="17">
        <f>SUM(AJ3:AJ16)</f>
        <v/>
      </c>
      <c r="AK17" s="3" t="n"/>
    </row>
    <row r="18" ht="33" customHeight="1">
      <c r="A18" s="6" t="inlineStr">
        <is>
          <t>TOTAL REGULAR HOURS - DAILY</t>
        </is>
      </c>
      <c r="B18" s="12">
        <f>V17</f>
        <v/>
      </c>
      <c r="C18" s="12">
        <f>W17</f>
        <v/>
      </c>
      <c r="D18" s="12">
        <f>X17</f>
        <v/>
      </c>
      <c r="E18" s="12">
        <f>Y17</f>
        <v/>
      </c>
      <c r="F18" s="12">
        <f>Z17</f>
        <v/>
      </c>
      <c r="G18" s="12">
        <f>AA17</f>
        <v/>
      </c>
      <c r="H18" s="12">
        <f>AB17</f>
        <v/>
      </c>
      <c r="I18" s="12" t="inlineStr">
        <is>
          <t>-</t>
        </is>
      </c>
      <c r="J18" s="16">
        <f>SUM(J3:J16)</f>
        <v/>
      </c>
      <c r="K18" s="13" t="inlineStr">
        <is>
          <t>-</t>
        </is>
      </c>
      <c r="L18" s="14">
        <f>J18*15</f>
        <v/>
      </c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  <c r="AA18" s="10" t="n"/>
      <c r="AB18" s="10" t="n"/>
      <c r="AC18" s="10" t="n"/>
      <c r="AD18" s="10" t="n"/>
      <c r="AE18" s="10" t="n"/>
      <c r="AF18" s="10" t="n"/>
      <c r="AG18" s="10" t="n"/>
      <c r="AH18" s="10" t="n"/>
      <c r="AI18" s="10" t="n"/>
      <c r="AJ18" s="10" t="n"/>
      <c r="AK18" s="3" t="n"/>
    </row>
    <row r="19" ht="33" customHeight="1">
      <c r="A19" s="7" t="inlineStr">
        <is>
          <t>TOTAL OVERTIME HOURS - DAILY</t>
        </is>
      </c>
      <c r="B19" s="13">
        <f>AD17</f>
        <v/>
      </c>
      <c r="C19" s="13">
        <f>AE17</f>
        <v/>
      </c>
      <c r="D19" s="13">
        <f>AF17</f>
        <v/>
      </c>
      <c r="E19" s="13">
        <f>AG17</f>
        <v/>
      </c>
      <c r="F19" s="13">
        <f>AH17</f>
        <v/>
      </c>
      <c r="G19" s="13">
        <f>AI17</f>
        <v/>
      </c>
      <c r="H19" s="13">
        <f>AJ17</f>
        <v/>
      </c>
      <c r="I19" s="13" t="inlineStr">
        <is>
          <t>-</t>
        </is>
      </c>
      <c r="J19" s="13" t="inlineStr">
        <is>
          <t>-</t>
        </is>
      </c>
      <c r="K19" s="17">
        <f>SUM(K3:K16)</f>
        <v/>
      </c>
      <c r="L19" s="14">
        <f>K19*15</f>
        <v/>
      </c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  <c r="AA19" s="10" t="n"/>
      <c r="AB19" s="10" t="n"/>
      <c r="AC19" s="10" t="n"/>
      <c r="AD19" s="10" t="n"/>
      <c r="AE19" s="10" t="n"/>
      <c r="AF19" s="10" t="n"/>
      <c r="AG19" s="10" t="n"/>
      <c r="AH19" s="10" t="n"/>
      <c r="AI19" s="10" t="n"/>
      <c r="AJ19" s="10" t="n"/>
      <c r="AK19" s="3" t="n"/>
    </row>
    <row r="21">
      <c r="B21" s="23" t="inlineStr">
        <is>
          <t># Timesheet</t>
        </is>
      </c>
      <c r="C21" s="23" t="inlineStr">
        <is>
          <t>Día</t>
        </is>
      </c>
      <c r="D21" s="23" t="inlineStr">
        <is>
          <t>Horas</t>
        </is>
      </c>
      <c r="E21" s="23" t="inlineStr">
        <is>
          <t>Trabajo</t>
        </is>
      </c>
      <c r="F21" s="3" t="n"/>
    </row>
    <row r="22">
      <c r="B22" s="23" t="inlineStr">
        <is>
          <t>#1</t>
        </is>
      </c>
      <c r="C22" s="24" t="inlineStr">
        <is>
          <t>8</t>
        </is>
      </c>
      <c r="D22" s="25">
        <f>1.0</f>
        <v/>
      </c>
      <c r="E22" s="23" t="inlineStr">
        <is>
          <t>COorMtElandEstatesJBNA</t>
        </is>
      </c>
      <c r="F22" s="26">
        <f>68.0</f>
        <v/>
      </c>
    </row>
    <row r="23">
      <c r="B23" s="23" t="inlineStr">
        <is>
          <t>#2</t>
        </is>
      </c>
      <c r="C23" s="24" t="inlineStr">
        <is>
          <t>8</t>
        </is>
      </c>
      <c r="D23" s="25">
        <f>8.5</f>
        <v/>
      </c>
      <c r="E23" s="23" t="inlineStr">
        <is>
          <t>CortlandEstates</t>
        </is>
      </c>
      <c r="F23" s="27">
        <f>0</f>
        <v/>
      </c>
    </row>
    <row r="24">
      <c r="B24" s="23" t="inlineStr">
        <is>
          <t>#3</t>
        </is>
      </c>
      <c r="C24" s="24" t="inlineStr">
        <is>
          <t>8</t>
        </is>
      </c>
      <c r="D24" s="25">
        <f>36.0</f>
        <v/>
      </c>
      <c r="E24" s="23" t="inlineStr">
        <is>
          <t>ParkAstorCondo</t>
        </is>
      </c>
      <c r="F24" s="28">
        <f>18.0</f>
        <v/>
      </c>
    </row>
    <row r="25">
      <c r="B25" s="23" t="inlineStr">
        <is>
          <t>#4</t>
        </is>
      </c>
      <c r="C25" s="29" t="inlineStr">
        <is>
          <t>7</t>
        </is>
      </c>
      <c r="D25" s="25">
        <f>18.0</f>
        <v/>
      </c>
      <c r="E25" s="23" t="inlineStr">
        <is>
          <t>POARMKASTORCONDOSJBNAE</t>
        </is>
      </c>
      <c r="F25" s="30">
        <f>99.0</f>
        <v/>
      </c>
    </row>
    <row r="26">
      <c r="B26" s="23" t="inlineStr">
        <is>
          <t>#5</t>
        </is>
      </c>
      <c r="C26" s="24" t="inlineStr">
        <is>
          <t>8</t>
        </is>
      </c>
      <c r="D26" s="25">
        <f>2.5</f>
        <v/>
      </c>
      <c r="E26" s="23" t="inlineStr">
        <is>
          <t>SpringsAtWeber</t>
        </is>
      </c>
      <c r="F26" s="31">
        <f>42.0</f>
        <v/>
      </c>
    </row>
    <row r="27">
      <c r="B27" s="23" t="inlineStr">
        <is>
          <t>#6</t>
        </is>
      </c>
      <c r="C27" s="32" t="inlineStr">
        <is>
          <t>5</t>
        </is>
      </c>
      <c r="D27" s="25">
        <f>68.0</f>
        <v/>
      </c>
      <c r="E27" s="23" t="inlineStr">
        <is>
          <t>WindwoodCondo</t>
        </is>
      </c>
      <c r="F27" s="33">
        <f>0</f>
        <v/>
      </c>
    </row>
    <row r="28">
      <c r="B28" s="23" t="inlineStr">
        <is>
          <t>#7</t>
        </is>
      </c>
      <c r="C28" s="24" t="inlineStr">
        <is>
          <t>8</t>
        </is>
      </c>
      <c r="D28" s="25">
        <f>51.0</f>
        <v/>
      </c>
      <c r="E28" s="23" t="inlineStr">
        <is>
          <t>WindwoodCondo</t>
        </is>
      </c>
      <c r="F28" s="34">
        <f>0</f>
        <v/>
      </c>
    </row>
    <row r="29">
      <c r="B29" s="23" t="inlineStr">
        <is>
          <t>#8</t>
        </is>
      </c>
      <c r="C29" s="35" t="inlineStr">
        <is>
          <t>9</t>
        </is>
      </c>
      <c r="D29" s="25">
        <f>42.0</f>
        <v/>
      </c>
      <c r="E29" s="23" t="inlineStr">
        <is>
          <t>WindwoodCondo</t>
        </is>
      </c>
      <c r="F29" s="36">
        <f>SUM(F22:F28)</f>
        <v/>
      </c>
    </row>
    <row r="30">
      <c r="B30" s="3" t="n"/>
      <c r="C30" s="37" t="inlineStr">
        <is>
          <t>TOTAL</t>
        </is>
      </c>
      <c r="D30" s="36">
        <f>SUM(D22:D29)</f>
        <v/>
      </c>
      <c r="E30" s="3" t="n"/>
      <c r="F30" s="3" t="n"/>
    </row>
  </sheetData>
  <mergeCells count="4">
    <mergeCell ref="AD1:AJ1"/>
    <mergeCell ref="N1:T1"/>
    <mergeCell ref="V1:AB1"/>
    <mergeCell ref="B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COorMtElandEstatesJBNA-101107056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EduardodeSouza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EdwardoSauca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GermanCastro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IsabelaArturo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Liz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LuisJimenez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ManuelLopez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MateoLaverde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MateoMarverde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PedroForrero</t>
        </is>
      </c>
      <c r="B14" s="20">
        <f>0</f>
        <v/>
      </c>
      <c r="C14" s="20">
        <f>0</f>
        <v/>
      </c>
      <c r="D14" s="20">
        <f>0</f>
        <v/>
      </c>
      <c r="E14" s="20">
        <f>1.00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SaraOrtiz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YuniorOrtiz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33" customHeight="1">
      <c r="A17" s="5" t="inlineStr">
        <is>
          <t>TOTAL HOURS DAY - DAILY</t>
        </is>
      </c>
      <c r="B17" s="11">
        <f>SUM(B3:B16)</f>
        <v/>
      </c>
      <c r="C17" s="11">
        <f>SUM(C3:C16)</f>
        <v/>
      </c>
      <c r="D17" s="11">
        <f>SUM(D3:D16)</f>
        <v/>
      </c>
      <c r="E17" s="11">
        <f>SUM(E3:E16)</f>
        <v/>
      </c>
      <c r="F17" s="11">
        <f>SUM(F3:F16)</f>
        <v/>
      </c>
      <c r="G17" s="11">
        <f>SUM(G3:G16)</f>
        <v/>
      </c>
      <c r="H17" s="11">
        <f>SUM(H3:H16)</f>
        <v/>
      </c>
      <c r="I17" s="15">
        <f>SUM(I3:I16)</f>
        <v/>
      </c>
      <c r="J17" s="12" t="inlineStr">
        <is>
          <t>-</t>
        </is>
      </c>
      <c r="K17" s="13" t="inlineStr">
        <is>
          <t>-</t>
        </is>
      </c>
    </row>
    <row r="18" ht="33" customHeight="1">
      <c r="A18" s="6" t="inlineStr">
        <is>
          <t>TOTAL REGULAR HOURS - DAILY</t>
        </is>
      </c>
      <c r="B18" s="12">
        <f>B17-B19</f>
        <v/>
      </c>
      <c r="C18" s="12">
        <f>C17-C19</f>
        <v/>
      </c>
      <c r="D18" s="12">
        <f>D17-D19</f>
        <v/>
      </c>
      <c r="E18" s="12">
        <f>E17-E19</f>
        <v/>
      </c>
      <c r="F18" s="12">
        <f>F17-F19</f>
        <v/>
      </c>
      <c r="G18" s="12">
        <f>G17-G19</f>
        <v/>
      </c>
      <c r="H18" s="12">
        <f>H17-H19</f>
        <v/>
      </c>
      <c r="I18" s="12" t="inlineStr">
        <is>
          <t>-</t>
        </is>
      </c>
      <c r="J18" s="16">
        <f>SUM(J3:J16)</f>
        <v/>
      </c>
      <c r="K18" s="13" t="inlineStr">
        <is>
          <t>-</t>
        </is>
      </c>
    </row>
    <row r="19" ht="33" customHeight="1">
      <c r="A19" s="7" t="inlineStr">
        <is>
          <t>TOTAL OVERTIME HOURS - DAILY</t>
        </is>
      </c>
      <c r="B19" s="13">
        <f>0</f>
        <v/>
      </c>
      <c r="C19" s="13">
        <f>0</f>
        <v/>
      </c>
      <c r="D19" s="13">
        <f>0</f>
        <v/>
      </c>
      <c r="E19" s="13">
        <f>0</f>
        <v/>
      </c>
      <c r="F19" s="13">
        <f>0</f>
        <v/>
      </c>
      <c r="G19" s="13">
        <f>0</f>
        <v/>
      </c>
      <c r="H19" s="13">
        <f>0</f>
        <v/>
      </c>
      <c r="I19" s="13" t="inlineStr">
        <is>
          <t>-</t>
        </is>
      </c>
      <c r="J19" s="13" t="inlineStr">
        <is>
          <t>-</t>
        </is>
      </c>
      <c r="K19" s="17">
        <f>SUM(K3:K16)</f>
        <v/>
      </c>
    </row>
  </sheetData>
  <mergeCells count="1">
    <mergeCell ref="B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CortlandEstates-101107057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EduardodeSouza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EdwardoSauca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GermanCastro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IsabelaArturo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Liz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LuisJimenez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ManuelLopez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MateoLaverde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MateoMarverde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PedroForrero</t>
        </is>
      </c>
      <c r="B14" s="20">
        <f>0</f>
        <v/>
      </c>
      <c r="C14" s="20">
        <f>0</f>
        <v/>
      </c>
      <c r="D14" s="20">
        <f>0</f>
        <v/>
      </c>
      <c r="E14" s="20">
        <f>8.50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SaraOrtiz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YuniorOrtiz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33" customHeight="1">
      <c r="A17" s="5" t="inlineStr">
        <is>
          <t>TOTAL HOURS DAY - DAILY</t>
        </is>
      </c>
      <c r="B17" s="11">
        <f>SUM(B3:B16)</f>
        <v/>
      </c>
      <c r="C17" s="11">
        <f>SUM(C3:C16)</f>
        <v/>
      </c>
      <c r="D17" s="11">
        <f>SUM(D3:D16)</f>
        <v/>
      </c>
      <c r="E17" s="11">
        <f>SUM(E3:E16)</f>
        <v/>
      </c>
      <c r="F17" s="11">
        <f>SUM(F3:F16)</f>
        <v/>
      </c>
      <c r="G17" s="11">
        <f>SUM(G3:G16)</f>
        <v/>
      </c>
      <c r="H17" s="11">
        <f>SUM(H3:H16)</f>
        <v/>
      </c>
      <c r="I17" s="15">
        <f>SUM(I3:I16)</f>
        <v/>
      </c>
      <c r="J17" s="12" t="inlineStr">
        <is>
          <t>-</t>
        </is>
      </c>
      <c r="K17" s="13" t="inlineStr">
        <is>
          <t>-</t>
        </is>
      </c>
    </row>
    <row r="18" ht="33" customHeight="1">
      <c r="A18" s="6" t="inlineStr">
        <is>
          <t>TOTAL REGULAR HOURS - DAILY</t>
        </is>
      </c>
      <c r="B18" s="12">
        <f>B17-B19</f>
        <v/>
      </c>
      <c r="C18" s="12">
        <f>C17-C19</f>
        <v/>
      </c>
      <c r="D18" s="12">
        <f>D17-D19</f>
        <v/>
      </c>
      <c r="E18" s="12">
        <f>E17-E19</f>
        <v/>
      </c>
      <c r="F18" s="12">
        <f>F17-F19</f>
        <v/>
      </c>
      <c r="G18" s="12">
        <f>G17-G19</f>
        <v/>
      </c>
      <c r="H18" s="12">
        <f>H17-H19</f>
        <v/>
      </c>
      <c r="I18" s="12" t="inlineStr">
        <is>
          <t>-</t>
        </is>
      </c>
      <c r="J18" s="16">
        <f>SUM(J3:J16)</f>
        <v/>
      </c>
      <c r="K18" s="13" t="inlineStr">
        <is>
          <t>-</t>
        </is>
      </c>
    </row>
    <row r="19" ht="33" customHeight="1">
      <c r="A19" s="7" t="inlineStr">
        <is>
          <t>TOTAL OVERTIME HOURS - DAILY</t>
        </is>
      </c>
      <c r="B19" s="13">
        <f>0</f>
        <v/>
      </c>
      <c r="C19" s="13">
        <f>0</f>
        <v/>
      </c>
      <c r="D19" s="13">
        <f>0</f>
        <v/>
      </c>
      <c r="E19" s="13">
        <f>0</f>
        <v/>
      </c>
      <c r="F19" s="13">
        <f>0</f>
        <v/>
      </c>
      <c r="G19" s="13">
        <f>0</f>
        <v/>
      </c>
      <c r="H19" s="13">
        <f>0</f>
        <v/>
      </c>
      <c r="I19" s="13" t="inlineStr">
        <is>
          <t>-</t>
        </is>
      </c>
      <c r="J19" s="13" t="inlineStr">
        <is>
          <t>-</t>
        </is>
      </c>
      <c r="K19" s="17">
        <f>SUM(K3:K16)</f>
        <v/>
      </c>
    </row>
  </sheetData>
  <mergeCells count="1">
    <mergeCell ref="B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ParkAstorCondo-101107060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EduardodeSouza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EdwardoSauca</t>
        </is>
      </c>
      <c r="B6" s="20">
        <f>0</f>
        <v/>
      </c>
      <c r="C6" s="20">
        <f>0</f>
        <v/>
      </c>
      <c r="D6" s="20">
        <f>0</f>
        <v/>
      </c>
      <c r="E6" s="20">
        <f>9.00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GermanCastro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IsabelaArturo</t>
        </is>
      </c>
      <c r="B8" s="20">
        <f>0</f>
        <v/>
      </c>
      <c r="C8" s="20">
        <f>0</f>
        <v/>
      </c>
      <c r="D8" s="20">
        <f>0</f>
        <v/>
      </c>
      <c r="E8" s="20">
        <f>9.00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Liz</t>
        </is>
      </c>
      <c r="B9" s="20">
        <f>0</f>
        <v/>
      </c>
      <c r="C9" s="20">
        <f>0</f>
        <v/>
      </c>
      <c r="D9" s="20">
        <f>0</f>
        <v/>
      </c>
      <c r="E9" s="20">
        <f>9.00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LuisJimenez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ManuelLopez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MateoLaverde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MateoMarverde</t>
        </is>
      </c>
      <c r="B13" s="20">
        <f>0</f>
        <v/>
      </c>
      <c r="C13" s="20">
        <f>0</f>
        <v/>
      </c>
      <c r="D13" s="20">
        <f>0</f>
        <v/>
      </c>
      <c r="E13" s="20">
        <f>9.00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PedroForrero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SaraOrtiz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YuniorOrtiz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33" customHeight="1">
      <c r="A17" s="5" t="inlineStr">
        <is>
          <t>TOTAL HOURS DAY - DAILY</t>
        </is>
      </c>
      <c r="B17" s="11">
        <f>SUM(B3:B16)</f>
        <v/>
      </c>
      <c r="C17" s="11">
        <f>SUM(C3:C16)</f>
        <v/>
      </c>
      <c r="D17" s="11">
        <f>SUM(D3:D16)</f>
        <v/>
      </c>
      <c r="E17" s="11">
        <f>SUM(E3:E16)</f>
        <v/>
      </c>
      <c r="F17" s="11">
        <f>SUM(F3:F16)</f>
        <v/>
      </c>
      <c r="G17" s="11">
        <f>SUM(G3:G16)</f>
        <v/>
      </c>
      <c r="H17" s="11">
        <f>SUM(H3:H16)</f>
        <v/>
      </c>
      <c r="I17" s="15">
        <f>SUM(I3:I16)</f>
        <v/>
      </c>
      <c r="J17" s="12" t="inlineStr">
        <is>
          <t>-</t>
        </is>
      </c>
      <c r="K17" s="13" t="inlineStr">
        <is>
          <t>-</t>
        </is>
      </c>
    </row>
    <row r="18" ht="33" customHeight="1">
      <c r="A18" s="6" t="inlineStr">
        <is>
          <t>TOTAL REGULAR HOURS - DAILY</t>
        </is>
      </c>
      <c r="B18" s="12">
        <f>B17-B19</f>
        <v/>
      </c>
      <c r="C18" s="12">
        <f>C17-C19</f>
        <v/>
      </c>
      <c r="D18" s="12">
        <f>D17-D19</f>
        <v/>
      </c>
      <c r="E18" s="12">
        <f>E17-E19</f>
        <v/>
      </c>
      <c r="F18" s="12">
        <f>F17-F19</f>
        <v/>
      </c>
      <c r="G18" s="12">
        <f>G17-G19</f>
        <v/>
      </c>
      <c r="H18" s="12">
        <f>H17-H19</f>
        <v/>
      </c>
      <c r="I18" s="12" t="inlineStr">
        <is>
          <t>-</t>
        </is>
      </c>
      <c r="J18" s="16">
        <f>SUM(J3:J16)</f>
        <v/>
      </c>
      <c r="K18" s="13" t="inlineStr">
        <is>
          <t>-</t>
        </is>
      </c>
    </row>
    <row r="19" ht="33" customHeight="1">
      <c r="A19" s="7" t="inlineStr">
        <is>
          <t>TOTAL OVERTIME HOURS - DAILY</t>
        </is>
      </c>
      <c r="B19" s="13">
        <f>0</f>
        <v/>
      </c>
      <c r="C19" s="13">
        <f>0</f>
        <v/>
      </c>
      <c r="D19" s="13">
        <f>0</f>
        <v/>
      </c>
      <c r="E19" s="13">
        <f>0</f>
        <v/>
      </c>
      <c r="F19" s="13">
        <f>0</f>
        <v/>
      </c>
      <c r="G19" s="13">
        <f>0</f>
        <v/>
      </c>
      <c r="H19" s="13">
        <f>0</f>
        <v/>
      </c>
      <c r="I19" s="13" t="inlineStr">
        <is>
          <t>-</t>
        </is>
      </c>
      <c r="J19" s="13" t="inlineStr">
        <is>
          <t>-</t>
        </is>
      </c>
      <c r="K19" s="17">
        <f>SUM(K3:K16)</f>
        <v/>
      </c>
    </row>
  </sheetData>
  <mergeCells count="1">
    <mergeCell ref="B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POARMKASTORCONDOSJBNAE-101107060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0</f>
        <v/>
      </c>
      <c r="C4" s="20">
        <f>0</f>
        <v/>
      </c>
      <c r="D4" s="20">
        <f>4.50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EduardodeSouza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EdwardoSauca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GermanCastro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IsabelaArturo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Liz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LuisJimenez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ManuelLopez</t>
        </is>
      </c>
      <c r="B11" s="20">
        <f>0</f>
        <v/>
      </c>
      <c r="C11" s="20">
        <f>0</f>
        <v/>
      </c>
      <c r="D11" s="20">
        <f>4.50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MateoLaverde</t>
        </is>
      </c>
      <c r="B12" s="20">
        <f>0</f>
        <v/>
      </c>
      <c r="C12" s="20">
        <f>0</f>
        <v/>
      </c>
      <c r="D12" s="20">
        <f>4.50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MateoMarverde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PedroForrero</t>
        </is>
      </c>
      <c r="B14" s="20">
        <f>0</f>
        <v/>
      </c>
      <c r="C14" s="20">
        <f>0</f>
        <v/>
      </c>
      <c r="D14" s="20">
        <f>4.50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SaraOrtiz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YuniorOrtiz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33" customHeight="1">
      <c r="A17" s="5" t="inlineStr">
        <is>
          <t>TOTAL HOURS DAY - DAILY</t>
        </is>
      </c>
      <c r="B17" s="11">
        <f>SUM(B3:B16)</f>
        <v/>
      </c>
      <c r="C17" s="11">
        <f>SUM(C3:C16)</f>
        <v/>
      </c>
      <c r="D17" s="11">
        <f>SUM(D3:D16)</f>
        <v/>
      </c>
      <c r="E17" s="11">
        <f>SUM(E3:E16)</f>
        <v/>
      </c>
      <c r="F17" s="11">
        <f>SUM(F3:F16)</f>
        <v/>
      </c>
      <c r="G17" s="11">
        <f>SUM(G3:G16)</f>
        <v/>
      </c>
      <c r="H17" s="11">
        <f>SUM(H3:H16)</f>
        <v/>
      </c>
      <c r="I17" s="15">
        <f>SUM(I3:I16)</f>
        <v/>
      </c>
      <c r="J17" s="12" t="inlineStr">
        <is>
          <t>-</t>
        </is>
      </c>
      <c r="K17" s="13" t="inlineStr">
        <is>
          <t>-</t>
        </is>
      </c>
    </row>
    <row r="18" ht="33" customHeight="1">
      <c r="A18" s="6" t="inlineStr">
        <is>
          <t>TOTAL REGULAR HOURS - DAILY</t>
        </is>
      </c>
      <c r="B18" s="12">
        <f>B17-B19</f>
        <v/>
      </c>
      <c r="C18" s="12">
        <f>C17-C19</f>
        <v/>
      </c>
      <c r="D18" s="12">
        <f>D17-D19</f>
        <v/>
      </c>
      <c r="E18" s="12">
        <f>E17-E19</f>
        <v/>
      </c>
      <c r="F18" s="12">
        <f>F17-F19</f>
        <v/>
      </c>
      <c r="G18" s="12">
        <f>G17-G19</f>
        <v/>
      </c>
      <c r="H18" s="12">
        <f>H17-H19</f>
        <v/>
      </c>
      <c r="I18" s="12" t="inlineStr">
        <is>
          <t>-</t>
        </is>
      </c>
      <c r="J18" s="16">
        <f>SUM(J3:J16)</f>
        <v/>
      </c>
      <c r="K18" s="13" t="inlineStr">
        <is>
          <t>-</t>
        </is>
      </c>
    </row>
    <row r="19" ht="33" customHeight="1">
      <c r="A19" s="7" t="inlineStr">
        <is>
          <t>TOTAL OVERTIME HOURS - DAILY</t>
        </is>
      </c>
      <c r="B19" s="13">
        <f>0</f>
        <v/>
      </c>
      <c r="C19" s="13">
        <f>0</f>
        <v/>
      </c>
      <c r="D19" s="13">
        <f>0</f>
        <v/>
      </c>
      <c r="E19" s="13">
        <f>0</f>
        <v/>
      </c>
      <c r="F19" s="13">
        <f>0</f>
        <v/>
      </c>
      <c r="G19" s="13">
        <f>0</f>
        <v/>
      </c>
      <c r="H19" s="13">
        <f>0</f>
        <v/>
      </c>
      <c r="I19" s="13" t="inlineStr">
        <is>
          <t>-</t>
        </is>
      </c>
      <c r="J19" s="13" t="inlineStr">
        <is>
          <t>-</t>
        </is>
      </c>
      <c r="K19" s="17">
        <f>SUM(K3:K16)</f>
        <v/>
      </c>
    </row>
  </sheetData>
  <mergeCells count="1">
    <mergeCell ref="B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SpringsAtWeber-101107046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EduardodeSouza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EdwardoSauca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GermanCastro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IsabelaArturo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Liz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LuisJimenez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ManuelLopez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MateoLaverde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MateoMarverde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PedroForrero</t>
        </is>
      </c>
      <c r="B14" s="20">
        <f>0</f>
        <v/>
      </c>
      <c r="C14" s="20">
        <f>0</f>
        <v/>
      </c>
      <c r="D14" s="20">
        <f>0</f>
        <v/>
      </c>
      <c r="E14" s="20">
        <f>2.50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SaraOrtiz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YuniorOrtiz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33" customHeight="1">
      <c r="A17" s="5" t="inlineStr">
        <is>
          <t>TOTAL HOURS DAY - DAILY</t>
        </is>
      </c>
      <c r="B17" s="11">
        <f>SUM(B3:B16)</f>
        <v/>
      </c>
      <c r="C17" s="11">
        <f>SUM(C3:C16)</f>
        <v/>
      </c>
      <c r="D17" s="11">
        <f>SUM(D3:D16)</f>
        <v/>
      </c>
      <c r="E17" s="11">
        <f>SUM(E3:E16)</f>
        <v/>
      </c>
      <c r="F17" s="11">
        <f>SUM(F3:F16)</f>
        <v/>
      </c>
      <c r="G17" s="11">
        <f>SUM(G3:G16)</f>
        <v/>
      </c>
      <c r="H17" s="11">
        <f>SUM(H3:H16)</f>
        <v/>
      </c>
      <c r="I17" s="15">
        <f>SUM(I3:I16)</f>
        <v/>
      </c>
      <c r="J17" s="12" t="inlineStr">
        <is>
          <t>-</t>
        </is>
      </c>
      <c r="K17" s="13" t="inlineStr">
        <is>
          <t>-</t>
        </is>
      </c>
    </row>
    <row r="18" ht="33" customHeight="1">
      <c r="A18" s="6" t="inlineStr">
        <is>
          <t>TOTAL REGULAR HOURS - DAILY</t>
        </is>
      </c>
      <c r="B18" s="12">
        <f>B17-B19</f>
        <v/>
      </c>
      <c r="C18" s="12">
        <f>C17-C19</f>
        <v/>
      </c>
      <c r="D18" s="12">
        <f>D17-D19</f>
        <v/>
      </c>
      <c r="E18" s="12">
        <f>E17-E19</f>
        <v/>
      </c>
      <c r="F18" s="12">
        <f>F17-F19</f>
        <v/>
      </c>
      <c r="G18" s="12">
        <f>G17-G19</f>
        <v/>
      </c>
      <c r="H18" s="12">
        <f>H17-H19</f>
        <v/>
      </c>
      <c r="I18" s="12" t="inlineStr">
        <is>
          <t>-</t>
        </is>
      </c>
      <c r="J18" s="16">
        <f>SUM(J3:J16)</f>
        <v/>
      </c>
      <c r="K18" s="13" t="inlineStr">
        <is>
          <t>-</t>
        </is>
      </c>
    </row>
    <row r="19" ht="33" customHeight="1">
      <c r="A19" s="7" t="inlineStr">
        <is>
          <t>TOTAL OVERTIME HOURS - DAILY</t>
        </is>
      </c>
      <c r="B19" s="13">
        <f>0</f>
        <v/>
      </c>
      <c r="C19" s="13">
        <f>0</f>
        <v/>
      </c>
      <c r="D19" s="13">
        <f>0</f>
        <v/>
      </c>
      <c r="E19" s="13">
        <f>0</f>
        <v/>
      </c>
      <c r="F19" s="13">
        <f>0</f>
        <v/>
      </c>
      <c r="G19" s="13">
        <f>0</f>
        <v/>
      </c>
      <c r="H19" s="13">
        <f>0</f>
        <v/>
      </c>
      <c r="I19" s="13" t="inlineStr">
        <is>
          <t>-</t>
        </is>
      </c>
      <c r="J19" s="13" t="inlineStr">
        <is>
          <t>-</t>
        </is>
      </c>
      <c r="K19" s="17">
        <f>SUM(K3:K16)</f>
        <v/>
      </c>
    </row>
  </sheetData>
  <mergeCells count="1">
    <mergeCell ref="B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WindwoodCondo-101107012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5</t>
        </is>
      </c>
      <c r="C2" s="4" t="inlineStr">
        <is>
          <t>Saturday 6</t>
        </is>
      </c>
      <c r="D2" s="4" t="inlineStr">
        <is>
          <t>Sunday 7</t>
        </is>
      </c>
      <c r="E2" s="4" t="inlineStr">
        <is>
          <t>Monday 8</t>
        </is>
      </c>
      <c r="F2" s="4" t="inlineStr">
        <is>
          <t>Tuesday 9</t>
        </is>
      </c>
      <c r="G2" s="4" t="inlineStr">
        <is>
          <t>Wednesday 10</t>
        </is>
      </c>
      <c r="H2" s="4" t="inlineStr">
        <is>
          <t>Thursday 11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ClaudiaGil</t>
        </is>
      </c>
      <c r="B3" s="20">
        <f>8.50</f>
        <v/>
      </c>
      <c r="C3" s="20">
        <f>0</f>
        <v/>
      </c>
      <c r="D3" s="20">
        <f>0</f>
        <v/>
      </c>
      <c r="E3" s="20">
        <f>0+8.50</f>
        <v/>
      </c>
      <c r="F3" s="20">
        <f>0+7.00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EdgarCamacho</t>
        </is>
      </c>
      <c r="B4" s="20">
        <f>8.50</f>
        <v/>
      </c>
      <c r="C4" s="20">
        <f>0</f>
        <v/>
      </c>
      <c r="D4" s="20">
        <f>0</f>
        <v/>
      </c>
      <c r="E4" s="20">
        <f>0+8.50</f>
        <v/>
      </c>
      <c r="F4" s="20">
        <f>0+7.00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EduardodeSouza</t>
        </is>
      </c>
      <c r="B5" s="20">
        <f>8.50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EdwardoSauca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GermanCastro</t>
        </is>
      </c>
      <c r="B7" s="20">
        <f>8.50</f>
        <v/>
      </c>
      <c r="C7" s="20">
        <f>0</f>
        <v/>
      </c>
      <c r="D7" s="20">
        <f>0</f>
        <v/>
      </c>
      <c r="E7" s="20">
        <f>0+8.50</f>
        <v/>
      </c>
      <c r="F7" s="20">
        <f>0+7.00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IsabelaArturo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Liz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LuisJimenez</t>
        </is>
      </c>
      <c r="B10" s="20">
        <f>8.50</f>
        <v/>
      </c>
      <c r="C10" s="20">
        <f>0</f>
        <v/>
      </c>
      <c r="D10" s="20">
        <f>0</f>
        <v/>
      </c>
      <c r="E10" s="20">
        <f>0+8.50</f>
        <v/>
      </c>
      <c r="F10" s="20">
        <f>0+7.00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ManuelLopez</t>
        </is>
      </c>
      <c r="B11" s="20">
        <f>8.50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MateoLaverde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MateoMarverde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PedroForrero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SaraOrtiz</t>
        </is>
      </c>
      <c r="B15" s="20">
        <f>8.50</f>
        <v/>
      </c>
      <c r="C15" s="20">
        <f>0</f>
        <v/>
      </c>
      <c r="D15" s="20">
        <f>0</f>
        <v/>
      </c>
      <c r="E15" s="20">
        <f>0+8.50</f>
        <v/>
      </c>
      <c r="F15" s="20">
        <f>0+7.00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YuniorOrtiz</t>
        </is>
      </c>
      <c r="B16" s="20">
        <f>8.50</f>
        <v/>
      </c>
      <c r="C16" s="20">
        <f>0</f>
        <v/>
      </c>
      <c r="D16" s="20">
        <f>0</f>
        <v/>
      </c>
      <c r="E16" s="20">
        <f>0+8.50</f>
        <v/>
      </c>
      <c r="F16" s="20">
        <f>0+7.00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33" customHeight="1">
      <c r="A17" s="5" t="inlineStr">
        <is>
          <t>TOTAL HOURS DAY - DAILY</t>
        </is>
      </c>
      <c r="B17" s="11">
        <f>SUM(B3:B16)</f>
        <v/>
      </c>
      <c r="C17" s="11">
        <f>SUM(C3:C16)</f>
        <v/>
      </c>
      <c r="D17" s="11">
        <f>SUM(D3:D16)</f>
        <v/>
      </c>
      <c r="E17" s="11">
        <f>SUM(E3:E16)</f>
        <v/>
      </c>
      <c r="F17" s="11">
        <f>SUM(F3:F16)</f>
        <v/>
      </c>
      <c r="G17" s="11">
        <f>SUM(G3:G16)</f>
        <v/>
      </c>
      <c r="H17" s="11">
        <f>SUM(H3:H16)</f>
        <v/>
      </c>
      <c r="I17" s="15">
        <f>SUM(I3:I16)</f>
        <v/>
      </c>
      <c r="J17" s="12" t="inlineStr">
        <is>
          <t>-</t>
        </is>
      </c>
      <c r="K17" s="13" t="inlineStr">
        <is>
          <t>-</t>
        </is>
      </c>
    </row>
    <row r="18" ht="33" customHeight="1">
      <c r="A18" s="6" t="inlineStr">
        <is>
          <t>TOTAL REGULAR HOURS - DAILY</t>
        </is>
      </c>
      <c r="B18" s="12">
        <f>B17-B19</f>
        <v/>
      </c>
      <c r="C18" s="12">
        <f>C17-C19</f>
        <v/>
      </c>
      <c r="D18" s="12">
        <f>D17-D19</f>
        <v/>
      </c>
      <c r="E18" s="12">
        <f>E17-E19</f>
        <v/>
      </c>
      <c r="F18" s="12">
        <f>F17-F19</f>
        <v/>
      </c>
      <c r="G18" s="12">
        <f>G17-G19</f>
        <v/>
      </c>
      <c r="H18" s="12">
        <f>H17-H19</f>
        <v/>
      </c>
      <c r="I18" s="12" t="inlineStr">
        <is>
          <t>-</t>
        </is>
      </c>
      <c r="J18" s="16">
        <f>SUM(J3:J16)</f>
        <v/>
      </c>
      <c r="K18" s="13" t="inlineStr">
        <is>
          <t>-</t>
        </is>
      </c>
    </row>
    <row r="19" ht="33" customHeight="1">
      <c r="A19" s="7" t="inlineStr">
        <is>
          <t>TOTAL OVERTIME HOURS - DAILY</t>
        </is>
      </c>
      <c r="B19" s="13">
        <f>0</f>
        <v/>
      </c>
      <c r="C19" s="13">
        <f>0</f>
        <v/>
      </c>
      <c r="D19" s="13">
        <f>0</f>
        <v/>
      </c>
      <c r="E19" s="13">
        <f>0</f>
        <v/>
      </c>
      <c r="F19" s="13">
        <f>0</f>
        <v/>
      </c>
      <c r="G19" s="13">
        <f>0</f>
        <v/>
      </c>
      <c r="H19" s="13">
        <f>0</f>
        <v/>
      </c>
      <c r="I19" s="13" t="inlineStr">
        <is>
          <t>-</t>
        </is>
      </c>
      <c r="J19" s="13" t="inlineStr">
        <is>
          <t>-</t>
        </is>
      </c>
      <c r="K19" s="17">
        <f>SUM(K3:K16)</f>
        <v/>
      </c>
    </row>
  </sheetData>
  <mergeCells count="1">
    <mergeCell ref="B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2024-01-01T17:19:35Z</dcterms:created>
  <dcterms:modified xmlns:dcterms="http://purl.org/dc/terms/" xmlns:xsi="http://www.w3.org/2001/XMLSchema-instance" xsi:type="dcterms:W3CDTF">2024-01-01T17:19:37Z</dcterms:modified>
</cp:coreProperties>
</file>