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ptrv/IronHack/Final_Proyect_Vivolt/Data/"/>
    </mc:Choice>
  </mc:AlternateContent>
  <xr:revisionPtr revIDLastSave="0" documentId="13_ncr:1_{E950E116-A187-B149-BD97-C5C58A6E0002}" xr6:coauthVersionLast="45" xr6:coauthVersionMax="45" xr10:uidLastSave="{00000000-0000-0000-0000-000000000000}"/>
  <bookViews>
    <workbookView xWindow="3580" yWindow="2560" windowWidth="27240" windowHeight="16440" xr2:uid="{A3F844C3-47D9-B34D-AD75-2B89AA9E6D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99" i="1" l="1"/>
  <c r="CT99" i="1"/>
  <c r="CU99" i="1" s="1"/>
  <c r="CV98" i="1"/>
  <c r="CT98" i="1"/>
  <c r="CU98" i="1" s="1"/>
  <c r="CV97" i="1"/>
  <c r="CT97" i="1"/>
  <c r="CU97" i="1" s="1"/>
  <c r="CV95" i="1"/>
  <c r="CT95" i="1"/>
  <c r="CU95" i="1" s="1"/>
  <c r="CV94" i="1"/>
  <c r="CU94" i="1"/>
  <c r="CT94" i="1"/>
  <c r="CV93" i="1"/>
  <c r="CU93" i="1"/>
  <c r="CT93" i="1"/>
  <c r="CV92" i="1"/>
  <c r="CU92" i="1"/>
  <c r="CT92" i="1"/>
  <c r="CV91" i="1"/>
  <c r="CU91" i="1"/>
  <c r="CT91" i="1"/>
  <c r="CV90" i="1"/>
  <c r="CU90" i="1"/>
  <c r="CT90" i="1"/>
  <c r="CV89" i="1"/>
  <c r="CU89" i="1"/>
  <c r="CT89" i="1"/>
  <c r="CV88" i="1"/>
  <c r="CU88" i="1"/>
  <c r="CT88" i="1"/>
  <c r="CV87" i="1"/>
  <c r="CU87" i="1"/>
  <c r="CT87" i="1"/>
  <c r="CV86" i="1"/>
  <c r="CU86" i="1"/>
  <c r="CT86" i="1"/>
  <c r="CV85" i="1"/>
  <c r="CU85" i="1"/>
  <c r="CT85" i="1"/>
  <c r="CV84" i="1"/>
  <c r="CU84" i="1"/>
  <c r="CT84" i="1"/>
  <c r="CV83" i="1"/>
  <c r="CU83" i="1"/>
  <c r="CT83" i="1"/>
  <c r="CV82" i="1"/>
  <c r="CU82" i="1"/>
  <c r="CT82" i="1"/>
  <c r="CV81" i="1"/>
  <c r="CU81" i="1"/>
  <c r="CT81" i="1"/>
  <c r="CV80" i="1"/>
  <c r="CU80" i="1"/>
  <c r="CT80" i="1"/>
  <c r="CV79" i="1"/>
  <c r="CU79" i="1"/>
  <c r="CT79" i="1"/>
  <c r="CV78" i="1"/>
  <c r="CU78" i="1"/>
  <c r="CT78" i="1"/>
  <c r="CV77" i="1"/>
  <c r="CU77" i="1"/>
  <c r="CT77" i="1"/>
  <c r="CV76" i="1"/>
  <c r="CU76" i="1"/>
  <c r="CT76" i="1"/>
  <c r="CV75" i="1"/>
  <c r="CU75" i="1"/>
  <c r="CT75" i="1"/>
  <c r="CV74" i="1"/>
  <c r="CU74" i="1"/>
  <c r="CT74" i="1"/>
  <c r="CV73" i="1"/>
  <c r="CU73" i="1"/>
  <c r="CT73" i="1"/>
  <c r="CV72" i="1"/>
  <c r="CU72" i="1"/>
  <c r="CT72" i="1"/>
  <c r="CV71" i="1"/>
  <c r="CU71" i="1"/>
  <c r="CT71" i="1"/>
  <c r="CV70" i="1"/>
  <c r="CU70" i="1"/>
  <c r="CT70" i="1"/>
  <c r="CV69" i="1"/>
  <c r="CU69" i="1"/>
  <c r="CT69" i="1"/>
  <c r="CV68" i="1"/>
  <c r="CU68" i="1"/>
  <c r="CT68" i="1"/>
  <c r="CV67" i="1"/>
  <c r="CU67" i="1"/>
  <c r="CT67" i="1"/>
  <c r="CV66" i="1"/>
  <c r="CU66" i="1"/>
  <c r="CT66" i="1"/>
  <c r="CV65" i="1"/>
  <c r="CU65" i="1"/>
  <c r="CT65" i="1"/>
  <c r="CV64" i="1"/>
  <c r="CU64" i="1"/>
  <c r="CT64" i="1"/>
  <c r="CV63" i="1"/>
  <c r="CU63" i="1"/>
  <c r="CT63" i="1"/>
  <c r="CV62" i="1"/>
  <c r="CU62" i="1"/>
  <c r="CT62" i="1"/>
  <c r="CV61" i="1"/>
  <c r="CU61" i="1"/>
  <c r="CT61" i="1"/>
  <c r="CV60" i="1"/>
  <c r="CU60" i="1"/>
  <c r="CT60" i="1"/>
  <c r="CV59" i="1"/>
  <c r="CU59" i="1"/>
  <c r="CT59" i="1"/>
  <c r="CV58" i="1"/>
  <c r="CU58" i="1"/>
  <c r="CT58" i="1"/>
  <c r="CV57" i="1"/>
  <c r="CU57" i="1"/>
  <c r="CT57" i="1"/>
  <c r="CV56" i="1"/>
  <c r="CU56" i="1"/>
  <c r="CT56" i="1"/>
  <c r="CV55" i="1"/>
  <c r="CU55" i="1"/>
  <c r="CT55" i="1"/>
  <c r="CV54" i="1"/>
  <c r="CU54" i="1"/>
  <c r="CT54" i="1"/>
  <c r="CV53" i="1"/>
  <c r="CU53" i="1"/>
  <c r="CT53" i="1"/>
  <c r="CV52" i="1"/>
  <c r="CU52" i="1"/>
  <c r="CT52" i="1"/>
  <c r="CV51" i="1"/>
  <c r="CU51" i="1"/>
  <c r="CT51" i="1"/>
  <c r="CV50" i="1"/>
  <c r="CU50" i="1"/>
  <c r="CT50" i="1"/>
  <c r="CV49" i="1"/>
  <c r="CU49" i="1"/>
  <c r="CT49" i="1"/>
  <c r="CV48" i="1"/>
  <c r="CU48" i="1"/>
  <c r="CT48" i="1"/>
  <c r="CV47" i="1"/>
  <c r="CU47" i="1"/>
  <c r="CT47" i="1"/>
  <c r="CV46" i="1"/>
  <c r="CU46" i="1"/>
  <c r="CT46" i="1"/>
  <c r="CV45" i="1"/>
  <c r="CU45" i="1"/>
  <c r="CT45" i="1"/>
  <c r="CV44" i="1"/>
  <c r="CU44" i="1"/>
  <c r="CT44" i="1"/>
  <c r="CV43" i="1"/>
  <c r="CU43" i="1"/>
  <c r="CT43" i="1"/>
  <c r="CV42" i="1"/>
  <c r="CU42" i="1"/>
  <c r="CT42" i="1"/>
  <c r="CV41" i="1"/>
  <c r="CU41" i="1"/>
  <c r="CT41" i="1"/>
  <c r="CV40" i="1"/>
  <c r="CU40" i="1"/>
  <c r="CT40" i="1"/>
  <c r="CV39" i="1"/>
  <c r="CU39" i="1"/>
  <c r="CT39" i="1"/>
  <c r="CV38" i="1"/>
  <c r="CU38" i="1"/>
  <c r="CT38" i="1"/>
  <c r="CV37" i="1"/>
  <c r="CU37" i="1"/>
  <c r="CT37" i="1"/>
  <c r="CV36" i="1"/>
  <c r="CU36" i="1"/>
  <c r="CT36" i="1"/>
  <c r="CV35" i="1"/>
  <c r="CU35" i="1"/>
  <c r="CT35" i="1"/>
  <c r="CV34" i="1"/>
  <c r="CU34" i="1"/>
  <c r="CT34" i="1"/>
  <c r="CV33" i="1"/>
  <c r="CU33" i="1"/>
  <c r="CT33" i="1"/>
  <c r="CV32" i="1"/>
  <c r="CU32" i="1"/>
  <c r="CT32" i="1"/>
  <c r="CV31" i="1"/>
  <c r="CU31" i="1"/>
  <c r="CT31" i="1"/>
  <c r="CV30" i="1"/>
  <c r="CU30" i="1"/>
  <c r="CT30" i="1"/>
  <c r="CV29" i="1"/>
  <c r="CU29" i="1"/>
  <c r="CT29" i="1"/>
  <c r="CV28" i="1"/>
  <c r="CU28" i="1"/>
  <c r="CT28" i="1"/>
  <c r="CV27" i="1"/>
  <c r="CU27" i="1"/>
  <c r="CT27" i="1"/>
  <c r="CV26" i="1"/>
  <c r="CU26" i="1"/>
  <c r="CT26" i="1"/>
  <c r="CV25" i="1"/>
  <c r="CU25" i="1"/>
  <c r="CT25" i="1"/>
  <c r="BR25" i="1"/>
  <c r="CV24" i="1"/>
  <c r="CU24" i="1"/>
  <c r="CT24" i="1"/>
  <c r="BR24" i="1"/>
  <c r="CV23" i="1"/>
  <c r="CT23" i="1"/>
  <c r="CU23" i="1" s="1"/>
  <c r="CV22" i="1"/>
  <c r="CT22" i="1"/>
  <c r="CU22" i="1" s="1"/>
  <c r="CV21" i="1"/>
  <c r="CT21" i="1"/>
  <c r="CU21" i="1" s="1"/>
  <c r="CV20" i="1"/>
  <c r="CT20" i="1"/>
  <c r="CU20" i="1" s="1"/>
  <c r="CV19" i="1"/>
  <c r="CT19" i="1"/>
  <c r="CU19" i="1" s="1"/>
  <c r="CV18" i="1"/>
  <c r="CT18" i="1"/>
  <c r="CU18" i="1" s="1"/>
  <c r="CV17" i="1"/>
  <c r="CT17" i="1"/>
  <c r="CU17" i="1" s="1"/>
  <c r="CV16" i="1"/>
  <c r="CT16" i="1"/>
  <c r="CU16" i="1" s="1"/>
  <c r="CV15" i="1"/>
  <c r="CT15" i="1"/>
  <c r="CU15" i="1" s="1"/>
  <c r="CV14" i="1"/>
  <c r="CT14" i="1"/>
  <c r="CU14" i="1" s="1"/>
  <c r="CV13" i="1"/>
  <c r="CT13" i="1"/>
  <c r="CU13" i="1" s="1"/>
  <c r="CV12" i="1"/>
  <c r="CT12" i="1"/>
  <c r="CU12" i="1" s="1"/>
  <c r="CV11" i="1"/>
  <c r="CT11" i="1"/>
  <c r="CU11" i="1" s="1"/>
  <c r="CV10" i="1"/>
  <c r="CT10" i="1"/>
  <c r="CU10" i="1" s="1"/>
  <c r="CV9" i="1"/>
  <c r="CT9" i="1"/>
  <c r="CU9" i="1" s="1"/>
  <c r="CV8" i="1"/>
  <c r="CT8" i="1"/>
  <c r="CU8" i="1" s="1"/>
  <c r="CV7" i="1"/>
  <c r="CT7" i="1"/>
  <c r="CU7" i="1" s="1"/>
  <c r="CV6" i="1"/>
  <c r="CT6" i="1"/>
  <c r="CU6" i="1" s="1"/>
  <c r="CV5" i="1"/>
  <c r="CU5" i="1"/>
  <c r="CT5" i="1"/>
  <c r="BT5" i="1"/>
  <c r="BS5" i="1"/>
  <c r="BP5" i="1"/>
  <c r="T5" i="1"/>
  <c r="S5" i="1"/>
  <c r="P5" i="1"/>
  <c r="O5" i="1"/>
  <c r="N5" i="1"/>
  <c r="M5" i="1"/>
  <c r="H5" i="1"/>
  <c r="F5" i="1"/>
  <c r="E5" i="1"/>
  <c r="D5" i="1"/>
  <c r="C5" i="1"/>
  <c r="B5" i="1"/>
  <c r="A5" i="1"/>
</calcChain>
</file>

<file path=xl/sharedStrings.xml><?xml version="1.0" encoding="utf-8"?>
<sst xmlns="http://schemas.openxmlformats.org/spreadsheetml/2006/main" count="1619" uniqueCount="538">
  <si>
    <t>Cliente:</t>
  </si>
  <si>
    <t>Establecimiento:</t>
  </si>
  <si>
    <t>Información de la factura:</t>
  </si>
  <si>
    <t>Tarifa al comenzar el servicio:</t>
  </si>
  <si>
    <t>Nueva Tarifa:</t>
  </si>
  <si>
    <t>Estatus de cliente:</t>
  </si>
  <si>
    <t>Información del cliente</t>
  </si>
  <si>
    <t>Información del establecimiento</t>
  </si>
  <si>
    <t>Información de la factura</t>
  </si>
  <si>
    <t>Consumo Energía Factura recibida (Kw)</t>
  </si>
  <si>
    <t>Consumo Energía Año Anterior por periodo (kW)</t>
  </si>
  <si>
    <t>Consumo Energía Año Anterior por meses (kW)</t>
  </si>
  <si>
    <t>Precio Energía</t>
  </si>
  <si>
    <t>Potencia Contratada</t>
  </si>
  <si>
    <t>Precio Potencia</t>
  </si>
  <si>
    <t>Nuevo Precio Potencia</t>
  </si>
  <si>
    <t>Nuevo Precio Energía</t>
  </si>
  <si>
    <t>Ahorro tarifario</t>
  </si>
  <si>
    <t>Ahorro tarifario + otros servicios</t>
  </si>
  <si>
    <t>Ahorro final</t>
  </si>
  <si>
    <t>Seguimiento de clientes</t>
  </si>
  <si>
    <t>Cliente</t>
  </si>
  <si>
    <t>Titular de la Cuenta</t>
  </si>
  <si>
    <t>CIF / NIF</t>
  </si>
  <si>
    <t>E-mail</t>
  </si>
  <si>
    <t>Telefono</t>
  </si>
  <si>
    <t>Codigo Cups</t>
  </si>
  <si>
    <t>Dirección completa</t>
  </si>
  <si>
    <t>Calle</t>
  </si>
  <si>
    <t>Numero</t>
  </si>
  <si>
    <t>Piso</t>
  </si>
  <si>
    <t>Codigo postal</t>
  </si>
  <si>
    <t>Ciudad</t>
  </si>
  <si>
    <t>Tipo de cliente</t>
  </si>
  <si>
    <t>Subtipo de cliente</t>
  </si>
  <si>
    <t>Mercado regulado</t>
  </si>
  <si>
    <t>Bono social</t>
  </si>
  <si>
    <t>Fecha final del contrato</t>
  </si>
  <si>
    <t># contrato suministro</t>
  </si>
  <si>
    <t>Permanencia</t>
  </si>
  <si>
    <t>Periodo facturado</t>
  </si>
  <si>
    <t>Comercializadora</t>
  </si>
  <si>
    <t>Tarifa</t>
  </si>
  <si>
    <t>P1</t>
  </si>
  <si>
    <t>P2</t>
  </si>
  <si>
    <t>P3</t>
  </si>
  <si>
    <t>P4</t>
  </si>
  <si>
    <t>P5</t>
  </si>
  <si>
    <t>P6</t>
  </si>
  <si>
    <t>Total Anual</t>
  </si>
  <si>
    <t>Consumo no contabilizado</t>
  </si>
  <si>
    <t>Precio del contador</t>
  </si>
  <si>
    <t>Otros servicios</t>
  </si>
  <si>
    <t>Coste otros servicios (€/mes)</t>
  </si>
  <si>
    <t>Nueva Comercializadora</t>
  </si>
  <si>
    <t>Nueva Tarifa</t>
  </si>
  <si>
    <t>Margen comercial</t>
  </si>
  <si>
    <t>€</t>
  </si>
  <si>
    <t>%</t>
  </si>
  <si>
    <r>
      <t xml:space="preserve">Ahorro otros servicios </t>
    </r>
    <r>
      <rPr>
        <sz val="11"/>
        <color theme="0"/>
        <rFont val="Calibri"/>
        <family val="2"/>
        <scheme val="minor"/>
      </rPr>
      <t>(€/año)</t>
    </r>
  </si>
  <si>
    <r>
      <t xml:space="preserve">Posible penalización </t>
    </r>
    <r>
      <rPr>
        <sz val="11"/>
        <color theme="0"/>
        <rFont val="Calibri"/>
        <family val="2"/>
        <scheme val="minor"/>
      </rPr>
      <t>(€)</t>
    </r>
  </si>
  <si>
    <t>Comision Vivolt Teórica</t>
  </si>
  <si>
    <t>Comision Vivolt Real</t>
  </si>
  <si>
    <t>Alta cliente Vivolt</t>
  </si>
  <si>
    <t>Alta cliente nueva comercializadora</t>
  </si>
  <si>
    <t>Renovación de terminos</t>
  </si>
  <si>
    <t>Comercializadora antigua</t>
  </si>
  <si>
    <t>Tarifa antigua</t>
  </si>
  <si>
    <t>Consumo E. Antiguo - P1</t>
  </si>
  <si>
    <t>Consumo E. Antiguo - P2</t>
  </si>
  <si>
    <t>Consumo E. Antiguo - P3</t>
  </si>
  <si>
    <t>Precio E. Antiguo - P1</t>
  </si>
  <si>
    <t>Precio E. Antiguo - P2</t>
  </si>
  <si>
    <t>Precio E. Antiguo - P3</t>
  </si>
  <si>
    <t>Potencia Contratada Antiguo - P1</t>
  </si>
  <si>
    <t>Potencia Contratada Antiguo - P2</t>
  </si>
  <si>
    <t>Potencia Contratada Antiguo - P3</t>
  </si>
  <si>
    <t>Precio Potencia Antiguo - P1</t>
  </si>
  <si>
    <t>Precio Potencia Antiguo - P2</t>
  </si>
  <si>
    <t>Precio Potencia Antiguo - P3</t>
  </si>
  <si>
    <t>Nuevo Precio E. -P1</t>
  </si>
  <si>
    <t>Nuevo Precio E. -P2</t>
  </si>
  <si>
    <t>Nuevo Precio E. -P3</t>
  </si>
  <si>
    <t>Nuevo Precio Potencia -P1</t>
  </si>
  <si>
    <t>Nuevo Precio Potencia -P2</t>
  </si>
  <si>
    <t>Nuevo Precio Potencia -P3</t>
  </si>
  <si>
    <t>La Estrella</t>
  </si>
  <si>
    <t>Azaya, S.L.</t>
  </si>
  <si>
    <t>B28350619</t>
  </si>
  <si>
    <t>686 937 963</t>
  </si>
  <si>
    <t>ES0021000007463134RE</t>
  </si>
  <si>
    <t>Cmno Estrella Torre Tolanca, Km 7,5, 45100 Sonseca (Toledo)</t>
  </si>
  <si>
    <t>Empresa</t>
  </si>
  <si>
    <t>Finca Rustica</t>
  </si>
  <si>
    <t>no</t>
  </si>
  <si>
    <t>22.04.2020</t>
  </si>
  <si>
    <t xml:space="preserve">Fenie Energía </t>
  </si>
  <si>
    <t>3.1. A</t>
  </si>
  <si>
    <t>-</t>
  </si>
  <si>
    <t>Opción - Personificada</t>
  </si>
  <si>
    <t>Valondo</t>
  </si>
  <si>
    <t>ES0021000011096436FZ</t>
  </si>
  <si>
    <t>Lugar Quinto Valhondo 1, 45114, Mazarambroz, Toledo</t>
  </si>
  <si>
    <t>18.12.2020</t>
  </si>
  <si>
    <t>Daniel Bueso</t>
  </si>
  <si>
    <t xml:space="preserve">Buin Ingenieros S.L. </t>
  </si>
  <si>
    <t>B87642062</t>
  </si>
  <si>
    <t>ES0022000009122817QS1P</t>
  </si>
  <si>
    <t>Avda Madriños BJ E, 28043</t>
  </si>
  <si>
    <t>08.02.2021</t>
  </si>
  <si>
    <t>Naturgy</t>
  </si>
  <si>
    <t>3.0. A</t>
  </si>
  <si>
    <t>Abuela Amalia - Madrid</t>
  </si>
  <si>
    <t>Amalia Zunzunegui Perez</t>
  </si>
  <si>
    <t>00933855D</t>
  </si>
  <si>
    <t>ES0022000006173416YL</t>
  </si>
  <si>
    <t>C/ Jenner 6, 4º Derecha, 28010, Madrid</t>
  </si>
  <si>
    <t xml:space="preserve">Residencial </t>
  </si>
  <si>
    <t>Apartamento</t>
  </si>
  <si>
    <t>04.12.2019</t>
  </si>
  <si>
    <t>Iberdrola</t>
  </si>
  <si>
    <t>Alvaro Funes</t>
  </si>
  <si>
    <t>Montalm Capital Partners</t>
  </si>
  <si>
    <t>B88107552</t>
  </si>
  <si>
    <t>alvaro@montpalm.com</t>
  </si>
  <si>
    <t>650 675 718</t>
  </si>
  <si>
    <t>ES0022000006270980QV1P</t>
  </si>
  <si>
    <t>C/ Antonio Maura 18, 1, 28014, Madird</t>
  </si>
  <si>
    <t>03.12.2020</t>
  </si>
  <si>
    <t>Endesa</t>
  </si>
  <si>
    <t>2.0. A</t>
  </si>
  <si>
    <t>Carlos Pellicer</t>
  </si>
  <si>
    <t>Comunicación Corporativa y Financiera SL</t>
  </si>
  <si>
    <t>B80757594</t>
  </si>
  <si>
    <t>ES0022000006347681QJ1P</t>
  </si>
  <si>
    <t>Albarracin 56, 11, 28037, Madrid</t>
  </si>
  <si>
    <t>Imprenta</t>
  </si>
  <si>
    <t>Respsol</t>
  </si>
  <si>
    <t>Maria Echevarria</t>
  </si>
  <si>
    <t>Maria Echevarria Aburto</t>
  </si>
  <si>
    <t>07223441S</t>
  </si>
  <si>
    <t>ES0021000005204815RG</t>
  </si>
  <si>
    <t>C/ Rafael Calvo 15, 4C, 28010, Madrid</t>
  </si>
  <si>
    <t>Residencial</t>
  </si>
  <si>
    <t>2.0. DHA</t>
  </si>
  <si>
    <t>Miguel Mattosian - Madrid</t>
  </si>
  <si>
    <t>Miguel Matossian Osorio</t>
  </si>
  <si>
    <t>00677383X</t>
  </si>
  <si>
    <t>618 276 236</t>
  </si>
  <si>
    <t>ES0021000005203843GK</t>
  </si>
  <si>
    <t>C/ Tambre, 23, Bajo 1, 28002, Madrid</t>
  </si>
  <si>
    <t>02.08.2020</t>
  </si>
  <si>
    <t>2.1. A</t>
  </si>
  <si>
    <t>Protección Electrica Hogar</t>
  </si>
  <si>
    <t>Miguel Matossian - Talayar</t>
  </si>
  <si>
    <t>Hermanos Matossian Osorio</t>
  </si>
  <si>
    <t>E45029329</t>
  </si>
  <si>
    <t>ES0021000010684933XG</t>
  </si>
  <si>
    <t>Ctra Polan a Gerindote (CM-400, km 20.6, 45161, Polan, Toledo</t>
  </si>
  <si>
    <t>Carterizado</t>
  </si>
  <si>
    <t>Llado Madrid</t>
  </si>
  <si>
    <t>Juan Llado Arburua</t>
  </si>
  <si>
    <t>05242417G</t>
  </si>
  <si>
    <t>626 276 687</t>
  </si>
  <si>
    <t>ES0021000004757040JQ</t>
  </si>
  <si>
    <t>C/ Menendez Pidal 21, esc. A, 4ºA, 28036, Madrid</t>
  </si>
  <si>
    <t>Llado Baqueira</t>
  </si>
  <si>
    <t>ES0031405899652009RX0F</t>
  </si>
  <si>
    <t>Nin de Beret 4, 2º PTA, 25598, Naut Aran, Lleida</t>
  </si>
  <si>
    <t>Dreue</t>
  </si>
  <si>
    <t>2.1. DHA</t>
  </si>
  <si>
    <t>Llado Sotogrande</t>
  </si>
  <si>
    <t>ES0031102648065001YD0F</t>
  </si>
  <si>
    <t>C/ María de Molina 21, Sotogrande, Cadiz</t>
  </si>
  <si>
    <t>Vivienda Aislada</t>
  </si>
  <si>
    <t>Llado Piso Sotogrande</t>
  </si>
  <si>
    <t>ES0031102083007005QX0F</t>
  </si>
  <si>
    <t>PASEO DEL MAR 54-10 0.03, PUERTO SOTOGRANDE CADIZ, CÁDIZ</t>
  </si>
  <si>
    <t>Energia XXI</t>
  </si>
  <si>
    <t>Gonzalo Sada</t>
  </si>
  <si>
    <t>Diego Alberto Maria Mirat</t>
  </si>
  <si>
    <t>5026612L</t>
  </si>
  <si>
    <t>ES0021000004714536MQ</t>
  </si>
  <si>
    <t>C/FUENTE DEL ROMERO, 20, 1o 1, 28023, MADRID</t>
  </si>
  <si>
    <t>Particular</t>
  </si>
  <si>
    <t>Bati Fernandez Duran (Perales Casa)</t>
  </si>
  <si>
    <t>Barbara Fernandez Duran Moreno</t>
  </si>
  <si>
    <t>00141159P</t>
  </si>
  <si>
    <t>ES0022000007184487JX1P</t>
  </si>
  <si>
    <t>San Martin de la vega 0007, Finca, 28041, Madrid</t>
  </si>
  <si>
    <t>Finca</t>
  </si>
  <si>
    <t>Bati Fernandez Duran (Perales Pozo)</t>
  </si>
  <si>
    <t>05384487A</t>
  </si>
  <si>
    <t>ES0022000007254995CT1P</t>
  </si>
  <si>
    <t>FCA Perales del Rio 4800km 28909 Caserío de Perales</t>
  </si>
  <si>
    <t>Gemma RdV Baq</t>
  </si>
  <si>
    <t>Gemma Ruiz de Velasco Coca</t>
  </si>
  <si>
    <t>07221715Z</t>
  </si>
  <si>
    <t>ES0031405913520001NZ0F</t>
  </si>
  <si>
    <t xml:space="preserve">Nin de Beret, 1b, Baqueria, Lerida. </t>
  </si>
  <si>
    <t>Casa Adosado</t>
  </si>
  <si>
    <t>17.12.2020</t>
  </si>
  <si>
    <t>Marta Roa</t>
  </si>
  <si>
    <t>Marta Carmen Roa Martinez</t>
  </si>
  <si>
    <t xml:space="preserve">32443809D </t>
  </si>
  <si>
    <t>ES0021000005594946ND</t>
  </si>
  <si>
    <t>CL Colon 3, BJ-1, San Martín de Valdeiglesias, 28680, Madrid</t>
  </si>
  <si>
    <t>Casa</t>
  </si>
  <si>
    <t>Audax</t>
  </si>
  <si>
    <t>SecurLuz Plus Hogar</t>
  </si>
  <si>
    <t>32443809D</t>
  </si>
  <si>
    <t>ES0021000005594944NF</t>
  </si>
  <si>
    <t>SecurLuz Plus Hogar + Plan Protección Pagos</t>
  </si>
  <si>
    <t>ES0021000005018521CX</t>
  </si>
  <si>
    <t>CL EDUARDO DATO 12, 6-A, Madrid</t>
  </si>
  <si>
    <t>ESIMPRO S.A.</t>
  </si>
  <si>
    <t>A78519162</t>
  </si>
  <si>
    <t>ES0021000005084151KK</t>
  </si>
  <si>
    <t>AV Alberto Alcocer 11, BJ-A, Madrid</t>
  </si>
  <si>
    <t>ES0021000005033660BS</t>
  </si>
  <si>
    <t>CL Juan Bravo 18, ESC. Ex., 2-Iz, Madrid</t>
  </si>
  <si>
    <t>Parking</t>
  </si>
  <si>
    <t>SecurLuz Plus Negocios</t>
  </si>
  <si>
    <t>Irene Aguilar</t>
  </si>
  <si>
    <t>Irene Aguilar Azaola</t>
  </si>
  <si>
    <t>00814724H</t>
  </si>
  <si>
    <t>i-aguilar@telefonica.net</t>
  </si>
  <si>
    <t>690 748 342</t>
  </si>
  <si>
    <t>ES0021000004830168LG</t>
  </si>
  <si>
    <t>Rnda Buganvilla del Rey 59, Bajo 1, 28023, Madrid</t>
  </si>
  <si>
    <t>Adosado</t>
  </si>
  <si>
    <t>17.08.2020</t>
  </si>
  <si>
    <t>Rafael Ordovas</t>
  </si>
  <si>
    <t xml:space="preserve">Eurocofin S.L. </t>
  </si>
  <si>
    <t>B78597689</t>
  </si>
  <si>
    <t>aranchaSanz@eurocofin.com</t>
  </si>
  <si>
    <t>ES0022000008164520GJ1P</t>
  </si>
  <si>
    <t>C/ Genova 23, 2 Izq, 28004, Madrid</t>
  </si>
  <si>
    <t>30.11.2020</t>
  </si>
  <si>
    <t>Curro Ariza - Patch</t>
  </si>
  <si>
    <t>Proyecto Aticus S.L.</t>
  </si>
  <si>
    <t>B86007325</t>
  </si>
  <si>
    <t>ES0022000006173896GQ1P</t>
  </si>
  <si>
    <t>BLANCA DE NAVARRA 3-FOTOCO, MADRID, MADRID</t>
  </si>
  <si>
    <t>local comercial</t>
  </si>
  <si>
    <t>Proyecto aticus S.L.</t>
  </si>
  <si>
    <t>ES0021000004905261HW</t>
  </si>
  <si>
    <t>PSO HABANA 0019 BANCO 28036 MADRID</t>
  </si>
  <si>
    <t>Tio Alvaro</t>
  </si>
  <si>
    <t xml:space="preserve">Alme Siete S.L. </t>
  </si>
  <si>
    <t>B83531319</t>
  </si>
  <si>
    <t>609 052 043</t>
  </si>
  <si>
    <t>ES0031500569110004KN0F</t>
  </si>
  <si>
    <t>Lugar Predi Formentor - Atlas, P.B, A, Pollensa, Islas Baleares</t>
  </si>
  <si>
    <t>Oficina RdV</t>
  </si>
  <si>
    <t xml:space="preserve">Ruiz de Velasco, S.L. </t>
  </si>
  <si>
    <t>A33600107</t>
  </si>
  <si>
    <t>ES0022000006177830ZV1P</t>
  </si>
  <si>
    <t>C/Manuel Gonzalez Longoría 7, 1, Madrid</t>
  </si>
  <si>
    <t>03.04.2020</t>
  </si>
  <si>
    <t>Abuela Josefina</t>
  </si>
  <si>
    <t>Josefina Coca Avila</t>
  </si>
  <si>
    <t>07584180E</t>
  </si>
  <si>
    <t>629 844 304</t>
  </si>
  <si>
    <t>ES0021000005203877YD</t>
  </si>
  <si>
    <t>C/ Tambre 41, 3A, 28002, Madrid</t>
  </si>
  <si>
    <t>Diocesis de Getafe -  Miguel de Unamuno</t>
  </si>
  <si>
    <t>Diocesis de Getafe</t>
  </si>
  <si>
    <t>R7800489B</t>
  </si>
  <si>
    <t>ES0021000012697862JL0F</t>
  </si>
  <si>
    <t>MIGUEL DE UNAMUNO 10 BIS, BOADILLA DEL MONTE 28660 - Madrid</t>
  </si>
  <si>
    <t>Integra</t>
  </si>
  <si>
    <t>Gemma RdV - Castellana</t>
  </si>
  <si>
    <t>Peluja Capital S.L.</t>
  </si>
  <si>
    <t>B87521563</t>
  </si>
  <si>
    <t>ES0022000006067405CS1P</t>
  </si>
  <si>
    <t>PE CASTELLANA 70 PISO 3 PUERTA IZ</t>
  </si>
  <si>
    <t>Cristina Oria - 1</t>
  </si>
  <si>
    <t>CRISTINA ORIA SL</t>
  </si>
  <si>
    <t>B86980844</t>
  </si>
  <si>
    <t>ES0021000011316795CX</t>
  </si>
  <si>
    <t>C/ JUAN RAMON JIMENEZ 3 BAJO 62A (28232) ROZAS DE MADRID (LAS)</t>
  </si>
  <si>
    <t>Restaurante</t>
  </si>
  <si>
    <t>Hola Luz</t>
  </si>
  <si>
    <t>Indexado</t>
  </si>
  <si>
    <t>Cristina Oria - 2</t>
  </si>
  <si>
    <t>ES0021000015979755NL</t>
  </si>
  <si>
    <t>C/ JUAN RAMON JIMENEZ 3 BAJO 62B (28232) ROZAS DE MADRID (LAS)</t>
  </si>
  <si>
    <t>Cristina Oria - 3</t>
  </si>
  <si>
    <t>ES0022000007100924ZY1P</t>
  </si>
  <si>
    <t>Carretera Titulcia 01, RI-EG</t>
  </si>
  <si>
    <t>DRK Energia</t>
  </si>
  <si>
    <t>Cristina Oria - 4</t>
  </si>
  <si>
    <t>Cristina Oria SL</t>
  </si>
  <si>
    <t>ES0021000004877634NK</t>
  </si>
  <si>
    <t>C/ ERASO, 31, 1o 1 28028 MADRID</t>
  </si>
  <si>
    <t>Asistencia PYMES Iberdrola</t>
  </si>
  <si>
    <t>Cristina Oria - 5</t>
  </si>
  <si>
    <t>ES0021000004877633NC</t>
  </si>
  <si>
    <t>CL ERASO, 31 PTA. BJ A</t>
  </si>
  <si>
    <t>UniElectrica</t>
  </si>
  <si>
    <t>Cristina Oria - 6</t>
  </si>
  <si>
    <t>ES0021000005015620DF1P</t>
  </si>
  <si>
    <t>CL ARDEMANS, 5 PTA. BJ</t>
  </si>
  <si>
    <t>Gabriel Hernandez</t>
  </si>
  <si>
    <t>Nueva Taberna S.L..</t>
  </si>
  <si>
    <t>B86142528</t>
  </si>
  <si>
    <t>gabriel@lanuevataberna.es</t>
  </si>
  <si>
    <t>ES0021000018129859TZ</t>
  </si>
  <si>
    <t xml:space="preserve">C/ CAMINO DEL CURA, 10, Bajo L15B ENCINAR REYES-ALCOBENDAS 28109 ALCOBENDAS (MADRID) </t>
  </si>
  <si>
    <t>11.08.2021</t>
  </si>
  <si>
    <t>si</t>
  </si>
  <si>
    <t>Solom - Sagasta</t>
  </si>
  <si>
    <t xml:space="preserve">Bosco Gonzalez del Valle Rotaeche </t>
  </si>
  <si>
    <t>05443305X</t>
  </si>
  <si>
    <t>bosco@jumpintotech.com</t>
  </si>
  <si>
    <t>ES0022000009128510BG</t>
  </si>
  <si>
    <t>C/ Sagasta 24, 1 A, 28004, Madrid</t>
  </si>
  <si>
    <t>Cabaña Marconi</t>
  </si>
  <si>
    <t xml:space="preserve">Carmana Solar S.L. </t>
  </si>
  <si>
    <t>B85625200</t>
  </si>
  <si>
    <t>juan@cabanamarconi.com</t>
  </si>
  <si>
    <t xml:space="preserve">ES0021000004005704YK1F </t>
  </si>
  <si>
    <t xml:space="preserve">PE DE LOS PARQUES 36 IZ BJ 28109 ALCOBENDAS (MADRID) </t>
  </si>
  <si>
    <t xml:space="preserve">Restaurante </t>
  </si>
  <si>
    <t>Repsol</t>
  </si>
  <si>
    <t xml:space="preserve">Jacobo Ariza </t>
  </si>
  <si>
    <t>Arzano S.L.</t>
  </si>
  <si>
    <t>B80747512</t>
  </si>
  <si>
    <t>jacobojr@renattandgo.com</t>
  </si>
  <si>
    <t>ES0021000005204736CV</t>
  </si>
  <si>
    <t>Calle Rafael Calvo 9, Bajo, 28010, Madrid</t>
  </si>
  <si>
    <t>Tienda</t>
  </si>
  <si>
    <t>01.03.2021</t>
  </si>
  <si>
    <t>ES0021000010911670RF</t>
  </si>
  <si>
    <t>Calle Artesanos 34, Bajo, 28660, Boadilla del Monte , Madrid</t>
  </si>
  <si>
    <t>Almacen</t>
  </si>
  <si>
    <t>ES0022000006066259QL1P</t>
  </si>
  <si>
    <t>Calle Ayala 21, Bar 28001, Madrid</t>
  </si>
  <si>
    <t>05.12.2020</t>
  </si>
  <si>
    <t xml:space="preserve">ES0021000004917181FP </t>
  </si>
  <si>
    <t>Calle Fuencarral 62, bajo LC01, 28004, Madrid</t>
  </si>
  <si>
    <t>16.06.2020</t>
  </si>
  <si>
    <t>ES0022000007081239DD1P</t>
  </si>
  <si>
    <t>Avd. General Peron 40, 01, 21, 28020, Madrid</t>
  </si>
  <si>
    <t>08.12.2020</t>
  </si>
  <si>
    <t>ES0021000016354860ZV</t>
  </si>
  <si>
    <t>Avda. Europa 26 B, 2º 212 28224, Pozuelo de Alarcon, Madrid</t>
  </si>
  <si>
    <t>ES0021000003975307LF</t>
  </si>
  <si>
    <t>Avda. Europa 13, 1º 13 28108, Alcobendas</t>
  </si>
  <si>
    <t>ES0021000005204740CK</t>
  </si>
  <si>
    <t>Calle Rafael Calvo 9, Bajo 5, 28010, Madrid</t>
  </si>
  <si>
    <t>ES0021000003975308LP</t>
  </si>
  <si>
    <t>Avda. Europa 13, 1º 14 28108, Alcobendas</t>
  </si>
  <si>
    <t>Cristina Oria - 7</t>
  </si>
  <si>
    <t>ES0022000007481662PW1P</t>
  </si>
  <si>
    <t>CALLE TORRE DON MIGUEL No33, NAVE 05, MADRID, (MADRID)</t>
  </si>
  <si>
    <t>Aldro</t>
  </si>
  <si>
    <t xml:space="preserve">Bentley´s Burger </t>
  </si>
  <si>
    <t xml:space="preserve">Bentley´s Burger S.L. </t>
  </si>
  <si>
    <t>B86857570</t>
  </si>
  <si>
    <t xml:space="preserve">ES0022000006004548RV </t>
  </si>
  <si>
    <t>C/ ALCALÁ, 105, Bajo R 28009 MADRID</t>
  </si>
  <si>
    <t xml:space="preserve">ES0022000006004549RH </t>
  </si>
  <si>
    <t xml:space="preserve">C/ ALCALA, 105, Bajo BAR2 </t>
  </si>
  <si>
    <t xml:space="preserve">ES0021000012067505TT </t>
  </si>
  <si>
    <t xml:space="preserve">C/ MORERAS, 42, Bajo L5BI 28221 MAJADAHONDA (MADRID) </t>
  </si>
  <si>
    <t>3.0. a</t>
  </si>
  <si>
    <t xml:space="preserve">ES0022000008290812KN </t>
  </si>
  <si>
    <t>C/ Preciados 31, LOC, 28013, Madrid</t>
  </si>
  <si>
    <t xml:space="preserve">ES0021000005515300EN </t>
  </si>
  <si>
    <t xml:space="preserve">C/ Via de las dos Castillas, 9-C, Bajo 28224, Pozuelo de Alarcon, Madrid </t>
  </si>
  <si>
    <t xml:space="preserve">ES0021000005091116WV </t>
  </si>
  <si>
    <t>Pseo de la Castellana, 121, esc Izq, 1 B, 28046, Madrid</t>
  </si>
  <si>
    <t>Alvaro Bueso</t>
  </si>
  <si>
    <t>Alvaro Bueso Inchausti Aguirre</t>
  </si>
  <si>
    <t>47033217B</t>
  </si>
  <si>
    <t>626 878 660</t>
  </si>
  <si>
    <t>ES0022000009061390JK1P</t>
  </si>
  <si>
    <t>C/Pradillo 34, E-A AT, A, 28002, Madrid</t>
  </si>
  <si>
    <t>01.02.2021</t>
  </si>
  <si>
    <t>Lester</t>
  </si>
  <si>
    <t xml:space="preserve">ARENILE S.L. </t>
  </si>
  <si>
    <t>B80238967</t>
  </si>
  <si>
    <t>SSatrustegui@corbataslester.com</t>
  </si>
  <si>
    <t>ES0022000006063551ZW1P</t>
  </si>
  <si>
    <t>Nuñez de Balboa 46, BJ, A, 28001, Madrid</t>
  </si>
  <si>
    <t>28.11.2020</t>
  </si>
  <si>
    <t>ES0021000004956956BQ</t>
  </si>
  <si>
    <t>Ayala 24, BJ, Local 1, 28001, Madrid</t>
  </si>
  <si>
    <t>Grupo IRR</t>
  </si>
  <si>
    <t>ES0021000010916021YB</t>
  </si>
  <si>
    <t>Avenida de Europa, 10-1, 13</t>
  </si>
  <si>
    <t>ES0021000003975301LR</t>
  </si>
  <si>
    <t>Avenida de Europa, 13, ESC A 1º</t>
  </si>
  <si>
    <t>ES0021000016354839JL</t>
  </si>
  <si>
    <t>Avenida de Europa, 26 B, 1 117, 28108</t>
  </si>
  <si>
    <t>Grupo</t>
  </si>
  <si>
    <t>Audax - Personificada</t>
  </si>
  <si>
    <t>Cristina Oria - 8</t>
  </si>
  <si>
    <t>ES0022000006001260LH</t>
  </si>
  <si>
    <t>CL CONDE DE ARANDA, 6 LOCAL</t>
  </si>
  <si>
    <t>Gemma Ruiz de Velasco - Tormes</t>
  </si>
  <si>
    <t>SMK ROYAL GEST SL</t>
  </si>
  <si>
    <t>B79004693</t>
  </si>
  <si>
    <t>ES0021000017986964CH</t>
  </si>
  <si>
    <t>C/ TORMES, 11 esc. 2, 3o B 28002, Madrid</t>
  </si>
  <si>
    <t>Almudena Sainz de la Cuesta</t>
  </si>
  <si>
    <t>Stephen Hart Pallavicini</t>
  </si>
  <si>
    <t>X2845937 - D</t>
  </si>
  <si>
    <t>almudena.sainzdelacuesta@gmail.com</t>
  </si>
  <si>
    <t>ES0021000004714716JN</t>
  </si>
  <si>
    <t>Calle Alfar, 13, Bajo, 28023, Madrid</t>
  </si>
  <si>
    <t>Cristina Oria - 9</t>
  </si>
  <si>
    <t>ES0021000037136443YL</t>
  </si>
  <si>
    <t>CL JOSE ORTEGA Y GASSET, 29 PTA. BJ LOCAL 10</t>
  </si>
  <si>
    <t xml:space="preserve">Alvaro Zala </t>
  </si>
  <si>
    <t>MM Investment SL</t>
  </si>
  <si>
    <t>B80102965</t>
  </si>
  <si>
    <t>margalan@lamision.es</t>
  </si>
  <si>
    <t>ES0021000004891674WP</t>
  </si>
  <si>
    <t xml:space="preserve">C/Ponzano 93, Bajo A, 28003, Madrid </t>
  </si>
  <si>
    <t>FESE3PBT20007357</t>
  </si>
  <si>
    <t>AXPO</t>
  </si>
  <si>
    <t>Opción - Indexado</t>
  </si>
  <si>
    <t>ES0021000005165944JA</t>
  </si>
  <si>
    <t>C/ Sor Angela de la Cruz, 22, Bajo C , 28020</t>
  </si>
  <si>
    <t>Marta Perez</t>
  </si>
  <si>
    <t>MARTA</t>
  </si>
  <si>
    <t>79059541P</t>
  </si>
  <si>
    <t>marta@weselconsulting.com</t>
  </si>
  <si>
    <t>ES0021000005181340SN</t>
  </si>
  <si>
    <t>C/ FERNANDEZ DE LA HOZ, 28, Entrepl A 28010 MADRID</t>
  </si>
  <si>
    <t>Urgencias Eléctricas</t>
  </si>
  <si>
    <t>Holy Mary</t>
  </si>
  <si>
    <t>Holy Mary Catholic School, S.L.</t>
  </si>
  <si>
    <t>B85476182</t>
  </si>
  <si>
    <t>t.aldama@holymary.es</t>
  </si>
  <si>
    <t>ES0021000004792625LC</t>
  </si>
  <si>
    <t>Cinca 0020, Bjo, 28002 Madrid (MADRID)</t>
  </si>
  <si>
    <t>Colegio</t>
  </si>
  <si>
    <t>Fenie Energía</t>
  </si>
  <si>
    <t>SECONDARY HOLY MARY, S.L</t>
  </si>
  <si>
    <t>B86954732</t>
  </si>
  <si>
    <t>ES0021000004792626LK</t>
  </si>
  <si>
    <t>Cinca 0022, Bjo, 28002 Madrid (MADRID)</t>
  </si>
  <si>
    <t>ES0021000004792652KR</t>
  </si>
  <si>
    <t>C/ CINCA, 24, Bajo, 28002 MADRID (MADRID)</t>
  </si>
  <si>
    <t>ES0021000004718965ZY</t>
  </si>
  <si>
    <t>Arga 0017, Bjo, 28002 Madrid (MADRID)</t>
  </si>
  <si>
    <t>SECONDARY HOLY MARY, S.L.</t>
  </si>
  <si>
    <t>ES0021000004718967ZP</t>
  </si>
  <si>
    <t>ARGA 19, Bj, 28002 MADRID (MADRID)</t>
  </si>
  <si>
    <t>ES0022000006113350VY1P</t>
  </si>
  <si>
    <t>Condes del Val 0012, 28036 Madrid (MADRID)</t>
  </si>
  <si>
    <t>Fenie</t>
  </si>
  <si>
    <t>Joyería Coolook</t>
  </si>
  <si>
    <t>COOLOOK DESIGN SL</t>
  </si>
  <si>
    <t>B84601988</t>
  </si>
  <si>
    <t>ES0021000000642280MW</t>
  </si>
  <si>
    <t>Plza CALVO SOTELO, 3, Bajo A 03001 ALICANTE</t>
  </si>
  <si>
    <t>Joyería</t>
  </si>
  <si>
    <t>ES0021000020278937NH</t>
  </si>
  <si>
    <t>C/ SERRANO, 84, Bajo LC02 28006 MADRID</t>
  </si>
  <si>
    <t>ES0031500108687001WW0F</t>
  </si>
  <si>
    <t>COLOM 11-JOYAS PALMA ILLES, BALEARS, ILLES BALEARS</t>
  </si>
  <si>
    <t>Juan Vallejo - Navacalera</t>
  </si>
  <si>
    <t>PLANEAMIENTO Y GESTION, S.L.</t>
  </si>
  <si>
    <t>A28244002</t>
  </si>
  <si>
    <t>ES0021000002446083RF</t>
  </si>
  <si>
    <t>CAMINO SERRADILLA NO.4, SERREJON (CACERES)</t>
  </si>
  <si>
    <t>Casa de campo</t>
  </si>
  <si>
    <t>SDAD REG DE INVERSIONES Y PROMOCION, SA</t>
  </si>
  <si>
    <t>A28322089</t>
  </si>
  <si>
    <t>ES0021000002446069TQ</t>
  </si>
  <si>
    <t>lugar coto cristina 2 bajo-1. serrejon caceres, cáceres</t>
  </si>
  <si>
    <t>ES0021000002446295XN</t>
  </si>
  <si>
    <t>SERREJON 80 BAJO-1 SERREJON CACERES</t>
  </si>
  <si>
    <t>ES0021000002446297XZ</t>
  </si>
  <si>
    <t>SERREJON 110 BAJO-2 SERREJON CACERES</t>
  </si>
  <si>
    <t>Construcciones San Martín</t>
  </si>
  <si>
    <t>Construcciones San Martin S.A.</t>
  </si>
  <si>
    <t>A31002793</t>
  </si>
  <si>
    <t>ES0022000006125304PT1P</t>
  </si>
  <si>
    <t>C/ ORENSE 0011, 03 A, 28020, MADRID</t>
  </si>
  <si>
    <t>Oficina</t>
  </si>
  <si>
    <t>Angel Suarez - Talleres Harley</t>
  </si>
  <si>
    <t>MAC QUEEN COMPRAVENTA MOTOCICLETAS SLU</t>
  </si>
  <si>
    <t>B86994209</t>
  </si>
  <si>
    <t>ES0021000004920059VB</t>
  </si>
  <si>
    <t>CALLE JOSE ABASCAL No4, BJ, 00602, MADRID, (MADRID)</t>
  </si>
  <si>
    <t>Taller</t>
  </si>
  <si>
    <t>MAKINOSTRA HD OF MADRID SL</t>
  </si>
  <si>
    <t>B81001703</t>
  </si>
  <si>
    <t>ES0021000005177478PZ</t>
  </si>
  <si>
    <t>CALLE GARCIA DE PAREDES No3, BJ, C, MADRID, (MADRID)</t>
  </si>
  <si>
    <t>ES0021000004892414BN</t>
  </si>
  <si>
    <t>CALLE GENERAL ALVAREZ DE CASTRO No26, BJ, C, MADRID, (MADRID)</t>
  </si>
  <si>
    <t>HUCHA 2000 SL</t>
  </si>
  <si>
    <t>B82139494</t>
  </si>
  <si>
    <t>ES0021000013063538LH</t>
  </si>
  <si>
    <t>CALLE PRADO DEL REY No101, BLQ 6, 33, POZUELO DE ALARCON, (MADRID)</t>
  </si>
  <si>
    <t>Paula Fernandez Martinez</t>
  </si>
  <si>
    <t>Paula Maria Fernandez Martinez</t>
  </si>
  <si>
    <t>53813917N</t>
  </si>
  <si>
    <t>ES0021000039258756MF</t>
  </si>
  <si>
    <t>Avenida de Luis Garcia Cereceda, numero 3, Portal 1, Bajo B, Pozuelo de Alarcon, 28223, Madrid</t>
  </si>
  <si>
    <t>n.a</t>
  </si>
  <si>
    <t>Ana Sanchez De Granada</t>
  </si>
  <si>
    <t>09273957N</t>
  </si>
  <si>
    <t>ES0031103472732023AF0F</t>
  </si>
  <si>
    <t>UR GUADALMINA BLANCA-S/N PTA, 7-009 SAN PEDRO MA, MÁLAGA</t>
  </si>
  <si>
    <t>Jimena Lopez de la Serna</t>
  </si>
  <si>
    <t>Jayga Inversiones S.A.</t>
  </si>
  <si>
    <t>B84257567</t>
  </si>
  <si>
    <t>ES0021000015678558GF</t>
  </si>
  <si>
    <t>C/ GUECHO, 12 28023 MADRID</t>
  </si>
  <si>
    <t>Galería Arte</t>
  </si>
  <si>
    <t>Fernando Olazabal - Lavanderías</t>
  </si>
  <si>
    <t>DYNASET AEREA AIE</t>
  </si>
  <si>
    <t>V02645208</t>
  </si>
  <si>
    <t>f.olazabal@dynaset.es</t>
  </si>
  <si>
    <t>ES0021000003944940XT</t>
  </si>
  <si>
    <t>POLIGONO COMPISA (M-108) 4 BAJO, AJALVIR 28864 - Madrid</t>
  </si>
  <si>
    <t>Lavandería</t>
  </si>
  <si>
    <t>Integra Energía</t>
  </si>
  <si>
    <t>Sonia Casado</t>
  </si>
  <si>
    <t>VACIASILOS 05 S.L</t>
  </si>
  <si>
    <t>B84535327</t>
  </si>
  <si>
    <t>soniacasado@pincasa.com</t>
  </si>
  <si>
    <t>ES0021000005505634QY</t>
  </si>
  <si>
    <t>C/ FINCA LA VEGUILLA, S/N, Bajo 28320 PINTO (MADRID)</t>
  </si>
  <si>
    <t>Finca agrícola</t>
  </si>
  <si>
    <t>Asistencia PYMES</t>
  </si>
  <si>
    <t>ES0021000005494251GP</t>
  </si>
  <si>
    <t>C/ FINCA LA VEGUILLA, S/N 28320 PINTO (MADRID)</t>
  </si>
  <si>
    <t>ES0022000008548093YS</t>
  </si>
  <si>
    <t>Ctra SAN MARTIN DE LA VEGA, 4 28320 PINTO (MADRID)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</si>
</sst>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rgb="FFFB89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2"/>
      <color theme="7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9"/>
      <color theme="0" tint="-0.499984740745262"/>
      <name val="Calibri"/>
      <family val="2"/>
      <scheme val="minor"/>
    </font>
    <font>
      <sz val="12"/>
      <color rgb="FFFF0000"/>
      <name val="Calibri (Body)"/>
    </font>
    <font>
      <sz val="12"/>
      <color theme="1"/>
      <name val="Calibri"/>
      <family val="2"/>
    </font>
    <font>
      <u/>
      <sz val="12"/>
      <color rgb="FF0563C1"/>
      <name val="Calibri"/>
      <family val="2"/>
    </font>
    <font>
      <i/>
      <sz val="12"/>
      <color rgb="FF000000"/>
      <name val="Calibri"/>
      <family val="2"/>
    </font>
    <font>
      <sz val="12"/>
      <color theme="1"/>
      <name val="Calibri (Body)"/>
    </font>
    <font>
      <sz val="12"/>
      <color rgb="FF000000"/>
      <name val="Calibri"/>
      <family val="2"/>
    </font>
    <font>
      <sz val="10"/>
      <color rgb="FF80808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B89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ck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/>
      <top/>
      <bottom style="thin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ck">
        <color rgb="FFFFFFFF"/>
      </left>
      <right/>
      <top style="thin">
        <color rgb="FFFFFFFF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1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2" borderId="0" xfId="0" applyFont="1" applyFill="1" applyAlignment="1">
      <alignment horizontal="centerContinuous"/>
    </xf>
    <xf numFmtId="0" fontId="0" fillId="2" borderId="0" xfId="0" applyFill="1" applyAlignment="1">
      <alignment horizontal="centerContinuous"/>
    </xf>
    <xf numFmtId="0" fontId="10" fillId="3" borderId="1" xfId="0" applyFont="1" applyFill="1" applyBorder="1" applyAlignment="1">
      <alignment horizontal="centerContinuous"/>
    </xf>
    <xf numFmtId="0" fontId="10" fillId="3" borderId="0" xfId="0" applyFont="1" applyFill="1" applyAlignment="1">
      <alignment horizontal="centerContinuous"/>
    </xf>
    <xf numFmtId="0" fontId="10" fillId="4" borderId="1" xfId="0" applyFont="1" applyFill="1" applyBorder="1" applyAlignment="1">
      <alignment horizontal="centerContinuous"/>
    </xf>
    <xf numFmtId="0" fontId="0" fillId="4" borderId="0" xfId="0" applyFill="1" applyAlignment="1">
      <alignment horizontal="centerContinuous"/>
    </xf>
    <xf numFmtId="0" fontId="11" fillId="5" borderId="1" xfId="0" applyFont="1" applyFill="1" applyBorder="1" applyAlignment="1">
      <alignment horizontal="centerContinuous"/>
    </xf>
    <xf numFmtId="0" fontId="10" fillId="5" borderId="0" xfId="0" applyFont="1" applyFill="1" applyAlignment="1">
      <alignment horizontal="centerContinuous"/>
    </xf>
    <xf numFmtId="0" fontId="11" fillId="5" borderId="0" xfId="0" applyFont="1" applyFill="1" applyAlignment="1">
      <alignment horizontal="centerContinuous"/>
    </xf>
    <xf numFmtId="0" fontId="0" fillId="5" borderId="0" xfId="0" applyFill="1" applyAlignment="1">
      <alignment horizontal="centerContinuous"/>
    </xf>
    <xf numFmtId="0" fontId="11" fillId="6" borderId="1" xfId="0" applyFont="1" applyFill="1" applyBorder="1" applyAlignment="1">
      <alignment horizontal="centerContinuous"/>
    </xf>
    <xf numFmtId="0" fontId="0" fillId="6" borderId="0" xfId="0" applyFill="1" applyAlignment="1">
      <alignment horizontal="centerContinuous"/>
    </xf>
    <xf numFmtId="0" fontId="11" fillId="7" borderId="0" xfId="0" applyFont="1" applyFill="1" applyAlignment="1">
      <alignment horizontal="centerContinuous"/>
    </xf>
    <xf numFmtId="0" fontId="0" fillId="7" borderId="0" xfId="0" applyFill="1" applyAlignment="1">
      <alignment horizontal="centerContinuous"/>
    </xf>
    <xf numFmtId="0" fontId="11" fillId="8" borderId="2" xfId="0" applyFont="1" applyFill="1" applyBorder="1" applyAlignment="1">
      <alignment horizontal="center"/>
    </xf>
    <xf numFmtId="0" fontId="11" fillId="8" borderId="3" xfId="0" applyFont="1" applyFill="1" applyBorder="1" applyAlignment="1">
      <alignment horizontal="center"/>
    </xf>
    <xf numFmtId="0" fontId="11" fillId="9" borderId="4" xfId="0" applyFont="1" applyFill="1" applyBorder="1" applyAlignment="1">
      <alignment horizontal="center"/>
    </xf>
    <xf numFmtId="0" fontId="11" fillId="9" borderId="2" xfId="0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0" fontId="11" fillId="10" borderId="4" xfId="0" applyFont="1" applyFill="1" applyBorder="1" applyAlignment="1">
      <alignment horizontal="center"/>
    </xf>
    <xf numFmtId="0" fontId="11" fillId="10" borderId="2" xfId="0" applyFont="1" applyFill="1" applyBorder="1" applyAlignment="1">
      <alignment horizontal="center"/>
    </xf>
    <xf numFmtId="0" fontId="11" fillId="5" borderId="0" xfId="0" applyFont="1" applyFill="1"/>
    <xf numFmtId="0" fontId="11" fillId="5" borderId="0" xfId="0" applyFont="1" applyFill="1" applyAlignment="1">
      <alignment horizontal="center"/>
    </xf>
    <xf numFmtId="0" fontId="11" fillId="11" borderId="4" xfId="0" applyFont="1" applyFill="1" applyBorder="1" applyAlignment="1">
      <alignment horizontal="center"/>
    </xf>
    <xf numFmtId="0" fontId="11" fillId="11" borderId="2" xfId="0" applyFont="1" applyFill="1" applyBorder="1" applyAlignment="1">
      <alignment horizontal="center"/>
    </xf>
    <xf numFmtId="0" fontId="11" fillId="11" borderId="5" xfId="0" applyFont="1" applyFill="1" applyBorder="1" applyAlignment="1">
      <alignment horizontal="center"/>
    </xf>
    <xf numFmtId="0" fontId="11" fillId="11" borderId="3" xfId="0" applyFont="1" applyFill="1" applyBorder="1" applyAlignment="1">
      <alignment horizontal="center"/>
    </xf>
    <xf numFmtId="0" fontId="11" fillId="6" borderId="0" xfId="0" applyFont="1" applyFill="1"/>
    <xf numFmtId="0" fontId="11" fillId="6" borderId="0" xfId="0" applyFont="1" applyFill="1" applyAlignment="1">
      <alignment horizontal="center"/>
    </xf>
    <xf numFmtId="0" fontId="11" fillId="12" borderId="4" xfId="0" applyFont="1" applyFill="1" applyBorder="1" applyAlignment="1">
      <alignment horizontal="center"/>
    </xf>
    <xf numFmtId="0" fontId="11" fillId="12" borderId="2" xfId="0" applyFont="1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1" fillId="6" borderId="0" xfId="0" applyFont="1" applyFill="1" applyAlignment="1">
      <alignment horizontal="center" vertical="center"/>
    </xf>
    <xf numFmtId="0" fontId="11" fillId="13" borderId="2" xfId="0" applyFont="1" applyFill="1" applyBorder="1" applyAlignment="1">
      <alignment horizontal="center"/>
    </xf>
    <xf numFmtId="0" fontId="11" fillId="7" borderId="0" xfId="0" applyFont="1" applyFill="1"/>
    <xf numFmtId="0" fontId="12" fillId="14" borderId="0" xfId="0" applyFont="1" applyFill="1" applyAlignment="1">
      <alignment horizontal="center"/>
    </xf>
    <xf numFmtId="0" fontId="11" fillId="14" borderId="0" xfId="0" applyFont="1" applyFill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1" xfId="0" applyBorder="1"/>
    <xf numFmtId="164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164" fontId="0" fillId="0" borderId="0" xfId="1" applyNumberFormat="1" applyFont="1" applyFill="1" applyAlignment="1">
      <alignment horizontal="center" vertical="center"/>
    </xf>
    <xf numFmtId="14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2"/>
    <xf numFmtId="0" fontId="13" fillId="0" borderId="0" xfId="0" applyFont="1"/>
    <xf numFmtId="0" fontId="0" fillId="0" borderId="1" xfId="0" applyBorder="1" applyAlignment="1">
      <alignment horizontal="center"/>
    </xf>
    <xf numFmtId="0" fontId="13" fillId="0" borderId="1" xfId="0" applyFont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14" fillId="0" borderId="0" xfId="0" applyFont="1"/>
    <xf numFmtId="0" fontId="14" fillId="0" borderId="0" xfId="0" applyFont="1" applyAlignment="1">
      <alignment horizontal="center"/>
    </xf>
    <xf numFmtId="0" fontId="15" fillId="0" borderId="0" xfId="2" applyFont="1" applyFill="1" applyBorder="1"/>
    <xf numFmtId="14" fontId="14" fillId="0" borderId="0" xfId="0" applyNumberFormat="1" applyFont="1" applyAlignment="1">
      <alignment horizontal="center"/>
    </xf>
    <xf numFmtId="3" fontId="14" fillId="0" borderId="0" xfId="0" applyNumberFormat="1" applyFont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9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9" fontId="14" fillId="0" borderId="0" xfId="1" applyFont="1" applyFill="1" applyBorder="1" applyAlignment="1">
      <alignment horizontal="center" vertical="center"/>
    </xf>
    <xf numFmtId="0" fontId="16" fillId="0" borderId="0" xfId="0" applyFont="1"/>
    <xf numFmtId="164" fontId="14" fillId="0" borderId="10" xfId="0" applyNumberFormat="1" applyFont="1" applyBorder="1" applyAlignment="1">
      <alignment horizontal="center"/>
    </xf>
    <xf numFmtId="9" fontId="14" fillId="0" borderId="10" xfId="1" applyFont="1" applyFill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18" fillId="0" borderId="0" xfId="0" applyFont="1"/>
    <xf numFmtId="0" fontId="18" fillId="0" borderId="8" xfId="0" applyFont="1" applyBorder="1" applyAlignment="1">
      <alignment horizontal="center"/>
    </xf>
    <xf numFmtId="0" fontId="3" fillId="0" borderId="0" xfId="2" applyFill="1" applyBorder="1"/>
    <xf numFmtId="164" fontId="14" fillId="0" borderId="0" xfId="0" applyNumberFormat="1" applyFont="1" applyAlignment="1">
      <alignment horizontal="center"/>
    </xf>
    <xf numFmtId="0" fontId="14" fillId="0" borderId="8" xfId="0" applyFont="1" applyBorder="1"/>
    <xf numFmtId="0" fontId="14" fillId="15" borderId="0" xfId="0" applyFont="1" applyFill="1" applyAlignment="1">
      <alignment horizontal="center"/>
    </xf>
    <xf numFmtId="0" fontId="14" fillId="15" borderId="11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19" fillId="0" borderId="0" xfId="0" applyFont="1"/>
    <xf numFmtId="164" fontId="14" fillId="16" borderId="0" xfId="0" applyNumberFormat="1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cobojr@renattandgo.com" TargetMode="External"/><Relationship Id="rId13" Type="http://schemas.openxmlformats.org/officeDocument/2006/relationships/hyperlink" Target="mailto:SSatrustegui@corbataslester.com" TargetMode="External"/><Relationship Id="rId18" Type="http://schemas.openxmlformats.org/officeDocument/2006/relationships/hyperlink" Target="mailto:margalan@lamision.es" TargetMode="External"/><Relationship Id="rId3" Type="http://schemas.openxmlformats.org/officeDocument/2006/relationships/hyperlink" Target="mailto:jacobojr@renattandgo.com" TargetMode="External"/><Relationship Id="rId21" Type="http://schemas.openxmlformats.org/officeDocument/2006/relationships/hyperlink" Target="mailto:t.aldama@holymary.es" TargetMode="External"/><Relationship Id="rId7" Type="http://schemas.openxmlformats.org/officeDocument/2006/relationships/hyperlink" Target="mailto:jacobojr@renattandgo.com" TargetMode="External"/><Relationship Id="rId12" Type="http://schemas.openxmlformats.org/officeDocument/2006/relationships/hyperlink" Target="mailto:SSatrustegui@corbataslester.com" TargetMode="External"/><Relationship Id="rId17" Type="http://schemas.openxmlformats.org/officeDocument/2006/relationships/hyperlink" Target="mailto:margalan@lamision.es" TargetMode="External"/><Relationship Id="rId25" Type="http://schemas.openxmlformats.org/officeDocument/2006/relationships/hyperlink" Target="mailto:t.aldama@holymary.es" TargetMode="External"/><Relationship Id="rId2" Type="http://schemas.openxmlformats.org/officeDocument/2006/relationships/hyperlink" Target="mailto:jacobojr@renattandgo.com" TargetMode="External"/><Relationship Id="rId16" Type="http://schemas.openxmlformats.org/officeDocument/2006/relationships/hyperlink" Target="mailto:almudena.sainzdelacuesta@gmail.com" TargetMode="External"/><Relationship Id="rId20" Type="http://schemas.openxmlformats.org/officeDocument/2006/relationships/hyperlink" Target="mailto:marta@weselconsulting.com" TargetMode="External"/><Relationship Id="rId1" Type="http://schemas.openxmlformats.org/officeDocument/2006/relationships/hyperlink" Target="mailto:alvaro@montpalm.com" TargetMode="External"/><Relationship Id="rId6" Type="http://schemas.openxmlformats.org/officeDocument/2006/relationships/hyperlink" Target="mailto:jacobojr@renattandgo.com" TargetMode="External"/><Relationship Id="rId11" Type="http://schemas.openxmlformats.org/officeDocument/2006/relationships/hyperlink" Target="mailto:SSatrustegui@corbataslester.com" TargetMode="External"/><Relationship Id="rId24" Type="http://schemas.openxmlformats.org/officeDocument/2006/relationships/hyperlink" Target="mailto:t.aldama@holymary.es" TargetMode="External"/><Relationship Id="rId5" Type="http://schemas.openxmlformats.org/officeDocument/2006/relationships/hyperlink" Target="mailto:jacobojr@renattandgo.com" TargetMode="External"/><Relationship Id="rId15" Type="http://schemas.openxmlformats.org/officeDocument/2006/relationships/hyperlink" Target="mailto:SSatrustegui@corbataslester.com" TargetMode="External"/><Relationship Id="rId23" Type="http://schemas.openxmlformats.org/officeDocument/2006/relationships/hyperlink" Target="mailto:t.aldama@holymary.es" TargetMode="External"/><Relationship Id="rId10" Type="http://schemas.openxmlformats.org/officeDocument/2006/relationships/hyperlink" Target="mailto:jacobojr@renattandgo.com" TargetMode="External"/><Relationship Id="rId19" Type="http://schemas.openxmlformats.org/officeDocument/2006/relationships/hyperlink" Target="mailto:juan@cabanamarconi.com" TargetMode="External"/><Relationship Id="rId4" Type="http://schemas.openxmlformats.org/officeDocument/2006/relationships/hyperlink" Target="mailto:jacobojr@renattandgo.com" TargetMode="External"/><Relationship Id="rId9" Type="http://schemas.openxmlformats.org/officeDocument/2006/relationships/hyperlink" Target="mailto:jacobojr@renattandgo.com" TargetMode="External"/><Relationship Id="rId14" Type="http://schemas.openxmlformats.org/officeDocument/2006/relationships/hyperlink" Target="mailto:SSatrustegui@corbataslester.com" TargetMode="External"/><Relationship Id="rId22" Type="http://schemas.openxmlformats.org/officeDocument/2006/relationships/hyperlink" Target="mailto:t.aldama@holymary.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89CD-B4DD-6F43-9862-88940CC15210}">
  <dimension ref="A1:CV99"/>
  <sheetViews>
    <sheetView tabSelected="1" workbookViewId="0">
      <selection sqref="A1:CV99"/>
    </sheetView>
  </sheetViews>
  <sheetFormatPr baseColWidth="10" defaultRowHeight="16" x14ac:dyDescent="0.2"/>
  <sheetData>
    <row r="1" spans="1:100" x14ac:dyDescent="0.2">
      <c r="A1" s="1" t="s">
        <v>0</v>
      </c>
      <c r="F1" s="2" t="s">
        <v>1</v>
      </c>
      <c r="G1" s="2"/>
      <c r="O1" s="1" t="s">
        <v>2</v>
      </c>
      <c r="U1" s="3" t="s">
        <v>3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BS1" s="5" t="s">
        <v>4</v>
      </c>
      <c r="CT1" s="6" t="s">
        <v>5</v>
      </c>
    </row>
    <row r="3" spans="1:100" x14ac:dyDescent="0.2">
      <c r="A3" s="7" t="s">
        <v>6</v>
      </c>
      <c r="B3" s="8"/>
      <c r="C3" s="8"/>
      <c r="D3" s="8"/>
      <c r="E3" s="8"/>
      <c r="F3" s="9" t="s">
        <v>7</v>
      </c>
      <c r="G3" s="10"/>
      <c r="H3" s="10"/>
      <c r="I3" s="10"/>
      <c r="J3" s="10"/>
      <c r="K3" s="10"/>
      <c r="L3" s="10"/>
      <c r="M3" s="10"/>
      <c r="N3" s="10"/>
      <c r="O3" s="11" t="s">
        <v>8</v>
      </c>
      <c r="P3" s="12"/>
      <c r="Q3" s="12"/>
      <c r="R3" s="12"/>
      <c r="S3" s="12"/>
      <c r="T3" s="12"/>
      <c r="W3" s="13" t="s">
        <v>9</v>
      </c>
      <c r="X3" s="14"/>
      <c r="Y3" s="14"/>
      <c r="Z3" s="14"/>
      <c r="AA3" s="14"/>
      <c r="AB3" s="14"/>
      <c r="AC3" s="13" t="s">
        <v>10</v>
      </c>
      <c r="AD3" s="14"/>
      <c r="AE3" s="14"/>
      <c r="AF3" s="14"/>
      <c r="AG3" s="14"/>
      <c r="AH3" s="14"/>
      <c r="AI3" s="14"/>
      <c r="AJ3" s="13" t="s">
        <v>11</v>
      </c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4"/>
      <c r="AX3" s="13" t="s">
        <v>12</v>
      </c>
      <c r="AY3" s="16"/>
      <c r="AZ3" s="16"/>
      <c r="BA3" s="16"/>
      <c r="BB3" s="16"/>
      <c r="BC3" s="16"/>
      <c r="BD3" s="13" t="s">
        <v>13</v>
      </c>
      <c r="BE3" s="16"/>
      <c r="BF3" s="16"/>
      <c r="BG3" s="16"/>
      <c r="BH3" s="16"/>
      <c r="BI3" s="16"/>
      <c r="BJ3" s="13" t="s">
        <v>14</v>
      </c>
      <c r="BK3" s="16"/>
      <c r="BL3" s="16"/>
      <c r="BM3" s="16"/>
      <c r="BN3" s="16"/>
      <c r="BO3" s="16"/>
      <c r="BU3" s="17" t="s">
        <v>15</v>
      </c>
      <c r="BV3" s="18"/>
      <c r="BW3" s="18"/>
      <c r="BX3" s="18"/>
      <c r="BY3" s="18"/>
      <c r="BZ3" s="18"/>
      <c r="CA3" s="17" t="s">
        <v>16</v>
      </c>
      <c r="CB3" s="18"/>
      <c r="CC3" s="18"/>
      <c r="CD3" s="18"/>
      <c r="CE3" s="18"/>
      <c r="CF3" s="18"/>
      <c r="CH3" s="17" t="s">
        <v>17</v>
      </c>
      <c r="CI3" s="18"/>
      <c r="CK3" s="17" t="s">
        <v>18</v>
      </c>
      <c r="CL3" s="18"/>
      <c r="CN3" s="17" t="s">
        <v>19</v>
      </c>
      <c r="CO3" s="18"/>
      <c r="CT3" s="19" t="s">
        <v>20</v>
      </c>
      <c r="CU3" s="20"/>
    </row>
    <row r="4" spans="1:100" x14ac:dyDescent="0.2">
      <c r="A4" s="21" t="s">
        <v>21</v>
      </c>
      <c r="B4" s="21" t="s">
        <v>22</v>
      </c>
      <c r="C4" s="21" t="s">
        <v>23</v>
      </c>
      <c r="D4" s="21" t="s">
        <v>24</v>
      </c>
      <c r="E4" s="22" t="s">
        <v>25</v>
      </c>
      <c r="F4" s="23" t="s">
        <v>26</v>
      </c>
      <c r="G4" s="24" t="s">
        <v>27</v>
      </c>
      <c r="H4" s="24" t="s">
        <v>28</v>
      </c>
      <c r="I4" s="24" t="s">
        <v>29</v>
      </c>
      <c r="J4" s="24" t="s">
        <v>30</v>
      </c>
      <c r="K4" s="24" t="s">
        <v>31</v>
      </c>
      <c r="L4" s="24" t="s">
        <v>32</v>
      </c>
      <c r="M4" s="24" t="s">
        <v>33</v>
      </c>
      <c r="N4" s="25" t="s">
        <v>34</v>
      </c>
      <c r="O4" s="26" t="s">
        <v>35</v>
      </c>
      <c r="P4" s="27" t="s">
        <v>36</v>
      </c>
      <c r="Q4" s="27" t="s">
        <v>37</v>
      </c>
      <c r="R4" s="27" t="s">
        <v>38</v>
      </c>
      <c r="S4" s="27" t="s">
        <v>39</v>
      </c>
      <c r="T4" s="27" t="s">
        <v>40</v>
      </c>
      <c r="U4" s="28" t="s">
        <v>41</v>
      </c>
      <c r="V4" s="29" t="s">
        <v>42</v>
      </c>
      <c r="W4" s="30" t="s">
        <v>43</v>
      </c>
      <c r="X4" s="31" t="s">
        <v>44</v>
      </c>
      <c r="Y4" s="31" t="s">
        <v>45</v>
      </c>
      <c r="Z4" s="32" t="s">
        <v>46</v>
      </c>
      <c r="AA4" s="32" t="s">
        <v>47</v>
      </c>
      <c r="AB4" s="32" t="s">
        <v>48</v>
      </c>
      <c r="AC4" s="30" t="s">
        <v>43</v>
      </c>
      <c r="AD4" s="33" t="s">
        <v>44</v>
      </c>
      <c r="AE4" s="33" t="s">
        <v>45</v>
      </c>
      <c r="AF4" s="33" t="s">
        <v>46</v>
      </c>
      <c r="AG4" s="33" t="s">
        <v>47</v>
      </c>
      <c r="AH4" s="33" t="s">
        <v>48</v>
      </c>
      <c r="AI4" s="31" t="s">
        <v>49</v>
      </c>
      <c r="AJ4" s="30">
        <v>1</v>
      </c>
      <c r="AK4" s="33">
        <v>2</v>
      </c>
      <c r="AL4" s="33">
        <v>3</v>
      </c>
      <c r="AM4" s="33">
        <v>4</v>
      </c>
      <c r="AN4" s="33">
        <v>5</v>
      </c>
      <c r="AO4" s="33">
        <v>6</v>
      </c>
      <c r="AP4" s="33">
        <v>7</v>
      </c>
      <c r="AQ4" s="33">
        <v>8</v>
      </c>
      <c r="AR4" s="33">
        <v>9</v>
      </c>
      <c r="AS4" s="33">
        <v>10</v>
      </c>
      <c r="AT4" s="33">
        <v>11</v>
      </c>
      <c r="AU4" s="33">
        <v>12</v>
      </c>
      <c r="AV4" s="33" t="s">
        <v>49</v>
      </c>
      <c r="AW4" s="33" t="s">
        <v>50</v>
      </c>
      <c r="AX4" s="30" t="s">
        <v>43</v>
      </c>
      <c r="AY4" s="31" t="s">
        <v>44</v>
      </c>
      <c r="AZ4" s="31" t="s">
        <v>45</v>
      </c>
      <c r="BA4" s="32" t="s">
        <v>46</v>
      </c>
      <c r="BB4" s="32" t="s">
        <v>47</v>
      </c>
      <c r="BC4" s="32" t="s">
        <v>48</v>
      </c>
      <c r="BD4" s="30" t="s">
        <v>43</v>
      </c>
      <c r="BE4" s="31" t="s">
        <v>44</v>
      </c>
      <c r="BF4" s="31" t="s">
        <v>45</v>
      </c>
      <c r="BG4" s="32" t="s">
        <v>46</v>
      </c>
      <c r="BH4" s="32" t="s">
        <v>47</v>
      </c>
      <c r="BI4" s="32" t="s">
        <v>48</v>
      </c>
      <c r="BJ4" s="30" t="s">
        <v>43</v>
      </c>
      <c r="BK4" s="31" t="s">
        <v>44</v>
      </c>
      <c r="BL4" s="31" t="s">
        <v>45</v>
      </c>
      <c r="BM4" s="31" t="s">
        <v>46</v>
      </c>
      <c r="BN4" s="31" t="s">
        <v>47</v>
      </c>
      <c r="BO4" s="31" t="s">
        <v>48</v>
      </c>
      <c r="BP4" s="28" t="s">
        <v>51</v>
      </c>
      <c r="BQ4" s="28" t="s">
        <v>52</v>
      </c>
      <c r="BR4" s="28" t="s">
        <v>53</v>
      </c>
      <c r="BS4" s="34" t="s">
        <v>54</v>
      </c>
      <c r="BT4" s="35" t="s">
        <v>55</v>
      </c>
      <c r="BU4" s="36" t="s">
        <v>43</v>
      </c>
      <c r="BV4" s="37" t="s">
        <v>44</v>
      </c>
      <c r="BW4" s="37" t="s">
        <v>45</v>
      </c>
      <c r="BX4" s="37" t="s">
        <v>46</v>
      </c>
      <c r="BY4" s="37" t="s">
        <v>47</v>
      </c>
      <c r="BZ4" s="37" t="s">
        <v>48</v>
      </c>
      <c r="CA4" s="38" t="s">
        <v>43</v>
      </c>
      <c r="CB4" s="37" t="s">
        <v>44</v>
      </c>
      <c r="CC4" s="37" t="s">
        <v>45</v>
      </c>
      <c r="CD4" s="37" t="s">
        <v>46</v>
      </c>
      <c r="CE4" s="37" t="s">
        <v>47</v>
      </c>
      <c r="CF4" s="37" t="s">
        <v>48</v>
      </c>
      <c r="CG4" s="35" t="s">
        <v>56</v>
      </c>
      <c r="CH4" s="36" t="s">
        <v>57</v>
      </c>
      <c r="CI4" s="37" t="s">
        <v>58</v>
      </c>
      <c r="CJ4" s="39" t="s">
        <v>59</v>
      </c>
      <c r="CK4" s="36" t="s">
        <v>57</v>
      </c>
      <c r="CL4" s="37" t="s">
        <v>58</v>
      </c>
      <c r="CM4" s="39" t="s">
        <v>60</v>
      </c>
      <c r="CN4" s="36" t="s">
        <v>57</v>
      </c>
      <c r="CO4" s="37" t="s">
        <v>58</v>
      </c>
      <c r="CP4" s="35" t="s">
        <v>61</v>
      </c>
      <c r="CQ4" s="35" t="s">
        <v>62</v>
      </c>
      <c r="CR4" s="34" t="s">
        <v>63</v>
      </c>
      <c r="CS4" s="34" t="s">
        <v>64</v>
      </c>
      <c r="CT4" s="40">
        <v>1</v>
      </c>
      <c r="CU4" s="40">
        <v>2</v>
      </c>
      <c r="CV4" s="41" t="s">
        <v>65</v>
      </c>
    </row>
    <row r="5" spans="1:100" x14ac:dyDescent="0.2">
      <c r="A5" s="42" t="str">
        <f t="shared" ref="A5:T5" si="0">+CONCATENATE(A4)</f>
        <v>Cliente</v>
      </c>
      <c r="B5" s="42" t="str">
        <f t="shared" si="0"/>
        <v>Titular de la Cuenta</v>
      </c>
      <c r="C5" s="42" t="str">
        <f t="shared" si="0"/>
        <v>CIF / NIF</v>
      </c>
      <c r="D5" s="42" t="str">
        <f t="shared" si="0"/>
        <v>E-mail</v>
      </c>
      <c r="E5" s="42" t="str">
        <f t="shared" si="0"/>
        <v>Telefono</v>
      </c>
      <c r="F5" s="42" t="str">
        <f t="shared" si="0"/>
        <v>Codigo Cups</v>
      </c>
      <c r="G5" s="42"/>
      <c r="H5" s="42" t="str">
        <f t="shared" si="0"/>
        <v>Calle</v>
      </c>
      <c r="I5" s="42"/>
      <c r="J5" s="42"/>
      <c r="K5" s="42"/>
      <c r="L5" s="42"/>
      <c r="M5" s="42" t="str">
        <f t="shared" si="0"/>
        <v>Tipo de cliente</v>
      </c>
      <c r="N5" s="42" t="str">
        <f t="shared" si="0"/>
        <v>Subtipo de cliente</v>
      </c>
      <c r="O5" s="42" t="str">
        <f t="shared" si="0"/>
        <v>Mercado regulado</v>
      </c>
      <c r="P5" s="42" t="str">
        <f t="shared" si="0"/>
        <v>Bono social</v>
      </c>
      <c r="Q5" s="42"/>
      <c r="R5" s="42"/>
      <c r="S5" s="42" t="str">
        <f t="shared" si="0"/>
        <v>Permanencia</v>
      </c>
      <c r="T5" s="42" t="str">
        <f t="shared" si="0"/>
        <v>Periodo facturado</v>
      </c>
      <c r="U5" s="42" t="s">
        <v>66</v>
      </c>
      <c r="V5" s="42" t="s">
        <v>67</v>
      </c>
      <c r="W5" s="42" t="s">
        <v>68</v>
      </c>
      <c r="X5" s="42" t="s">
        <v>69</v>
      </c>
      <c r="Y5" s="42" t="s">
        <v>70</v>
      </c>
      <c r="Z5" s="42"/>
      <c r="AA5" s="42"/>
      <c r="AB5" s="42"/>
      <c r="AC5" s="42"/>
      <c r="AD5" s="42"/>
      <c r="AE5" s="42"/>
      <c r="AF5" s="42"/>
      <c r="AG5" s="42"/>
      <c r="AH5" s="42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2" t="s">
        <v>71</v>
      </c>
      <c r="AY5" s="42" t="s">
        <v>72</v>
      </c>
      <c r="AZ5" s="42" t="s">
        <v>73</v>
      </c>
      <c r="BA5" s="42"/>
      <c r="BB5" s="42"/>
      <c r="BC5" s="42"/>
      <c r="BD5" s="42" t="s">
        <v>74</v>
      </c>
      <c r="BE5" s="42" t="s">
        <v>75</v>
      </c>
      <c r="BF5" s="42" t="s">
        <v>76</v>
      </c>
      <c r="BG5" s="42"/>
      <c r="BH5" s="42"/>
      <c r="BI5" s="42"/>
      <c r="BJ5" s="42" t="s">
        <v>77</v>
      </c>
      <c r="BK5" s="42" t="s">
        <v>78</v>
      </c>
      <c r="BL5" s="42" t="s">
        <v>79</v>
      </c>
      <c r="BM5" s="42"/>
      <c r="BN5" s="42"/>
      <c r="BO5" s="42"/>
      <c r="BP5" s="42" t="str">
        <f>+BP4</f>
        <v>Precio del contador</v>
      </c>
      <c r="BQ5" s="42"/>
      <c r="BR5" s="42"/>
      <c r="BS5" s="42" t="str">
        <f>+BS4</f>
        <v>Nueva Comercializadora</v>
      </c>
      <c r="BT5" s="42" t="str">
        <f>+BT4</f>
        <v>Nueva Tarifa</v>
      </c>
      <c r="BU5" s="42" t="s">
        <v>80</v>
      </c>
      <c r="BV5" s="42" t="s">
        <v>81</v>
      </c>
      <c r="BW5" s="42" t="s">
        <v>82</v>
      </c>
      <c r="BX5" s="42"/>
      <c r="BY5" s="42"/>
      <c r="BZ5" s="42"/>
      <c r="CA5" s="42" t="s">
        <v>83</v>
      </c>
      <c r="CB5" s="42" t="s">
        <v>84</v>
      </c>
      <c r="CC5" s="42" t="s">
        <v>85</v>
      </c>
      <c r="CD5" s="42"/>
      <c r="CE5" s="42"/>
      <c r="CF5" s="42"/>
      <c r="CG5" s="42"/>
      <c r="CH5" s="42"/>
      <c r="CI5" s="42"/>
      <c r="CJ5" s="42"/>
      <c r="CK5" s="42"/>
      <c r="CL5" s="42"/>
      <c r="CM5" s="42"/>
      <c r="CN5" s="42"/>
      <c r="CO5" s="42"/>
      <c r="CP5" s="42"/>
      <c r="CQ5" s="42"/>
      <c r="CR5" s="42"/>
      <c r="CS5" s="42"/>
      <c r="CT5" s="42" t="str">
        <f>CONCATENATE($CW$10,CT4)</f>
        <v>1</v>
      </c>
      <c r="CU5" s="42" t="str">
        <f>CONCATENATE($CW$10,CU4)</f>
        <v>2</v>
      </c>
      <c r="CV5" s="42" t="str">
        <f>+CV4</f>
        <v>Renovación de terminos</v>
      </c>
    </row>
    <row r="6" spans="1:100" x14ac:dyDescent="0.2">
      <c r="A6" t="s">
        <v>86</v>
      </c>
      <c r="B6" t="s">
        <v>87</v>
      </c>
      <c r="C6" s="44" t="s">
        <v>88</v>
      </c>
      <c r="E6" t="s">
        <v>89</v>
      </c>
      <c r="F6" t="s">
        <v>90</v>
      </c>
      <c r="G6" t="s">
        <v>91</v>
      </c>
      <c r="M6" s="44" t="s">
        <v>92</v>
      </c>
      <c r="N6" s="44" t="s">
        <v>93</v>
      </c>
      <c r="O6" s="44" t="s">
        <v>94</v>
      </c>
      <c r="P6" s="44" t="s">
        <v>94</v>
      </c>
      <c r="Q6" s="44" t="s">
        <v>95</v>
      </c>
      <c r="R6" s="44"/>
      <c r="S6" s="44"/>
      <c r="T6" s="44">
        <v>38</v>
      </c>
      <c r="U6" t="s">
        <v>96</v>
      </c>
      <c r="V6" s="44" t="s">
        <v>97</v>
      </c>
      <c r="W6" s="45">
        <v>37.5</v>
      </c>
      <c r="X6" s="45">
        <v>82</v>
      </c>
      <c r="Y6" s="45">
        <v>108.75</v>
      </c>
      <c r="Z6" s="45"/>
      <c r="AA6" s="45"/>
      <c r="AB6" s="45"/>
      <c r="AC6" s="45">
        <v>5518</v>
      </c>
      <c r="AD6" s="45">
        <v>19806</v>
      </c>
      <c r="AE6" s="45">
        <v>14920</v>
      </c>
      <c r="AF6" s="45">
        <v>6814</v>
      </c>
      <c r="AG6" s="45">
        <v>5705</v>
      </c>
      <c r="AH6" s="45">
        <v>15983</v>
      </c>
      <c r="AI6" s="45">
        <v>68746</v>
      </c>
      <c r="AJ6" s="45">
        <v>17142.400000000001</v>
      </c>
      <c r="AK6" s="45">
        <v>16643.920000000002</v>
      </c>
      <c r="AL6" s="45">
        <v>4551.5200000000004</v>
      </c>
      <c r="AM6" s="45">
        <v>4430.1600000000008</v>
      </c>
      <c r="AN6" s="45">
        <v>7756.32</v>
      </c>
      <c r="AO6" s="45">
        <v>6194.0800000000017</v>
      </c>
      <c r="AP6" s="45">
        <v>5396.08</v>
      </c>
      <c r="AQ6" s="45">
        <v>6631.04</v>
      </c>
      <c r="AR6" s="45">
        <v>6919.4400000000005</v>
      </c>
      <c r="AS6" s="45">
        <v>7703.2</v>
      </c>
      <c r="AT6" s="45">
        <v>7156.4000000000005</v>
      </c>
      <c r="AU6" s="45">
        <v>3642.56</v>
      </c>
      <c r="AV6" s="45">
        <v>68745.520000000019</v>
      </c>
      <c r="AW6" s="45">
        <v>25421.599999999991</v>
      </c>
      <c r="AX6">
        <v>0.121307</v>
      </c>
      <c r="AY6">
        <v>0.114617</v>
      </c>
      <c r="AZ6">
        <v>9.4279000000000002E-2</v>
      </c>
      <c r="BA6">
        <v>0.121307</v>
      </c>
      <c r="BB6">
        <v>0.114617</v>
      </c>
      <c r="BC6">
        <v>9.4279000000000002E-2</v>
      </c>
      <c r="BD6" s="46">
        <v>12</v>
      </c>
      <c r="BE6">
        <v>15</v>
      </c>
      <c r="BF6">
        <v>20</v>
      </c>
      <c r="BG6">
        <v>0</v>
      </c>
      <c r="BH6">
        <v>0</v>
      </c>
      <c r="BI6">
        <v>0</v>
      </c>
      <c r="BJ6">
        <v>0.16211900000000001</v>
      </c>
      <c r="BK6">
        <v>9.9973999999999993E-2</v>
      </c>
      <c r="BL6">
        <v>2.2925000000000001E-2</v>
      </c>
      <c r="BM6" s="44">
        <v>0</v>
      </c>
      <c r="BN6" s="44">
        <v>0</v>
      </c>
      <c r="BO6" s="44">
        <v>0</v>
      </c>
      <c r="BP6">
        <v>0.39447368421052631</v>
      </c>
      <c r="BQ6" s="44" t="s">
        <v>98</v>
      </c>
      <c r="BR6" s="47">
        <v>0</v>
      </c>
      <c r="BS6" t="s">
        <v>99</v>
      </c>
      <c r="BT6" s="48" t="s">
        <v>97</v>
      </c>
      <c r="BU6" s="49">
        <v>0.1621190904109589</v>
      </c>
      <c r="BV6" s="50">
        <v>9.9974490410958919E-2</v>
      </c>
      <c r="BW6" s="50">
        <v>2.2925290410958903E-2</v>
      </c>
      <c r="BX6" s="51"/>
      <c r="BY6" s="52"/>
      <c r="BZ6" s="52"/>
      <c r="CA6" s="49">
        <v>8.8865242736702266E-2</v>
      </c>
      <c r="CB6" s="50">
        <v>8.2227624761432971E-2</v>
      </c>
      <c r="CC6" s="50">
        <v>6.7169538329366105E-2</v>
      </c>
      <c r="CD6" s="49">
        <v>8.8865242736702266E-2</v>
      </c>
      <c r="CE6" s="50">
        <v>8.2227624761432971E-2</v>
      </c>
      <c r="CF6" s="50">
        <v>6.7169538329366105E-2</v>
      </c>
      <c r="CG6" s="50">
        <v>14</v>
      </c>
      <c r="CH6" s="47">
        <v>3246.419755017082</v>
      </c>
      <c r="CI6" s="53">
        <v>0.28695781439342299</v>
      </c>
      <c r="CJ6" s="47">
        <v>0</v>
      </c>
      <c r="CK6" s="54">
        <v>3246.419755017082</v>
      </c>
      <c r="CL6" s="53">
        <v>0.28695781439342299</v>
      </c>
      <c r="CM6" s="47">
        <v>0</v>
      </c>
      <c r="CN6" s="54">
        <v>3246.419755017082</v>
      </c>
      <c r="CO6" s="53">
        <v>0.28695781439342299</v>
      </c>
      <c r="CP6" s="47">
        <v>750.70631999999989</v>
      </c>
      <c r="CQ6" s="47"/>
      <c r="CR6" s="47"/>
      <c r="CS6" s="55"/>
      <c r="CT6" s="55">
        <f>CS6+ DATE(0,6,0)</f>
        <v>152</v>
      </c>
      <c r="CU6" s="55">
        <f>+CT6+ DATE(0,6,0)</f>
        <v>304</v>
      </c>
      <c r="CV6" s="55">
        <f>CS6+ DATE(0,10,0)</f>
        <v>274</v>
      </c>
    </row>
    <row r="7" spans="1:100" x14ac:dyDescent="0.2">
      <c r="A7" t="s">
        <v>100</v>
      </c>
      <c r="B7" t="s">
        <v>87</v>
      </c>
      <c r="C7" s="44" t="s">
        <v>88</v>
      </c>
      <c r="E7" t="s">
        <v>89</v>
      </c>
      <c r="F7" t="s">
        <v>101</v>
      </c>
      <c r="G7" t="s">
        <v>102</v>
      </c>
      <c r="M7" s="44" t="s">
        <v>92</v>
      </c>
      <c r="N7" s="44" t="s">
        <v>93</v>
      </c>
      <c r="O7" s="44" t="s">
        <v>94</v>
      </c>
      <c r="P7" s="44" t="s">
        <v>94</v>
      </c>
      <c r="Q7" s="44" t="s">
        <v>103</v>
      </c>
      <c r="R7" s="44"/>
      <c r="S7" s="44"/>
      <c r="T7" s="44">
        <v>30</v>
      </c>
      <c r="U7" t="s">
        <v>96</v>
      </c>
      <c r="V7" s="44" t="s">
        <v>97</v>
      </c>
      <c r="W7" s="45">
        <v>222.24</v>
      </c>
      <c r="X7" s="45">
        <v>422.24</v>
      </c>
      <c r="Y7" s="45">
        <v>454.96</v>
      </c>
      <c r="Z7" s="45"/>
      <c r="AA7" s="45"/>
      <c r="AB7" s="45"/>
      <c r="AC7" s="45">
        <v>1114</v>
      </c>
      <c r="AD7" s="45">
        <v>1550</v>
      </c>
      <c r="AE7" s="45">
        <v>917</v>
      </c>
      <c r="AF7" s="45">
        <v>26</v>
      </c>
      <c r="AG7" s="45">
        <v>509</v>
      </c>
      <c r="AH7" s="45">
        <v>1235</v>
      </c>
      <c r="AI7" s="45">
        <v>5351</v>
      </c>
      <c r="AJ7" s="45">
        <v>1344.3999999999999</v>
      </c>
      <c r="AK7" s="45">
        <v>769.2</v>
      </c>
      <c r="AL7" s="45">
        <v>1248.72</v>
      </c>
      <c r="AM7" s="45">
        <v>890.96</v>
      </c>
      <c r="AN7" s="45">
        <v>1099.44</v>
      </c>
      <c r="AO7" s="45">
        <v>11847.36</v>
      </c>
      <c r="AP7" s="45">
        <v>1415.9999999999998</v>
      </c>
      <c r="AQ7" s="45">
        <v>3462.7200000000003</v>
      </c>
      <c r="AR7" s="45">
        <v>535.04</v>
      </c>
      <c r="AS7" s="45">
        <v>579.36</v>
      </c>
      <c r="AT7" s="45">
        <v>1086.08</v>
      </c>
      <c r="AU7" s="45">
        <v>1310</v>
      </c>
      <c r="AV7" s="45">
        <v>5352.7199999999993</v>
      </c>
      <c r="AW7" s="45">
        <v>20236.560000000005</v>
      </c>
      <c r="AX7">
        <v>0.121307</v>
      </c>
      <c r="AY7">
        <v>0.114617</v>
      </c>
      <c r="AZ7">
        <v>9.4279000000000002E-2</v>
      </c>
      <c r="BA7">
        <v>0.121307</v>
      </c>
      <c r="BB7">
        <v>0.114617</v>
      </c>
      <c r="BC7">
        <v>9.4279000000000002E-2</v>
      </c>
      <c r="BD7" s="46">
        <v>5</v>
      </c>
      <c r="BE7">
        <v>6</v>
      </c>
      <c r="BF7">
        <v>16.5</v>
      </c>
      <c r="BG7">
        <v>0</v>
      </c>
      <c r="BH7">
        <v>0</v>
      </c>
      <c r="BI7">
        <v>0</v>
      </c>
      <c r="BJ7">
        <v>0.16211900000000001</v>
      </c>
      <c r="BK7">
        <v>9.9973999999999993E-2</v>
      </c>
      <c r="BL7">
        <v>2.2925000000000001E-2</v>
      </c>
      <c r="BM7" s="44">
        <v>0</v>
      </c>
      <c r="BN7" s="44">
        <v>0</v>
      </c>
      <c r="BO7" s="44">
        <v>0</v>
      </c>
      <c r="BP7">
        <v>0.67433333333333334</v>
      </c>
      <c r="BQ7" s="44" t="s">
        <v>98</v>
      </c>
      <c r="BR7" s="47">
        <v>0</v>
      </c>
      <c r="BS7" t="s">
        <v>99</v>
      </c>
      <c r="BT7" s="48" t="s">
        <v>97</v>
      </c>
      <c r="BU7" s="49">
        <v>0.1621190904109589</v>
      </c>
      <c r="BV7" s="50">
        <v>9.9974490410958919E-2</v>
      </c>
      <c r="BW7" s="50">
        <v>2.2925290410958903E-2</v>
      </c>
      <c r="BX7" s="51"/>
      <c r="BY7" s="52"/>
      <c r="BZ7" s="52"/>
      <c r="CA7" s="49">
        <v>8.8865242736702266E-2</v>
      </c>
      <c r="CB7" s="50">
        <v>8.2227624761432971E-2</v>
      </c>
      <c r="CC7" s="50">
        <v>6.7169538329366077E-2</v>
      </c>
      <c r="CD7" s="49">
        <v>8.8865242736702266E-2</v>
      </c>
      <c r="CE7" s="50">
        <v>8.2227624761432971E-2</v>
      </c>
      <c r="CF7" s="50">
        <v>6.7169538329366077E-2</v>
      </c>
      <c r="CG7" s="50">
        <v>14</v>
      </c>
      <c r="CH7" s="47">
        <v>206.04921365035148</v>
      </c>
      <c r="CI7" s="53">
        <v>0.11064612759691607</v>
      </c>
      <c r="CJ7" s="47">
        <v>0</v>
      </c>
      <c r="CK7" s="54">
        <v>206.04921365035148</v>
      </c>
      <c r="CL7" s="53">
        <v>0.11064612759691607</v>
      </c>
      <c r="CM7" s="47">
        <v>0</v>
      </c>
      <c r="CN7" s="54">
        <v>206.04921365035148</v>
      </c>
      <c r="CO7" s="53">
        <v>0.11064612759691607</v>
      </c>
      <c r="CP7" s="47">
        <v>58.432920000000003</v>
      </c>
      <c r="CQ7" s="47"/>
      <c r="CR7" s="47"/>
      <c r="CS7" s="55"/>
      <c r="CT7" s="55">
        <f t="shared" ref="CT7:CT70" si="1">CS7+ DATE(0,6,0)</f>
        <v>152</v>
      </c>
      <c r="CU7" s="55">
        <f t="shared" ref="CU7:CU70" si="2">+CT7+ DATE(0,6,0)</f>
        <v>304</v>
      </c>
      <c r="CV7" s="55">
        <f t="shared" ref="CV7:CV70" si="3">CS7+ DATE(0,10,0)</f>
        <v>274</v>
      </c>
    </row>
    <row r="8" spans="1:100" x14ac:dyDescent="0.2">
      <c r="A8" t="s">
        <v>104</v>
      </c>
      <c r="B8" t="s">
        <v>105</v>
      </c>
      <c r="C8" s="44" t="s">
        <v>106</v>
      </c>
      <c r="F8" t="s">
        <v>107</v>
      </c>
      <c r="G8" t="s">
        <v>108</v>
      </c>
      <c r="M8" s="44" t="s">
        <v>92</v>
      </c>
      <c r="N8" s="44"/>
      <c r="O8" s="44" t="s">
        <v>94</v>
      </c>
      <c r="P8" s="44" t="s">
        <v>94</v>
      </c>
      <c r="Q8" s="44" t="s">
        <v>109</v>
      </c>
      <c r="R8" s="44"/>
      <c r="S8" s="44"/>
      <c r="T8" s="44">
        <v>31</v>
      </c>
      <c r="U8" t="s">
        <v>110</v>
      </c>
      <c r="V8" s="44" t="s">
        <v>111</v>
      </c>
      <c r="W8" s="45">
        <v>505</v>
      </c>
      <c r="X8" s="45">
        <v>1515</v>
      </c>
      <c r="Y8" s="45">
        <v>864</v>
      </c>
      <c r="Z8" s="45"/>
      <c r="AA8" s="45"/>
      <c r="AB8" s="45"/>
      <c r="AC8" s="45">
        <v>2560</v>
      </c>
      <c r="AD8" s="45">
        <v>7648</v>
      </c>
      <c r="AE8" s="45">
        <v>3426</v>
      </c>
      <c r="AF8" s="45">
        <v>939</v>
      </c>
      <c r="AG8" s="45">
        <v>2626</v>
      </c>
      <c r="AH8" s="45">
        <v>1410</v>
      </c>
      <c r="AI8" s="45">
        <v>18609</v>
      </c>
      <c r="AJ8" s="45">
        <v>2521</v>
      </c>
      <c r="AK8" s="45">
        <v>3430</v>
      </c>
      <c r="AL8" s="45">
        <v>2884</v>
      </c>
      <c r="AM8" s="45">
        <v>1676</v>
      </c>
      <c r="AN8" s="45">
        <v>968</v>
      </c>
      <c r="AO8" s="45">
        <v>825</v>
      </c>
      <c r="AP8" s="45">
        <v>1372</v>
      </c>
      <c r="AQ8" s="45">
        <v>2480</v>
      </c>
      <c r="AR8" s="45">
        <v>2453</v>
      </c>
      <c r="AS8" s="45">
        <v>2869</v>
      </c>
      <c r="AT8" s="45">
        <v>2052</v>
      </c>
      <c r="AU8" s="45">
        <v>0</v>
      </c>
      <c r="AV8" s="45">
        <v>16156</v>
      </c>
      <c r="AW8" s="45">
        <v>7374</v>
      </c>
      <c r="AX8">
        <v>0.134601</v>
      </c>
      <c r="AY8">
        <v>0.11987</v>
      </c>
      <c r="AZ8">
        <v>9.2352000000000004E-2</v>
      </c>
      <c r="BA8">
        <v>0.134601</v>
      </c>
      <c r="BB8">
        <v>0.11987</v>
      </c>
      <c r="BC8">
        <v>9.2352000000000004E-2</v>
      </c>
      <c r="BD8">
        <v>15.000999999999999</v>
      </c>
      <c r="BE8">
        <v>15.000999999999999</v>
      </c>
      <c r="BF8">
        <v>15.000999999999999</v>
      </c>
      <c r="BG8">
        <v>0</v>
      </c>
      <c r="BH8">
        <v>0</v>
      </c>
      <c r="BI8">
        <v>0</v>
      </c>
      <c r="BJ8">
        <v>0.113412</v>
      </c>
      <c r="BK8">
        <v>6.8778000000000006E-2</v>
      </c>
      <c r="BL8">
        <v>4.6461000000000002E-2</v>
      </c>
      <c r="BM8" s="44">
        <v>0</v>
      </c>
      <c r="BN8" s="44">
        <v>0</v>
      </c>
      <c r="BO8" s="44">
        <v>0</v>
      </c>
      <c r="BP8">
        <v>0.36096899999999998</v>
      </c>
      <c r="BQ8" s="44" t="s">
        <v>98</v>
      </c>
      <c r="BR8" s="47">
        <v>0</v>
      </c>
      <c r="BS8" t="s">
        <v>99</v>
      </c>
      <c r="BT8" s="44" t="s">
        <v>111</v>
      </c>
      <c r="BU8" s="44">
        <v>0.11158598630136986</v>
      </c>
      <c r="BV8" s="44">
        <v>6.6951589041095882E-2</v>
      </c>
      <c r="BW8" s="44">
        <v>4.4634397260273968E-2</v>
      </c>
      <c r="BX8" s="56"/>
      <c r="BY8" s="56"/>
      <c r="BZ8" s="56"/>
      <c r="CA8" s="49">
        <v>0.108436109649913</v>
      </c>
      <c r="CB8" s="50">
        <v>9.465534066646078E-2</v>
      </c>
      <c r="CC8" s="50">
        <v>7.6206651422531441E-2</v>
      </c>
      <c r="CD8" s="49">
        <v>0.108436109649913</v>
      </c>
      <c r="CE8" s="50">
        <v>9.465534066646078E-2</v>
      </c>
      <c r="CF8" s="50">
        <v>7.6206651422531441E-2</v>
      </c>
      <c r="CG8" s="50">
        <v>21</v>
      </c>
      <c r="CH8" s="47">
        <v>583.36972833319123</v>
      </c>
      <c r="CI8" s="53">
        <v>0.13007085699465992</v>
      </c>
      <c r="CJ8" s="47">
        <v>0</v>
      </c>
      <c r="CK8" s="54">
        <v>583.36972833319123</v>
      </c>
      <c r="CL8" s="53">
        <v>0.13007085699465992</v>
      </c>
      <c r="CM8" s="47">
        <v>0</v>
      </c>
      <c r="CN8" s="54">
        <v>583.36972833319123</v>
      </c>
      <c r="CO8" s="53">
        <v>0.13007085699465992</v>
      </c>
      <c r="CP8" s="47">
        <v>304.81542000000002</v>
      </c>
      <c r="CQ8" s="47">
        <v>263.38</v>
      </c>
      <c r="CR8" s="55">
        <v>44010</v>
      </c>
      <c r="CS8" s="55">
        <v>44015</v>
      </c>
      <c r="CT8" s="55">
        <f>CS8+ DATE(0,6,0)</f>
        <v>44167</v>
      </c>
      <c r="CU8" s="55">
        <f t="shared" si="2"/>
        <v>44319</v>
      </c>
      <c r="CV8" s="55">
        <f t="shared" si="3"/>
        <v>44289</v>
      </c>
    </row>
    <row r="9" spans="1:100" x14ac:dyDescent="0.2">
      <c r="A9" t="s">
        <v>112</v>
      </c>
      <c r="B9" t="s">
        <v>113</v>
      </c>
      <c r="C9" s="44" t="s">
        <v>114</v>
      </c>
      <c r="E9" t="s">
        <v>89</v>
      </c>
      <c r="F9" t="s">
        <v>115</v>
      </c>
      <c r="G9" t="s">
        <v>116</v>
      </c>
      <c r="M9" s="44" t="s">
        <v>117</v>
      </c>
      <c r="N9" s="44" t="s">
        <v>118</v>
      </c>
      <c r="O9" s="44" t="s">
        <v>94</v>
      </c>
      <c r="P9" s="44" t="s">
        <v>94</v>
      </c>
      <c r="Q9" s="44" t="s">
        <v>119</v>
      </c>
      <c r="R9" s="44"/>
      <c r="S9" s="44"/>
      <c r="T9" s="44">
        <v>36</v>
      </c>
      <c r="U9" t="s">
        <v>120</v>
      </c>
      <c r="V9" s="44" t="s">
        <v>111</v>
      </c>
      <c r="W9" s="45">
        <v>190</v>
      </c>
      <c r="X9" s="45">
        <v>460</v>
      </c>
      <c r="Y9" s="45">
        <v>185</v>
      </c>
      <c r="Z9" s="45"/>
      <c r="AA9" s="45"/>
      <c r="AB9" s="45"/>
      <c r="AC9" s="45">
        <v>623</v>
      </c>
      <c r="AD9" s="45">
        <v>1625</v>
      </c>
      <c r="AE9" s="45">
        <v>696</v>
      </c>
      <c r="AF9" s="45">
        <v>256</v>
      </c>
      <c r="AG9" s="45">
        <v>664</v>
      </c>
      <c r="AH9" s="45">
        <v>299</v>
      </c>
      <c r="AI9" s="45">
        <v>4163</v>
      </c>
      <c r="AJ9" s="45">
        <v>500</v>
      </c>
      <c r="AK9" s="45">
        <v>757</v>
      </c>
      <c r="AL9" s="45">
        <v>795</v>
      </c>
      <c r="AM9" s="45">
        <v>699</v>
      </c>
      <c r="AN9" s="45">
        <v>462</v>
      </c>
      <c r="AO9" s="45">
        <v>372</v>
      </c>
      <c r="AP9" s="45">
        <v>578</v>
      </c>
      <c r="AQ9" s="45">
        <v>705</v>
      </c>
      <c r="AR9" s="45">
        <v>645</v>
      </c>
      <c r="AS9" s="45">
        <v>789</v>
      </c>
      <c r="AT9" s="45">
        <v>328</v>
      </c>
      <c r="AU9" s="45">
        <v>583</v>
      </c>
      <c r="AV9" s="45">
        <v>4163</v>
      </c>
      <c r="AW9" s="45">
        <v>3050</v>
      </c>
      <c r="AX9">
        <v>0.14549599999999999</v>
      </c>
      <c r="AY9">
        <v>0.122416</v>
      </c>
      <c r="AZ9">
        <v>8.9144000000000001E-2</v>
      </c>
      <c r="BA9">
        <v>0.14549599999999999</v>
      </c>
      <c r="BB9">
        <v>0.122416</v>
      </c>
      <c r="BC9">
        <v>8.9144000000000001E-2</v>
      </c>
      <c r="BD9">
        <v>15.000999999999999</v>
      </c>
      <c r="BE9">
        <v>15.000999999999999</v>
      </c>
      <c r="BF9">
        <v>10</v>
      </c>
      <c r="BG9">
        <v>0</v>
      </c>
      <c r="BH9">
        <v>0</v>
      </c>
      <c r="BI9">
        <v>0</v>
      </c>
      <c r="BJ9">
        <v>0.12006500000000001</v>
      </c>
      <c r="BK9">
        <v>7.2833999999999996E-2</v>
      </c>
      <c r="BL9">
        <v>5.1810000000000002E-2</v>
      </c>
      <c r="BM9" s="44">
        <v>0</v>
      </c>
      <c r="BN9" s="44">
        <v>0</v>
      </c>
      <c r="BO9" s="44">
        <v>0</v>
      </c>
      <c r="BP9">
        <v>0.3611111111111111</v>
      </c>
      <c r="BQ9" s="44" t="s">
        <v>98</v>
      </c>
      <c r="BR9" s="47">
        <v>0</v>
      </c>
      <c r="BS9" t="s">
        <v>99</v>
      </c>
      <c r="BT9" s="44" t="s">
        <v>111</v>
      </c>
      <c r="BU9" s="44">
        <v>0.11158598630136986</v>
      </c>
      <c r="BV9" s="44">
        <v>6.6951589041095882E-2</v>
      </c>
      <c r="BW9" s="44">
        <v>4.4634397260273968E-2</v>
      </c>
      <c r="BX9" s="56"/>
      <c r="BY9" s="56"/>
      <c r="BZ9" s="56"/>
      <c r="CA9" s="49">
        <v>0.10133110964991307</v>
      </c>
      <c r="CB9" s="50">
        <v>8.7550340666460849E-2</v>
      </c>
      <c r="CC9" s="50">
        <v>6.9101651422531524E-2</v>
      </c>
      <c r="CD9" s="49">
        <v>0.10133110964991307</v>
      </c>
      <c r="CE9" s="50">
        <v>8.7550340666460849E-2</v>
      </c>
      <c r="CF9" s="50">
        <v>6.9101651422531524E-2</v>
      </c>
      <c r="CG9" s="50">
        <v>14</v>
      </c>
      <c r="CH9" s="47">
        <v>309.55802048847454</v>
      </c>
      <c r="CI9" s="53">
        <v>0.13033256386972483</v>
      </c>
      <c r="CJ9" s="47">
        <v>0</v>
      </c>
      <c r="CK9" s="54">
        <v>309.55802048847454</v>
      </c>
      <c r="CL9" s="53">
        <v>0.13033256386972483</v>
      </c>
      <c r="CM9" s="47">
        <v>0</v>
      </c>
      <c r="CN9" s="54">
        <v>309.55802048847454</v>
      </c>
      <c r="CO9" s="53">
        <v>0.13033256386972483</v>
      </c>
      <c r="CP9" s="47">
        <v>45.459960000000002</v>
      </c>
      <c r="CQ9" s="47">
        <v>49.46</v>
      </c>
      <c r="CR9" s="55">
        <v>44009</v>
      </c>
      <c r="CS9" s="55">
        <v>44014</v>
      </c>
      <c r="CT9" s="55">
        <f t="shared" si="1"/>
        <v>44166</v>
      </c>
      <c r="CU9" s="55">
        <f t="shared" si="2"/>
        <v>44318</v>
      </c>
      <c r="CV9" s="55">
        <f t="shared" si="3"/>
        <v>44288</v>
      </c>
    </row>
    <row r="10" spans="1:100" x14ac:dyDescent="0.2">
      <c r="A10" s="57" t="s">
        <v>121</v>
      </c>
      <c r="B10" s="57" t="s">
        <v>122</v>
      </c>
      <c r="C10" s="44" t="s">
        <v>123</v>
      </c>
      <c r="D10" s="58" t="s">
        <v>124</v>
      </c>
      <c r="E10" t="s">
        <v>125</v>
      </c>
      <c r="F10" t="s">
        <v>126</v>
      </c>
      <c r="G10" t="s">
        <v>127</v>
      </c>
      <c r="M10" s="44" t="s">
        <v>92</v>
      </c>
      <c r="N10" s="44" t="s">
        <v>118</v>
      </c>
      <c r="O10" s="44" t="s">
        <v>94</v>
      </c>
      <c r="P10" s="44" t="s">
        <v>94</v>
      </c>
      <c r="Q10" s="44" t="s">
        <v>128</v>
      </c>
      <c r="R10" s="44"/>
      <c r="S10" s="44"/>
      <c r="T10" s="44">
        <v>29</v>
      </c>
      <c r="U10" s="57" t="s">
        <v>129</v>
      </c>
      <c r="V10" s="44" t="s">
        <v>130</v>
      </c>
      <c r="W10" s="44">
        <v>731</v>
      </c>
      <c r="AC10">
        <v>4818</v>
      </c>
      <c r="AD10">
        <v>0</v>
      </c>
      <c r="AE10">
        <v>0</v>
      </c>
      <c r="AF10">
        <v>0</v>
      </c>
      <c r="AG10">
        <v>0</v>
      </c>
      <c r="AH10">
        <v>0</v>
      </c>
      <c r="AI10" s="45">
        <v>4818</v>
      </c>
      <c r="AJ10" s="45">
        <v>244</v>
      </c>
      <c r="AK10" s="45">
        <v>433</v>
      </c>
      <c r="AL10" s="45">
        <v>731</v>
      </c>
      <c r="AM10" s="45">
        <v>353</v>
      </c>
      <c r="AN10" s="45">
        <v>184</v>
      </c>
      <c r="AO10" s="45">
        <v>629</v>
      </c>
      <c r="AP10" s="45">
        <v>735</v>
      </c>
      <c r="AQ10" s="45">
        <v>400</v>
      </c>
      <c r="AR10" s="45">
        <v>1109</v>
      </c>
      <c r="AS10" s="45">
        <v>623</v>
      </c>
      <c r="AT10" s="45">
        <v>505</v>
      </c>
      <c r="AU10" s="45">
        <v>688</v>
      </c>
      <c r="AV10" s="45">
        <v>4818</v>
      </c>
      <c r="AW10" s="45">
        <v>1816</v>
      </c>
      <c r="AX10">
        <v>0.154867</v>
      </c>
      <c r="BA10">
        <v>0.154867</v>
      </c>
      <c r="BD10">
        <v>5.1959999999999997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0.11982159999999999</v>
      </c>
      <c r="BM10" s="44">
        <v>0</v>
      </c>
      <c r="BN10" s="44">
        <v>0</v>
      </c>
      <c r="BO10" s="44">
        <v>0</v>
      </c>
      <c r="BP10">
        <v>4.4483000000000002E-2</v>
      </c>
      <c r="BQ10" s="44" t="s">
        <v>98</v>
      </c>
      <c r="BR10" s="47">
        <v>0</v>
      </c>
      <c r="BS10" t="s">
        <v>99</v>
      </c>
      <c r="BT10" s="48" t="s">
        <v>130</v>
      </c>
      <c r="BU10" s="44">
        <v>0.10422810958904109</v>
      </c>
      <c r="BV10" s="44"/>
      <c r="BW10" s="44"/>
      <c r="BX10" s="56"/>
      <c r="BY10" s="56"/>
      <c r="BZ10" s="56"/>
      <c r="CA10" s="49">
        <v>0.12063213961440404</v>
      </c>
      <c r="CD10" s="49">
        <v>0.12063213961440404</v>
      </c>
      <c r="CG10" s="44">
        <v>14</v>
      </c>
      <c r="CH10" s="47">
        <v>247.39305032354775</v>
      </c>
      <c r="CI10" s="53">
        <v>0.19671202670359994</v>
      </c>
      <c r="CJ10" s="47">
        <v>0</v>
      </c>
      <c r="CK10" s="54">
        <v>247.39305032354775</v>
      </c>
      <c r="CL10" s="53">
        <v>0.19671202670359994</v>
      </c>
      <c r="CM10" s="47">
        <v>0</v>
      </c>
      <c r="CN10" s="54">
        <v>247.39305032354775</v>
      </c>
      <c r="CO10" s="53">
        <v>0.19671202670359994</v>
      </c>
      <c r="CP10" s="47">
        <v>52.612559999999995</v>
      </c>
      <c r="CQ10" s="47">
        <v>52.52</v>
      </c>
      <c r="CR10" s="55">
        <v>44009</v>
      </c>
      <c r="CS10" s="55">
        <v>44014</v>
      </c>
      <c r="CT10" s="55">
        <f t="shared" si="1"/>
        <v>44166</v>
      </c>
      <c r="CU10" s="55">
        <f t="shared" si="2"/>
        <v>44318</v>
      </c>
      <c r="CV10" s="55">
        <f t="shared" si="3"/>
        <v>44288</v>
      </c>
    </row>
    <row r="11" spans="1:100" x14ac:dyDescent="0.2">
      <c r="A11" t="s">
        <v>131</v>
      </c>
      <c r="B11" t="s">
        <v>132</v>
      </c>
      <c r="C11" t="s">
        <v>133</v>
      </c>
      <c r="F11" t="s">
        <v>134</v>
      </c>
      <c r="G11" t="s">
        <v>135</v>
      </c>
      <c r="M11" t="s">
        <v>92</v>
      </c>
      <c r="N11" t="s">
        <v>136</v>
      </c>
      <c r="O11" t="s">
        <v>94</v>
      </c>
      <c r="P11" t="s">
        <v>94</v>
      </c>
      <c r="R11">
        <v>4201379005</v>
      </c>
      <c r="T11">
        <v>29</v>
      </c>
      <c r="U11" t="s">
        <v>137</v>
      </c>
      <c r="V11" s="44" t="s">
        <v>111</v>
      </c>
      <c r="W11">
        <v>2431</v>
      </c>
      <c r="X11">
        <v>3026</v>
      </c>
      <c r="Y11">
        <v>620</v>
      </c>
      <c r="AC11">
        <v>20773</v>
      </c>
      <c r="AD11">
        <v>55984</v>
      </c>
      <c r="AE11">
        <v>4860</v>
      </c>
      <c r="AF11">
        <v>620</v>
      </c>
      <c r="AG11">
        <v>1868</v>
      </c>
      <c r="AH11">
        <v>1234</v>
      </c>
      <c r="AI11" s="45">
        <v>85339</v>
      </c>
      <c r="AJ11">
        <v>8784</v>
      </c>
      <c r="AK11">
        <v>10969</v>
      </c>
      <c r="AL11">
        <v>14606</v>
      </c>
      <c r="AM11">
        <v>11656</v>
      </c>
      <c r="AN11">
        <v>11939</v>
      </c>
      <c r="AO11">
        <v>10657</v>
      </c>
      <c r="AP11">
        <v>16728</v>
      </c>
      <c r="AQ11">
        <v>10575</v>
      </c>
      <c r="AR11">
        <v>8941</v>
      </c>
      <c r="AS11">
        <v>13910</v>
      </c>
      <c r="AT11">
        <v>10102</v>
      </c>
      <c r="AU11">
        <v>10303</v>
      </c>
      <c r="AV11">
        <v>85339</v>
      </c>
      <c r="AW11">
        <v>53831</v>
      </c>
      <c r="AX11">
        <v>0.12497800000000001</v>
      </c>
      <c r="AY11">
        <v>0.114978</v>
      </c>
      <c r="AZ11">
        <v>9.4978000000000007E-2</v>
      </c>
      <c r="BA11">
        <v>0.12497800000000001</v>
      </c>
      <c r="BB11">
        <v>0.114978</v>
      </c>
      <c r="BC11">
        <v>9.4978000000000007E-2</v>
      </c>
      <c r="BD11">
        <v>70</v>
      </c>
      <c r="BE11">
        <v>70</v>
      </c>
      <c r="BF11">
        <v>50</v>
      </c>
      <c r="BG11">
        <v>0</v>
      </c>
      <c r="BH11">
        <v>0</v>
      </c>
      <c r="BI11">
        <v>0</v>
      </c>
      <c r="BJ11">
        <v>0.11932649999999999</v>
      </c>
      <c r="BK11">
        <v>7.1996566666666664E-2</v>
      </c>
      <c r="BL11">
        <v>5.5326633333333333E-2</v>
      </c>
      <c r="BM11" s="44">
        <v>0</v>
      </c>
      <c r="BN11" s="44">
        <v>0</v>
      </c>
      <c r="BO11" s="44">
        <v>0</v>
      </c>
      <c r="BP11">
        <v>0.37551724137931036</v>
      </c>
      <c r="BQ11" s="44" t="s">
        <v>98</v>
      </c>
      <c r="BR11" s="47">
        <v>0</v>
      </c>
      <c r="BS11" t="s">
        <v>99</v>
      </c>
      <c r="BT11" s="48" t="s">
        <v>111</v>
      </c>
      <c r="BU11">
        <v>0.11158598630136986</v>
      </c>
      <c r="BV11">
        <v>6.6951589041095882E-2</v>
      </c>
      <c r="BW11">
        <v>4.4634397260273968E-2</v>
      </c>
      <c r="BX11" s="59"/>
      <c r="BY11" s="59"/>
      <c r="BZ11" s="59"/>
      <c r="CA11">
        <v>0.11255987065699455</v>
      </c>
      <c r="CB11">
        <v>9.8550164518298247E-2</v>
      </c>
      <c r="CC11">
        <v>7.9380456152886039E-2</v>
      </c>
      <c r="CD11">
        <v>0.11255987065699455</v>
      </c>
      <c r="CE11">
        <v>9.8550164518298247E-2</v>
      </c>
      <c r="CF11">
        <v>7.9380456152886039E-2</v>
      </c>
      <c r="CG11" s="50">
        <v>20</v>
      </c>
      <c r="CH11" s="47">
        <v>2331.1367801021624</v>
      </c>
      <c r="CI11" s="53">
        <v>0.11504094096270691</v>
      </c>
      <c r="CJ11" s="47">
        <v>0</v>
      </c>
      <c r="CK11" s="54">
        <v>2331.1367801021624</v>
      </c>
      <c r="CL11" s="53">
        <v>0.11504094096270691</v>
      </c>
      <c r="CM11" s="47">
        <v>0</v>
      </c>
      <c r="CN11" s="54">
        <v>2331.1367801021624</v>
      </c>
      <c r="CO11" s="53">
        <v>0.11504094096270691</v>
      </c>
      <c r="CP11" s="47">
        <v>1331.2884000000001</v>
      </c>
      <c r="CQ11" s="47">
        <v>1772.91</v>
      </c>
      <c r="CR11" s="55">
        <v>44031</v>
      </c>
      <c r="CS11" s="55">
        <v>44036</v>
      </c>
      <c r="CT11" s="55">
        <f t="shared" si="1"/>
        <v>44188</v>
      </c>
      <c r="CU11" s="55">
        <f t="shared" si="2"/>
        <v>44340</v>
      </c>
      <c r="CV11" s="55">
        <f t="shared" si="3"/>
        <v>44310</v>
      </c>
    </row>
    <row r="12" spans="1:100" x14ac:dyDescent="0.2">
      <c r="A12" s="57" t="s">
        <v>138</v>
      </c>
      <c r="B12" s="57" t="s">
        <v>139</v>
      </c>
      <c r="C12" s="44" t="s">
        <v>140</v>
      </c>
      <c r="E12" s="57">
        <v>606325543</v>
      </c>
      <c r="F12" t="s">
        <v>141</v>
      </c>
      <c r="G12" t="s">
        <v>142</v>
      </c>
      <c r="M12" s="44" t="s">
        <v>143</v>
      </c>
      <c r="N12" s="44" t="s">
        <v>118</v>
      </c>
      <c r="O12" s="44" t="s">
        <v>94</v>
      </c>
      <c r="P12" s="44" t="s">
        <v>94</v>
      </c>
      <c r="Q12" s="55">
        <v>44287</v>
      </c>
      <c r="R12" s="44"/>
      <c r="S12" s="44"/>
      <c r="T12" s="44">
        <v>60</v>
      </c>
      <c r="U12" s="57" t="s">
        <v>110</v>
      </c>
      <c r="V12" s="44" t="s">
        <v>144</v>
      </c>
      <c r="W12" s="44">
        <v>384</v>
      </c>
      <c r="X12">
        <v>282</v>
      </c>
      <c r="AC12">
        <v>4934</v>
      </c>
      <c r="AD12">
        <v>197</v>
      </c>
      <c r="AE12">
        <v>0</v>
      </c>
      <c r="AF12">
        <v>0</v>
      </c>
      <c r="AG12">
        <v>0</v>
      </c>
      <c r="AH12">
        <v>0</v>
      </c>
      <c r="AI12" s="45">
        <v>5131</v>
      </c>
      <c r="AJ12" s="45">
        <v>368</v>
      </c>
      <c r="AK12" s="45">
        <v>117</v>
      </c>
      <c r="AL12" s="45">
        <v>399</v>
      </c>
      <c r="AM12" s="45">
        <v>450</v>
      </c>
      <c r="AN12" s="45">
        <v>521</v>
      </c>
      <c r="AO12" s="45">
        <v>533</v>
      </c>
      <c r="AP12" s="45">
        <v>499</v>
      </c>
      <c r="AQ12" s="45">
        <v>468</v>
      </c>
      <c r="AR12" s="45">
        <v>455</v>
      </c>
      <c r="AS12" s="45">
        <v>198</v>
      </c>
      <c r="AT12" s="45">
        <v>371</v>
      </c>
      <c r="AU12" s="45">
        <v>445</v>
      </c>
      <c r="AV12" s="45">
        <v>4824</v>
      </c>
      <c r="AW12" s="45">
        <v>0</v>
      </c>
      <c r="AX12">
        <v>0.15066999999999997</v>
      </c>
      <c r="AY12">
        <v>7.8754999999999992E-2</v>
      </c>
      <c r="BA12">
        <v>0.15066999999999997</v>
      </c>
      <c r="BB12">
        <v>7.8754999999999992E-2</v>
      </c>
      <c r="BD12">
        <v>5.5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0.12628300000000001</v>
      </c>
      <c r="BM12" s="44">
        <v>0</v>
      </c>
      <c r="BN12" s="44">
        <v>0</v>
      </c>
      <c r="BO12" s="44">
        <v>0</v>
      </c>
      <c r="BP12">
        <v>2.6667E-2</v>
      </c>
      <c r="BQ12" s="44" t="s">
        <v>98</v>
      </c>
      <c r="BR12" s="47">
        <v>0</v>
      </c>
      <c r="BS12" t="s">
        <v>99</v>
      </c>
      <c r="BT12" s="48" t="s">
        <v>144</v>
      </c>
      <c r="BU12" s="44">
        <v>0.10422856438356164</v>
      </c>
      <c r="BV12" s="44"/>
      <c r="BW12" s="44"/>
      <c r="BX12" s="56"/>
      <c r="BY12" s="56"/>
      <c r="BZ12" s="56"/>
      <c r="CA12" s="49">
        <v>0.13662093969794015</v>
      </c>
      <c r="CB12">
        <v>6.6553488651809309E-2</v>
      </c>
      <c r="CD12" s="49">
        <v>0.13662093969794015</v>
      </c>
      <c r="CE12">
        <v>6.6553488651809309E-2</v>
      </c>
      <c r="CG12" s="44">
        <v>6</v>
      </c>
      <c r="CH12" s="47">
        <v>147.5273605234072</v>
      </c>
      <c r="CI12" s="53">
        <v>0.11353306652093681</v>
      </c>
      <c r="CJ12" s="47">
        <v>0</v>
      </c>
      <c r="CK12" s="54">
        <v>147.5273605234072</v>
      </c>
      <c r="CL12" s="53">
        <v>0.11353306652093681</v>
      </c>
      <c r="CM12" s="47">
        <v>0</v>
      </c>
      <c r="CN12" s="54">
        <v>147.5273605234072</v>
      </c>
      <c r="CO12" s="53">
        <v>0.11353306652093681</v>
      </c>
      <c r="CP12" s="47">
        <v>16.624440000000003</v>
      </c>
      <c r="CQ12" s="47">
        <v>16.39</v>
      </c>
      <c r="CR12" s="55">
        <v>44031</v>
      </c>
      <c r="CS12" s="55">
        <v>44036</v>
      </c>
      <c r="CT12" s="55">
        <f t="shared" si="1"/>
        <v>44188</v>
      </c>
      <c r="CU12" s="55">
        <f t="shared" si="2"/>
        <v>44340</v>
      </c>
      <c r="CV12" s="55">
        <f t="shared" si="3"/>
        <v>44310</v>
      </c>
    </row>
    <row r="13" spans="1:100" x14ac:dyDescent="0.2">
      <c r="A13" t="s">
        <v>145</v>
      </c>
      <c r="B13" t="s">
        <v>146</v>
      </c>
      <c r="C13" s="44" t="s">
        <v>147</v>
      </c>
      <c r="E13" t="s">
        <v>148</v>
      </c>
      <c r="F13" t="s">
        <v>149</v>
      </c>
      <c r="G13" t="s">
        <v>150</v>
      </c>
      <c r="M13" s="44" t="s">
        <v>117</v>
      </c>
      <c r="N13" s="44" t="s">
        <v>118</v>
      </c>
      <c r="O13" s="44" t="s">
        <v>94</v>
      </c>
      <c r="P13" s="44" t="s">
        <v>94</v>
      </c>
      <c r="Q13" s="44" t="s">
        <v>151</v>
      </c>
      <c r="R13" s="44"/>
      <c r="S13" s="44"/>
      <c r="T13" s="44">
        <v>36</v>
      </c>
      <c r="U13" s="57" t="s">
        <v>120</v>
      </c>
      <c r="V13" s="44" t="s">
        <v>152</v>
      </c>
      <c r="W13" s="44">
        <v>1731</v>
      </c>
      <c r="AC13">
        <v>16147</v>
      </c>
      <c r="AD13">
        <v>0</v>
      </c>
      <c r="AE13">
        <v>0</v>
      </c>
      <c r="AF13">
        <v>0</v>
      </c>
      <c r="AG13">
        <v>0</v>
      </c>
      <c r="AH13">
        <v>0</v>
      </c>
      <c r="AI13" s="45">
        <v>16147</v>
      </c>
      <c r="AJ13" s="45">
        <v>1312</v>
      </c>
      <c r="AK13" s="45">
        <v>1064</v>
      </c>
      <c r="AL13" s="45">
        <v>1788</v>
      </c>
      <c r="AM13" s="45">
        <v>1168</v>
      </c>
      <c r="AN13" s="45">
        <v>1731</v>
      </c>
      <c r="AO13" s="45">
        <v>1213</v>
      </c>
      <c r="AP13" s="45">
        <v>1172</v>
      </c>
      <c r="AQ13" s="45">
        <v>914</v>
      </c>
      <c r="AR13" s="45">
        <v>1588</v>
      </c>
      <c r="AS13" s="45">
        <v>1237</v>
      </c>
      <c r="AT13" s="45">
        <v>1081</v>
      </c>
      <c r="AU13" s="45">
        <v>1879</v>
      </c>
      <c r="AV13" s="45">
        <v>14268</v>
      </c>
      <c r="AW13" s="45">
        <v>1879</v>
      </c>
      <c r="AX13">
        <v>0.14394170000000001</v>
      </c>
      <c r="BA13">
        <v>0.14394170000000001</v>
      </c>
      <c r="BD13">
        <v>13.2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0.123154</v>
      </c>
      <c r="BM13" s="44">
        <v>0</v>
      </c>
      <c r="BN13" s="44">
        <v>0</v>
      </c>
      <c r="BO13" s="44">
        <v>0</v>
      </c>
      <c r="BP13">
        <v>4.4712000000000002E-2</v>
      </c>
      <c r="BQ13" s="44" t="s">
        <v>153</v>
      </c>
      <c r="BR13" s="47">
        <v>5.95</v>
      </c>
      <c r="BS13" t="s">
        <v>99</v>
      </c>
      <c r="BT13" s="48" t="s">
        <v>152</v>
      </c>
      <c r="BU13" s="44">
        <v>0.12176632876712329</v>
      </c>
      <c r="BV13" s="44"/>
      <c r="BW13" s="44"/>
      <c r="BX13" s="56"/>
      <c r="BY13" s="56"/>
      <c r="BZ13" s="56"/>
      <c r="CA13" s="49">
        <v>0.12686013961440409</v>
      </c>
      <c r="CD13" s="49">
        <v>0.12686013961440409</v>
      </c>
      <c r="CG13" s="44">
        <v>7</v>
      </c>
      <c r="CH13" s="47">
        <v>359.29449025810072</v>
      </c>
      <c r="CI13" s="53">
        <v>9.6314779963739022E-2</v>
      </c>
      <c r="CJ13" s="47">
        <v>71.400000000000006</v>
      </c>
      <c r="CK13" s="54">
        <v>430.6944902581007</v>
      </c>
      <c r="CL13" s="53">
        <v>0.11339121283872665</v>
      </c>
      <c r="CM13" s="47">
        <v>0</v>
      </c>
      <c r="CN13" s="54">
        <v>430.6944902581007</v>
      </c>
      <c r="CO13" s="53">
        <v>0.11339121283872665</v>
      </c>
      <c r="CP13" s="47">
        <v>64.426529999999985</v>
      </c>
      <c r="CQ13" s="47">
        <v>61.56</v>
      </c>
      <c r="CR13" s="55">
        <v>44040</v>
      </c>
      <c r="CS13" s="55">
        <v>44045</v>
      </c>
      <c r="CT13" s="55">
        <f t="shared" si="1"/>
        <v>44197</v>
      </c>
      <c r="CU13" s="55">
        <f t="shared" si="2"/>
        <v>44349</v>
      </c>
      <c r="CV13" s="55">
        <f t="shared" si="3"/>
        <v>44319</v>
      </c>
    </row>
    <row r="14" spans="1:100" x14ac:dyDescent="0.2">
      <c r="A14" t="s">
        <v>154</v>
      </c>
      <c r="B14" t="s">
        <v>155</v>
      </c>
      <c r="C14" s="44" t="s">
        <v>156</v>
      </c>
      <c r="E14" t="s">
        <v>148</v>
      </c>
      <c r="F14" t="s">
        <v>157</v>
      </c>
      <c r="G14" t="s">
        <v>158</v>
      </c>
      <c r="M14" s="44" t="s">
        <v>92</v>
      </c>
      <c r="N14" s="44" t="s">
        <v>93</v>
      </c>
      <c r="O14" s="44" t="s">
        <v>94</v>
      </c>
      <c r="P14" s="44" t="s">
        <v>94</v>
      </c>
      <c r="Q14" s="44" t="s">
        <v>151</v>
      </c>
      <c r="R14" s="44"/>
      <c r="S14" s="44"/>
      <c r="T14" s="44">
        <v>27</v>
      </c>
      <c r="U14" t="s">
        <v>120</v>
      </c>
      <c r="V14" s="44" t="s">
        <v>97</v>
      </c>
      <c r="W14" s="45">
        <v>256</v>
      </c>
      <c r="X14" s="45">
        <v>438</v>
      </c>
      <c r="Y14" s="45">
        <v>741</v>
      </c>
      <c r="Z14" s="45"/>
      <c r="AA14" s="45"/>
      <c r="AB14" s="45"/>
      <c r="AC14" s="45">
        <v>1920</v>
      </c>
      <c r="AD14" s="45">
        <v>7828</v>
      </c>
      <c r="AE14" s="45">
        <v>9731</v>
      </c>
      <c r="AF14" s="45">
        <v>3020</v>
      </c>
      <c r="AG14" s="45">
        <v>2455</v>
      </c>
      <c r="AH14" s="45">
        <v>8030</v>
      </c>
      <c r="AI14" s="45">
        <v>32984</v>
      </c>
      <c r="AJ14" s="45">
        <v>3483</v>
      </c>
      <c r="AK14" s="45">
        <v>1435</v>
      </c>
      <c r="AL14" s="45">
        <v>1902</v>
      </c>
      <c r="AM14" s="45">
        <v>1701</v>
      </c>
      <c r="AN14" s="45">
        <v>2676</v>
      </c>
      <c r="AO14" s="45">
        <v>2456</v>
      </c>
      <c r="AP14" s="45">
        <v>4847</v>
      </c>
      <c r="AQ14" s="45">
        <v>8063</v>
      </c>
      <c r="AR14" s="45">
        <v>4239</v>
      </c>
      <c r="AS14" s="45">
        <v>2182</v>
      </c>
      <c r="AT14" s="45">
        <v>25502</v>
      </c>
      <c r="AU14" s="45">
        <v>0</v>
      </c>
      <c r="AV14" s="45">
        <v>32984</v>
      </c>
      <c r="AW14" s="45">
        <v>25502</v>
      </c>
      <c r="AX14">
        <v>0.103059</v>
      </c>
      <c r="AY14">
        <v>9.5048099999999996E-2</v>
      </c>
      <c r="AZ14">
        <v>7.2479699999999994E-2</v>
      </c>
      <c r="BA14">
        <v>0.103059</v>
      </c>
      <c r="BB14">
        <v>9.5048099999999996E-2</v>
      </c>
      <c r="BC14">
        <v>7.2479699999999994E-2</v>
      </c>
      <c r="BD14" s="46">
        <v>13</v>
      </c>
      <c r="BE14">
        <v>16</v>
      </c>
      <c r="BF14">
        <v>17.32</v>
      </c>
      <c r="BG14">
        <v>0</v>
      </c>
      <c r="BH14">
        <v>0</v>
      </c>
      <c r="BI14">
        <v>0</v>
      </c>
      <c r="BJ14">
        <v>0.162323</v>
      </c>
      <c r="BK14">
        <v>0.10009999999999999</v>
      </c>
      <c r="BL14">
        <v>2.2953999999999999E-2</v>
      </c>
      <c r="BM14" s="44">
        <v>0</v>
      </c>
      <c r="BN14" s="44">
        <v>0</v>
      </c>
      <c r="BO14" s="44">
        <v>0</v>
      </c>
      <c r="BP14">
        <v>0.39344299999999999</v>
      </c>
      <c r="BQ14" s="44" t="s">
        <v>98</v>
      </c>
      <c r="BR14" s="47">
        <v>0</v>
      </c>
      <c r="BS14" t="s">
        <v>99</v>
      </c>
      <c r="BT14" s="48" t="s">
        <v>97</v>
      </c>
      <c r="BU14" s="49">
        <v>0.1621190904109589</v>
      </c>
      <c r="BV14" s="50">
        <v>9.9974490410958919E-2</v>
      </c>
      <c r="BW14" s="50">
        <v>2.2925290410958903E-2</v>
      </c>
      <c r="BX14" s="51"/>
      <c r="BY14" s="52"/>
      <c r="BZ14" s="52"/>
      <c r="CA14" s="44">
        <v>8.1760242736702335E-2</v>
      </c>
      <c r="CB14" s="44">
        <v>7.5122624761433041E-2</v>
      </c>
      <c r="CC14" s="44">
        <v>6.0064538329366146E-2</v>
      </c>
      <c r="CD14" s="44">
        <v>8.1760242736702335E-2</v>
      </c>
      <c r="CE14" s="44">
        <v>7.5122624761433041E-2</v>
      </c>
      <c r="CF14" s="44">
        <v>6.0064538329366146E-2</v>
      </c>
      <c r="CG14" s="44">
        <v>7</v>
      </c>
      <c r="CH14" s="47">
        <v>677.24648767082635</v>
      </c>
      <c r="CI14" s="53">
        <v>0.12073821513874583</v>
      </c>
      <c r="CJ14" s="47">
        <v>0</v>
      </c>
      <c r="CK14" s="54">
        <v>677.24648767082635</v>
      </c>
      <c r="CL14" s="53">
        <v>0.12073821513874583</v>
      </c>
      <c r="CM14" s="47">
        <v>0</v>
      </c>
      <c r="CN14" s="54">
        <v>677.24648767082635</v>
      </c>
      <c r="CO14" s="53">
        <v>0.12073821513874583</v>
      </c>
      <c r="CP14" s="47">
        <v>131.60615999999999</v>
      </c>
      <c r="CQ14" s="47" t="s">
        <v>159</v>
      </c>
      <c r="CR14" s="55">
        <v>44040</v>
      </c>
      <c r="CS14" s="55">
        <v>44045</v>
      </c>
      <c r="CT14" s="55">
        <f t="shared" si="1"/>
        <v>44197</v>
      </c>
      <c r="CU14" s="55">
        <f t="shared" si="2"/>
        <v>44349</v>
      </c>
      <c r="CV14" s="55">
        <f t="shared" si="3"/>
        <v>44319</v>
      </c>
    </row>
    <row r="15" spans="1:100" x14ac:dyDescent="0.2">
      <c r="A15" t="s">
        <v>160</v>
      </c>
      <c r="B15" t="s">
        <v>161</v>
      </c>
      <c r="C15" s="44" t="s">
        <v>162</v>
      </c>
      <c r="E15" t="s">
        <v>163</v>
      </c>
      <c r="F15" t="s">
        <v>164</v>
      </c>
      <c r="G15" t="s">
        <v>165</v>
      </c>
      <c r="M15" s="44" t="s">
        <v>117</v>
      </c>
      <c r="N15" s="44" t="s">
        <v>118</v>
      </c>
      <c r="O15" s="44" t="s">
        <v>94</v>
      </c>
      <c r="P15" s="44" t="s">
        <v>94</v>
      </c>
      <c r="Q15" s="55">
        <v>44207</v>
      </c>
      <c r="R15" s="44"/>
      <c r="S15" s="44"/>
      <c r="T15" s="44">
        <v>29</v>
      </c>
      <c r="U15" t="s">
        <v>120</v>
      </c>
      <c r="V15" s="44" t="s">
        <v>111</v>
      </c>
      <c r="W15" s="45">
        <v>268</v>
      </c>
      <c r="X15" s="45">
        <v>706</v>
      </c>
      <c r="Y15" s="45">
        <v>326</v>
      </c>
      <c r="Z15" s="45"/>
      <c r="AA15" s="45"/>
      <c r="AB15" s="45"/>
      <c r="AC15" s="45">
        <v>2305</v>
      </c>
      <c r="AD15" s="45">
        <v>5836</v>
      </c>
      <c r="AE15" s="45">
        <v>2064</v>
      </c>
      <c r="AF15" s="45">
        <v>739</v>
      </c>
      <c r="AG15" s="45">
        <v>1883</v>
      </c>
      <c r="AH15" s="45">
        <v>762</v>
      </c>
      <c r="AI15" s="45">
        <v>13589</v>
      </c>
      <c r="AJ15" s="45">
        <v>656</v>
      </c>
      <c r="AK15" s="45">
        <v>934</v>
      </c>
      <c r="AL15" s="45">
        <v>1300</v>
      </c>
      <c r="AM15" s="45">
        <v>1195</v>
      </c>
      <c r="AN15" s="45">
        <v>1179</v>
      </c>
      <c r="AO15" s="45">
        <v>985</v>
      </c>
      <c r="AP15" s="45">
        <v>730</v>
      </c>
      <c r="AQ15" s="45">
        <v>799</v>
      </c>
      <c r="AR15" s="45">
        <v>2559</v>
      </c>
      <c r="AS15" s="45">
        <v>1577</v>
      </c>
      <c r="AT15" s="45">
        <v>925</v>
      </c>
      <c r="AU15" s="45">
        <v>750</v>
      </c>
      <c r="AV15" s="45">
        <v>13589</v>
      </c>
      <c r="AW15" s="45">
        <v>0</v>
      </c>
      <c r="AX15">
        <v>0.20236399999999999</v>
      </c>
      <c r="AY15">
        <v>0.17185300000000001</v>
      </c>
      <c r="AZ15">
        <v>0.14164199999999999</v>
      </c>
      <c r="BA15">
        <v>0.20236399999999999</v>
      </c>
      <c r="BB15">
        <v>0.17185300000000001</v>
      </c>
      <c r="BC15">
        <v>0.14164199999999999</v>
      </c>
      <c r="BD15">
        <v>9</v>
      </c>
      <c r="BE15">
        <v>15.000999999999999</v>
      </c>
      <c r="BF15">
        <v>6</v>
      </c>
      <c r="BG15">
        <v>0</v>
      </c>
      <c r="BH15">
        <v>0</v>
      </c>
      <c r="BI15">
        <v>0</v>
      </c>
      <c r="BJ15">
        <v>0.12540200000000001</v>
      </c>
      <c r="BK15">
        <v>7.7980999999999995E-2</v>
      </c>
      <c r="BL15">
        <v>5.5664999999999999E-2</v>
      </c>
      <c r="BM15" s="44">
        <v>0</v>
      </c>
      <c r="BN15" s="44">
        <v>0</v>
      </c>
      <c r="BO15" s="44">
        <v>0</v>
      </c>
      <c r="BP15">
        <v>0.197377</v>
      </c>
      <c r="BQ15" s="44" t="s">
        <v>98</v>
      </c>
      <c r="BR15" s="47">
        <v>0</v>
      </c>
      <c r="BS15" t="s">
        <v>99</v>
      </c>
      <c r="BT15" s="44" t="s">
        <v>111</v>
      </c>
      <c r="BU15" s="44">
        <v>0.11158598630136986</v>
      </c>
      <c r="BV15" s="44">
        <v>6.6951589041095882E-2</v>
      </c>
      <c r="BW15" s="44">
        <v>4.4634397260273968E-2</v>
      </c>
      <c r="BX15" s="56"/>
      <c r="BY15" s="56"/>
      <c r="BZ15" s="56"/>
      <c r="CA15" s="49">
        <v>0.12270987065699444</v>
      </c>
      <c r="CB15" s="50">
        <v>0.10870016451829814</v>
      </c>
      <c r="CC15" s="50">
        <v>8.9530456152885934E-2</v>
      </c>
      <c r="CD15" s="49">
        <v>0.12270987065699444</v>
      </c>
      <c r="CE15" s="50">
        <v>0.10870016451829814</v>
      </c>
      <c r="CF15" s="50">
        <v>8.9530456152885934E-2</v>
      </c>
      <c r="CG15" s="50">
        <v>30</v>
      </c>
      <c r="CH15" s="47">
        <v>1280.916713229673</v>
      </c>
      <c r="CI15" s="53">
        <v>0.29866286740092723</v>
      </c>
      <c r="CJ15" s="47">
        <v>0</v>
      </c>
      <c r="CK15" s="54">
        <v>1280.916713229673</v>
      </c>
      <c r="CL15" s="53">
        <v>0.29866286740092723</v>
      </c>
      <c r="CM15" s="47">
        <v>0</v>
      </c>
      <c r="CN15" s="54">
        <v>1280.916713229673</v>
      </c>
      <c r="CO15" s="53">
        <v>0.29866286740092723</v>
      </c>
      <c r="CP15" s="47">
        <v>317.98260000000005</v>
      </c>
      <c r="CQ15" s="47">
        <v>323.06</v>
      </c>
      <c r="CR15" s="55">
        <v>44031</v>
      </c>
      <c r="CS15" s="55">
        <v>44036</v>
      </c>
      <c r="CT15" s="55">
        <f t="shared" si="1"/>
        <v>44188</v>
      </c>
      <c r="CU15" s="55">
        <f t="shared" si="2"/>
        <v>44340</v>
      </c>
      <c r="CV15" s="55">
        <f t="shared" si="3"/>
        <v>44310</v>
      </c>
    </row>
    <row r="16" spans="1:100" x14ac:dyDescent="0.2">
      <c r="A16" t="s">
        <v>166</v>
      </c>
      <c r="B16" t="s">
        <v>161</v>
      </c>
      <c r="C16" s="44" t="s">
        <v>162</v>
      </c>
      <c r="E16" s="57" t="s">
        <v>163</v>
      </c>
      <c r="F16" t="s">
        <v>167</v>
      </c>
      <c r="G16" t="s">
        <v>168</v>
      </c>
      <c r="M16" s="44" t="s">
        <v>117</v>
      </c>
      <c r="N16" s="44" t="s">
        <v>118</v>
      </c>
      <c r="O16" s="44" t="s">
        <v>94</v>
      </c>
      <c r="P16" s="44" t="s">
        <v>94</v>
      </c>
      <c r="Q16" s="44"/>
      <c r="R16" s="44"/>
      <c r="S16" s="44"/>
      <c r="T16" s="44">
        <v>32</v>
      </c>
      <c r="U16" t="s">
        <v>169</v>
      </c>
      <c r="V16" s="44" t="s">
        <v>170</v>
      </c>
      <c r="W16" s="45">
        <v>910</v>
      </c>
      <c r="X16" s="45">
        <v>1363</v>
      </c>
      <c r="Y16" s="45"/>
      <c r="Z16" s="45"/>
      <c r="AA16" s="45"/>
      <c r="AB16" s="45"/>
      <c r="AC16" s="45">
        <v>2098</v>
      </c>
      <c r="AD16" s="45">
        <v>2987</v>
      </c>
      <c r="AE16" s="45">
        <v>0</v>
      </c>
      <c r="AF16" s="45">
        <v>0</v>
      </c>
      <c r="AG16" s="45">
        <v>0</v>
      </c>
      <c r="AH16" s="45">
        <v>0</v>
      </c>
      <c r="AI16" s="45">
        <v>5085</v>
      </c>
      <c r="AJ16" s="45">
        <v>6</v>
      </c>
      <c r="AK16" s="45">
        <v>1171</v>
      </c>
      <c r="AL16" s="45">
        <v>758</v>
      </c>
      <c r="AM16" s="45">
        <v>2273</v>
      </c>
      <c r="AN16" s="45">
        <v>597</v>
      </c>
      <c r="AO16" s="45">
        <v>96</v>
      </c>
      <c r="AP16" s="45">
        <v>7</v>
      </c>
      <c r="AQ16" s="45">
        <v>14</v>
      </c>
      <c r="AR16" s="45">
        <v>40</v>
      </c>
      <c r="AS16" s="45">
        <v>31</v>
      </c>
      <c r="AT16" s="45">
        <v>66</v>
      </c>
      <c r="AU16" s="45">
        <v>26</v>
      </c>
      <c r="AV16" s="45">
        <v>5059</v>
      </c>
      <c r="AW16" s="45">
        <v>26</v>
      </c>
      <c r="AX16">
        <v>0.14493800000000001</v>
      </c>
      <c r="AY16">
        <v>8.3561999999999997E-2</v>
      </c>
      <c r="BA16">
        <v>0.14493800000000001</v>
      </c>
      <c r="BB16">
        <v>8.3561999999999997E-2</v>
      </c>
      <c r="BD16">
        <v>13.856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0.121766</v>
      </c>
      <c r="BM16" s="44">
        <v>0</v>
      </c>
      <c r="BN16" s="44">
        <v>0</v>
      </c>
      <c r="BO16" s="44">
        <v>0</v>
      </c>
      <c r="BP16">
        <v>0.04</v>
      </c>
      <c r="BQ16" s="44" t="s">
        <v>98</v>
      </c>
      <c r="BR16" s="47">
        <v>0</v>
      </c>
      <c r="BS16" t="s">
        <v>99</v>
      </c>
      <c r="BT16" s="44" t="s">
        <v>170</v>
      </c>
      <c r="BU16" s="60">
        <v>0.12176632876712329</v>
      </c>
      <c r="BV16" s="44"/>
      <c r="BW16" s="44"/>
      <c r="BX16" s="61"/>
      <c r="BY16" s="56"/>
      <c r="BZ16" s="56"/>
      <c r="CA16" s="49">
        <v>0.14816193969794011</v>
      </c>
      <c r="CB16" s="50">
        <v>7.6515488651809321E-2</v>
      </c>
      <c r="CC16" s="50"/>
      <c r="CD16" s="49">
        <v>0.14816193969794011</v>
      </c>
      <c r="CE16" s="50">
        <v>7.6515488651809321E-2</v>
      </c>
      <c r="CF16" s="50"/>
      <c r="CG16" s="50">
        <v>5</v>
      </c>
      <c r="CH16" s="47">
        <v>18.164851462094475</v>
      </c>
      <c r="CI16" s="53">
        <v>1.2069049174298059E-2</v>
      </c>
      <c r="CJ16" s="47">
        <v>0</v>
      </c>
      <c r="CK16" s="54">
        <v>18.164851462094475</v>
      </c>
      <c r="CL16" s="53">
        <v>1.2069049174298059E-2</v>
      </c>
      <c r="CM16" s="47">
        <v>0</v>
      </c>
      <c r="CN16" s="54">
        <v>18.164851462094475</v>
      </c>
      <c r="CO16" s="53">
        <v>1.2069049174298059E-2</v>
      </c>
      <c r="CP16" s="47">
        <v>12.966749999999999</v>
      </c>
      <c r="CQ16" s="47">
        <v>12.98</v>
      </c>
      <c r="CR16" s="55">
        <v>44031</v>
      </c>
      <c r="CS16" s="55">
        <v>44036</v>
      </c>
      <c r="CT16" s="55">
        <f t="shared" si="1"/>
        <v>44188</v>
      </c>
      <c r="CU16" s="55">
        <f t="shared" si="2"/>
        <v>44340</v>
      </c>
      <c r="CV16" s="55">
        <f t="shared" si="3"/>
        <v>44310</v>
      </c>
    </row>
    <row r="17" spans="1:100" x14ac:dyDescent="0.2">
      <c r="A17" t="s">
        <v>171</v>
      </c>
      <c r="B17" t="s">
        <v>161</v>
      </c>
      <c r="C17" s="44" t="s">
        <v>162</v>
      </c>
      <c r="E17" t="s">
        <v>163</v>
      </c>
      <c r="F17" t="s">
        <v>172</v>
      </c>
      <c r="G17" t="s">
        <v>173</v>
      </c>
      <c r="M17" s="44" t="s">
        <v>117</v>
      </c>
      <c r="N17" s="44" t="s">
        <v>174</v>
      </c>
      <c r="O17" s="44" t="s">
        <v>94</v>
      </c>
      <c r="P17" s="44" t="s">
        <v>94</v>
      </c>
      <c r="Q17" s="55">
        <v>44343</v>
      </c>
      <c r="R17" s="44"/>
      <c r="S17" s="44"/>
      <c r="T17" s="44">
        <v>65</v>
      </c>
      <c r="U17" s="57" t="s">
        <v>129</v>
      </c>
      <c r="V17" s="44" t="s">
        <v>152</v>
      </c>
      <c r="W17" s="44">
        <v>942</v>
      </c>
      <c r="AC17">
        <v>8002</v>
      </c>
      <c r="AD17">
        <v>0</v>
      </c>
      <c r="AE17">
        <v>0</v>
      </c>
      <c r="AF17">
        <v>0</v>
      </c>
      <c r="AG17">
        <v>0</v>
      </c>
      <c r="AH17">
        <v>0</v>
      </c>
      <c r="AI17" s="45">
        <v>8002</v>
      </c>
      <c r="AJ17" s="45">
        <v>429</v>
      </c>
      <c r="AK17" s="45">
        <v>459</v>
      </c>
      <c r="AL17" s="45">
        <v>370</v>
      </c>
      <c r="AM17" s="45">
        <v>390</v>
      </c>
      <c r="AN17" s="45">
        <v>496</v>
      </c>
      <c r="AO17" s="45">
        <v>446</v>
      </c>
      <c r="AP17" s="45">
        <v>454</v>
      </c>
      <c r="AQ17" s="45">
        <v>964</v>
      </c>
      <c r="AR17" s="45">
        <v>2849</v>
      </c>
      <c r="AS17" s="45">
        <v>644</v>
      </c>
      <c r="AT17" s="45">
        <v>501</v>
      </c>
      <c r="AU17" s="45">
        <v>483</v>
      </c>
      <c r="AV17" s="45">
        <v>8002</v>
      </c>
      <c r="AW17" s="45">
        <v>483</v>
      </c>
      <c r="AX17">
        <v>0.16309599999999999</v>
      </c>
      <c r="BA17">
        <v>0.16309599999999999</v>
      </c>
      <c r="BD17">
        <v>13.856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0.12596299999999999</v>
      </c>
      <c r="BM17" s="44">
        <v>0</v>
      </c>
      <c r="BN17" s="44">
        <v>0</v>
      </c>
      <c r="BO17" s="44">
        <v>0</v>
      </c>
      <c r="BP17">
        <v>4.4769000000000003E-2</v>
      </c>
      <c r="BQ17" s="44" t="s">
        <v>98</v>
      </c>
      <c r="BR17" s="47">
        <v>0</v>
      </c>
      <c r="BS17" t="s">
        <v>99</v>
      </c>
      <c r="BT17" s="48" t="s">
        <v>152</v>
      </c>
      <c r="BU17" s="44">
        <v>0.12176632876712329</v>
      </c>
      <c r="BV17" s="44"/>
      <c r="BW17" s="44"/>
      <c r="BX17" s="56"/>
      <c r="BY17" s="56"/>
      <c r="BZ17" s="56"/>
      <c r="CA17" s="49">
        <v>0.13981166319607949</v>
      </c>
      <c r="CD17" s="49">
        <v>0.13981166319607949</v>
      </c>
      <c r="CG17" s="44">
        <v>15</v>
      </c>
      <c r="CH17" s="47">
        <v>263.96302473538935</v>
      </c>
      <c r="CI17" s="53">
        <v>0.10601555591526232</v>
      </c>
      <c r="CJ17" s="47">
        <v>0</v>
      </c>
      <c r="CK17" s="54">
        <v>263.96302473538935</v>
      </c>
      <c r="CL17" s="53">
        <v>0.10601555591526232</v>
      </c>
      <c r="CM17" s="47">
        <v>0</v>
      </c>
      <c r="CN17" s="54">
        <v>263.96302473538935</v>
      </c>
      <c r="CO17" s="53">
        <v>0.10601555591526232</v>
      </c>
      <c r="CP17" s="47">
        <v>93.623400000000018</v>
      </c>
      <c r="CQ17" s="47">
        <v>96.37</v>
      </c>
      <c r="CR17" s="55">
        <v>44031</v>
      </c>
      <c r="CS17" s="55">
        <v>44036</v>
      </c>
      <c r="CT17" s="55">
        <f t="shared" si="1"/>
        <v>44188</v>
      </c>
      <c r="CU17" s="55">
        <f t="shared" si="2"/>
        <v>44340</v>
      </c>
      <c r="CV17" s="55">
        <f t="shared" si="3"/>
        <v>44310</v>
      </c>
    </row>
    <row r="18" spans="1:100" x14ac:dyDescent="0.2">
      <c r="A18" t="s">
        <v>175</v>
      </c>
      <c r="B18" t="s">
        <v>161</v>
      </c>
      <c r="C18" s="44" t="s">
        <v>162</v>
      </c>
      <c r="D18" s="58"/>
      <c r="E18" s="57" t="s">
        <v>163</v>
      </c>
      <c r="F18" t="s">
        <v>176</v>
      </c>
      <c r="G18" t="s">
        <v>177</v>
      </c>
      <c r="M18" s="44" t="s">
        <v>117</v>
      </c>
      <c r="N18" s="44" t="s">
        <v>30</v>
      </c>
      <c r="O18" s="44" t="s">
        <v>94</v>
      </c>
      <c r="P18" s="44" t="s">
        <v>94</v>
      </c>
      <c r="Q18" s="55">
        <v>44364</v>
      </c>
      <c r="R18" s="44"/>
      <c r="S18" s="44"/>
      <c r="T18" s="44">
        <v>29</v>
      </c>
      <c r="U18" t="s">
        <v>178</v>
      </c>
      <c r="V18" s="44" t="s">
        <v>152</v>
      </c>
      <c r="W18" s="44">
        <v>749</v>
      </c>
      <c r="AC18">
        <v>13726</v>
      </c>
      <c r="AD18">
        <v>0</v>
      </c>
      <c r="AE18">
        <v>0</v>
      </c>
      <c r="AF18">
        <v>0</v>
      </c>
      <c r="AG18">
        <v>0</v>
      </c>
      <c r="AH18">
        <v>0</v>
      </c>
      <c r="AI18" s="45">
        <v>13726</v>
      </c>
      <c r="AJ18" s="45">
        <v>749</v>
      </c>
      <c r="AK18" s="45">
        <v>1446</v>
      </c>
      <c r="AL18" s="45">
        <v>1346</v>
      </c>
      <c r="AM18" s="45">
        <v>1679</v>
      </c>
      <c r="AN18" s="45">
        <v>1960</v>
      </c>
      <c r="AO18" s="45">
        <v>1782</v>
      </c>
      <c r="AP18" s="45">
        <v>1117</v>
      </c>
      <c r="AQ18" s="45">
        <v>525</v>
      </c>
      <c r="AR18" s="45">
        <v>818</v>
      </c>
      <c r="AS18" s="45">
        <v>1246</v>
      </c>
      <c r="AT18" s="45">
        <v>555</v>
      </c>
      <c r="AU18" s="45">
        <v>503</v>
      </c>
      <c r="AV18" s="45">
        <v>13223</v>
      </c>
      <c r="AW18" s="45">
        <v>503</v>
      </c>
      <c r="AX18">
        <v>0.169715</v>
      </c>
      <c r="BA18">
        <v>0.169715</v>
      </c>
      <c r="BD18">
        <v>13.15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0.12653</v>
      </c>
      <c r="BM18" s="44">
        <v>0</v>
      </c>
      <c r="BN18" s="44">
        <v>0</v>
      </c>
      <c r="BO18" s="44">
        <v>0</v>
      </c>
      <c r="BP18">
        <v>4.4483000000000002E-2</v>
      </c>
      <c r="BQ18" s="44" t="s">
        <v>98</v>
      </c>
      <c r="BR18" s="47">
        <v>0</v>
      </c>
      <c r="BS18" t="s">
        <v>99</v>
      </c>
      <c r="BT18" s="48" t="s">
        <v>152</v>
      </c>
      <c r="BU18" s="44">
        <v>0.12176632876712329</v>
      </c>
      <c r="BV18" s="44"/>
      <c r="BW18" s="44"/>
      <c r="BX18" s="56"/>
      <c r="BY18" s="56"/>
      <c r="BZ18" s="56"/>
      <c r="CA18" s="49">
        <v>0.13981166319607949</v>
      </c>
      <c r="CD18" s="49">
        <v>0.13981166319607949</v>
      </c>
      <c r="CG18" s="44">
        <v>15</v>
      </c>
      <c r="CH18" s="47">
        <v>551.10679718681649</v>
      </c>
      <c r="CI18" s="62">
        <v>0.14677451983252526</v>
      </c>
      <c r="CJ18" s="47">
        <v>0</v>
      </c>
      <c r="CK18" s="54">
        <v>551.10679718681649</v>
      </c>
      <c r="CL18" s="62">
        <v>0.14677451983252526</v>
      </c>
      <c r="CM18" s="47">
        <v>0</v>
      </c>
      <c r="CN18" s="54">
        <v>551.10679718681649</v>
      </c>
      <c r="CO18" s="62">
        <v>0.14677451983252526</v>
      </c>
      <c r="CP18" s="47">
        <v>160.59420000000003</v>
      </c>
      <c r="CQ18" s="47">
        <v>161.12</v>
      </c>
      <c r="CR18" s="55">
        <v>44031</v>
      </c>
      <c r="CS18" s="55">
        <v>44036</v>
      </c>
      <c r="CT18" s="55">
        <f t="shared" si="1"/>
        <v>44188</v>
      </c>
      <c r="CU18" s="55">
        <f t="shared" si="2"/>
        <v>44340</v>
      </c>
      <c r="CV18" s="55">
        <f t="shared" si="3"/>
        <v>44310</v>
      </c>
    </row>
    <row r="19" spans="1:100" x14ac:dyDescent="0.2">
      <c r="A19" t="s">
        <v>179</v>
      </c>
      <c r="B19" t="s">
        <v>180</v>
      </c>
      <c r="C19" s="44" t="s">
        <v>181</v>
      </c>
      <c r="E19" s="57">
        <v>629051015</v>
      </c>
      <c r="F19" t="s">
        <v>182</v>
      </c>
      <c r="G19" t="s">
        <v>183</v>
      </c>
      <c r="M19" s="44" t="s">
        <v>184</v>
      </c>
      <c r="N19" s="44" t="s">
        <v>118</v>
      </c>
      <c r="O19" s="44" t="s">
        <v>94</v>
      </c>
      <c r="P19" s="44" t="s">
        <v>94</v>
      </c>
      <c r="Q19" s="55">
        <v>44112</v>
      </c>
      <c r="R19" s="44"/>
      <c r="S19" s="44"/>
      <c r="T19" s="44">
        <v>29</v>
      </c>
      <c r="U19" s="57" t="s">
        <v>120</v>
      </c>
      <c r="V19" s="44" t="s">
        <v>152</v>
      </c>
      <c r="W19" s="44">
        <v>635</v>
      </c>
      <c r="AC19">
        <v>8558</v>
      </c>
      <c r="AD19">
        <v>0</v>
      </c>
      <c r="AE19">
        <v>0</v>
      </c>
      <c r="AF19">
        <v>0</v>
      </c>
      <c r="AG19">
        <v>0</v>
      </c>
      <c r="AH19">
        <v>0</v>
      </c>
      <c r="AI19" s="45">
        <v>8558</v>
      </c>
      <c r="AJ19" s="45">
        <v>828</v>
      </c>
      <c r="AK19" s="45">
        <v>837</v>
      </c>
      <c r="AL19" s="45">
        <v>614</v>
      </c>
      <c r="AM19" s="45">
        <v>805</v>
      </c>
      <c r="AN19" s="45">
        <v>548</v>
      </c>
      <c r="AO19" s="45">
        <v>635</v>
      </c>
      <c r="AP19" s="45">
        <v>783</v>
      </c>
      <c r="AQ19" s="45">
        <v>581</v>
      </c>
      <c r="AR19" s="45">
        <v>410</v>
      </c>
      <c r="AS19" s="45">
        <v>1160</v>
      </c>
      <c r="AT19" s="45">
        <v>800</v>
      </c>
      <c r="AU19" s="45">
        <v>557</v>
      </c>
      <c r="AV19" s="45">
        <v>8001</v>
      </c>
      <c r="AW19" s="45">
        <v>557</v>
      </c>
      <c r="AX19">
        <v>0.23361399999999999</v>
      </c>
      <c r="BA19">
        <v>0.23361399999999999</v>
      </c>
      <c r="BD19">
        <v>13.2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0.14467099999999999</v>
      </c>
      <c r="BM19" s="44">
        <v>0</v>
      </c>
      <c r="BN19" s="44">
        <v>0</v>
      </c>
      <c r="BO19" s="44">
        <v>0</v>
      </c>
      <c r="BP19">
        <v>4.4712000000000002E-2</v>
      </c>
      <c r="BQ19" s="44" t="s">
        <v>98</v>
      </c>
      <c r="BR19" s="47">
        <v>0</v>
      </c>
      <c r="BS19" t="s">
        <v>99</v>
      </c>
      <c r="BT19" s="48" t="s">
        <v>152</v>
      </c>
      <c r="BU19" s="44">
        <v>0.12176632876712329</v>
      </c>
      <c r="BV19" s="44"/>
      <c r="BW19" s="44"/>
      <c r="BX19" s="56"/>
      <c r="BY19" s="56"/>
      <c r="BZ19" s="56"/>
      <c r="CA19" s="49">
        <v>0.15503666319607934</v>
      </c>
      <c r="CD19" s="49">
        <v>0.15503666319607934</v>
      </c>
      <c r="CG19" s="44">
        <v>30</v>
      </c>
      <c r="CH19" s="47">
        <v>995.61417665134786</v>
      </c>
      <c r="CI19" s="53">
        <v>0.2886694411454655</v>
      </c>
      <c r="CJ19" s="47">
        <v>0</v>
      </c>
      <c r="CK19" s="54">
        <v>995.61417665134786</v>
      </c>
      <c r="CL19" s="53">
        <v>0.2886694411454655</v>
      </c>
      <c r="CM19" s="47">
        <v>0</v>
      </c>
      <c r="CN19" s="54">
        <v>995.61417665134786</v>
      </c>
      <c r="CO19" s="53">
        <v>0.2886694411454655</v>
      </c>
      <c r="CP19" s="47">
        <v>200.25720000000001</v>
      </c>
      <c r="CQ19" s="47">
        <v>185.33</v>
      </c>
      <c r="CR19" s="55">
        <v>44037</v>
      </c>
      <c r="CS19" s="55">
        <v>44042</v>
      </c>
      <c r="CT19" s="55">
        <f t="shared" si="1"/>
        <v>44194</v>
      </c>
      <c r="CU19" s="55">
        <f t="shared" si="2"/>
        <v>44346</v>
      </c>
      <c r="CV19" s="55">
        <f t="shared" si="3"/>
        <v>44316</v>
      </c>
    </row>
    <row r="20" spans="1:100" x14ac:dyDescent="0.2">
      <c r="A20" t="s">
        <v>185</v>
      </c>
      <c r="B20" t="s">
        <v>186</v>
      </c>
      <c r="C20" s="44" t="s">
        <v>187</v>
      </c>
      <c r="D20" s="58"/>
      <c r="E20" s="57"/>
      <c r="F20" t="s">
        <v>188</v>
      </c>
      <c r="G20" t="s">
        <v>189</v>
      </c>
      <c r="M20" s="44" t="s">
        <v>184</v>
      </c>
      <c r="N20" s="44" t="s">
        <v>190</v>
      </c>
      <c r="O20" s="44" t="s">
        <v>94</v>
      </c>
      <c r="P20" s="44" t="s">
        <v>94</v>
      </c>
      <c r="Q20" s="55">
        <v>44109</v>
      </c>
      <c r="R20" s="44"/>
      <c r="S20" s="44"/>
      <c r="T20" s="44">
        <v>31</v>
      </c>
      <c r="U20" t="s">
        <v>110</v>
      </c>
      <c r="V20" s="44" t="s">
        <v>97</v>
      </c>
      <c r="W20" s="44">
        <v>941</v>
      </c>
      <c r="X20">
        <v>2279</v>
      </c>
      <c r="Y20">
        <v>2375</v>
      </c>
      <c r="AC20">
        <v>16469</v>
      </c>
      <c r="AD20">
        <v>24147</v>
      </c>
      <c r="AE20">
        <v>13948</v>
      </c>
      <c r="AF20">
        <v>0</v>
      </c>
      <c r="AG20">
        <v>961</v>
      </c>
      <c r="AH20">
        <v>15153</v>
      </c>
      <c r="AI20" s="45">
        <v>70678</v>
      </c>
      <c r="AJ20" s="45">
        <v>6052</v>
      </c>
      <c r="AK20" s="45">
        <v>7593</v>
      </c>
      <c r="AL20" s="45">
        <v>7622</v>
      </c>
      <c r="AM20" s="45">
        <v>9377</v>
      </c>
      <c r="AN20" s="45">
        <v>8169</v>
      </c>
      <c r="AO20" s="45">
        <v>7616</v>
      </c>
      <c r="AP20" s="45">
        <v>5255</v>
      </c>
      <c r="AQ20" s="45">
        <v>4046</v>
      </c>
      <c r="AR20" s="45">
        <v>4473</v>
      </c>
      <c r="AS20" s="45">
        <v>5696</v>
      </c>
      <c r="AT20" s="45">
        <v>4979</v>
      </c>
      <c r="AU20" s="45">
        <v>5103</v>
      </c>
      <c r="AV20" s="45">
        <v>70878</v>
      </c>
      <c r="AW20" s="45">
        <v>5103</v>
      </c>
      <c r="AX20">
        <v>0.10664999999999999</v>
      </c>
      <c r="AY20">
        <v>0.100226</v>
      </c>
      <c r="AZ20">
        <v>8.2621E-2</v>
      </c>
      <c r="BA20">
        <v>0.10664999999999999</v>
      </c>
      <c r="BB20">
        <v>0.100226</v>
      </c>
      <c r="BC20">
        <v>8.2621E-2</v>
      </c>
      <c r="BD20">
        <v>18</v>
      </c>
      <c r="BE20">
        <v>18</v>
      </c>
      <c r="BF20">
        <v>18</v>
      </c>
      <c r="BG20">
        <v>0</v>
      </c>
      <c r="BH20">
        <v>0</v>
      </c>
      <c r="BI20">
        <v>0</v>
      </c>
      <c r="BJ20">
        <v>0.162768</v>
      </c>
      <c r="BK20">
        <v>0.100374</v>
      </c>
      <c r="BL20">
        <v>2.3016999999999999E-2</v>
      </c>
      <c r="BM20" s="44">
        <v>0</v>
      </c>
      <c r="BN20" s="44">
        <v>0</v>
      </c>
      <c r="BO20" s="44">
        <v>0</v>
      </c>
      <c r="BP20">
        <v>0.36096800000000001</v>
      </c>
      <c r="BQ20" s="44" t="s">
        <v>98</v>
      </c>
      <c r="BR20" s="47">
        <v>0</v>
      </c>
      <c r="BS20" t="s">
        <v>99</v>
      </c>
      <c r="BT20" s="48" t="s">
        <v>97</v>
      </c>
      <c r="BU20" s="44">
        <v>0.1621190904109589</v>
      </c>
      <c r="BV20" s="44">
        <v>9.9974490410958919E-2</v>
      </c>
      <c r="BW20" s="44">
        <v>2.2925290410958903E-2</v>
      </c>
      <c r="BX20" s="56"/>
      <c r="BY20" s="56"/>
      <c r="BZ20" s="56"/>
      <c r="CA20" s="49">
        <v>9.1402284507128603E-2</v>
      </c>
      <c r="CB20">
        <v>8.4628305693825415E-2</v>
      </c>
      <c r="CC20">
        <v>6.8525427973110287E-2</v>
      </c>
      <c r="CD20" s="49">
        <v>9.1402284507128603E-2</v>
      </c>
      <c r="CE20">
        <v>8.4628305693825415E-2</v>
      </c>
      <c r="CF20">
        <v>6.8525427973110287E-2</v>
      </c>
      <c r="CG20" s="44">
        <v>12</v>
      </c>
      <c r="CH20" s="47">
        <v>1348.6844693713465</v>
      </c>
      <c r="CI20" s="62">
        <v>0.12213163547542998</v>
      </c>
      <c r="CJ20" s="47">
        <v>0</v>
      </c>
      <c r="CK20" s="54">
        <v>1348.6844693713465</v>
      </c>
      <c r="CL20" s="62">
        <v>0.12213163547542998</v>
      </c>
      <c r="CM20" s="47">
        <v>0</v>
      </c>
      <c r="CN20" s="54">
        <v>1348.6844693713465</v>
      </c>
      <c r="CO20" s="62">
        <v>0.12213163547542998</v>
      </c>
      <c r="CP20" s="47">
        <v>610.65791999999999</v>
      </c>
      <c r="CQ20" s="47">
        <v>651.19000000000005</v>
      </c>
      <c r="CR20" s="55">
        <v>44069</v>
      </c>
      <c r="CS20" s="55">
        <v>44074</v>
      </c>
      <c r="CT20" s="55">
        <f t="shared" si="1"/>
        <v>44226</v>
      </c>
      <c r="CU20" s="55">
        <f t="shared" si="2"/>
        <v>44378</v>
      </c>
      <c r="CV20" s="55">
        <f t="shared" si="3"/>
        <v>44348</v>
      </c>
    </row>
    <row r="21" spans="1:100" x14ac:dyDescent="0.2">
      <c r="A21" t="s">
        <v>191</v>
      </c>
      <c r="B21" t="s">
        <v>186</v>
      </c>
      <c r="C21" s="44" t="s">
        <v>192</v>
      </c>
      <c r="D21" s="58"/>
      <c r="E21" s="57"/>
      <c r="F21" t="s">
        <v>193</v>
      </c>
      <c r="G21" t="s">
        <v>194</v>
      </c>
      <c r="M21" s="44" t="s">
        <v>184</v>
      </c>
      <c r="N21" s="44" t="s">
        <v>190</v>
      </c>
      <c r="O21" s="44" t="s">
        <v>94</v>
      </c>
      <c r="P21" s="44" t="s">
        <v>94</v>
      </c>
      <c r="Q21" s="55">
        <v>44109</v>
      </c>
      <c r="R21" s="44"/>
      <c r="S21" s="44"/>
      <c r="T21" s="44">
        <v>31</v>
      </c>
      <c r="U21" t="s">
        <v>110</v>
      </c>
      <c r="V21" s="44" t="s">
        <v>152</v>
      </c>
      <c r="W21" s="44"/>
      <c r="AC21">
        <v>2200</v>
      </c>
      <c r="AD21">
        <v>0</v>
      </c>
      <c r="AE21">
        <v>0</v>
      </c>
      <c r="AF21">
        <v>0</v>
      </c>
      <c r="AG21">
        <v>0</v>
      </c>
      <c r="AH21">
        <v>0</v>
      </c>
      <c r="AI21" s="45">
        <v>2200</v>
      </c>
      <c r="AJ21" s="45">
        <v>70</v>
      </c>
      <c r="AK21" s="45">
        <v>86</v>
      </c>
      <c r="AL21" s="45">
        <v>40</v>
      </c>
      <c r="AM21" s="45">
        <v>9</v>
      </c>
      <c r="AN21" s="45">
        <v>7</v>
      </c>
      <c r="AO21" s="45">
        <v>22</v>
      </c>
      <c r="AP21" s="45">
        <v>190</v>
      </c>
      <c r="AQ21" s="45">
        <v>177</v>
      </c>
      <c r="AR21" s="45">
        <v>577</v>
      </c>
      <c r="AS21" s="45">
        <v>679</v>
      </c>
      <c r="AT21" s="45">
        <v>343</v>
      </c>
      <c r="AU21" s="45">
        <v>164</v>
      </c>
      <c r="AV21" s="45">
        <v>1857</v>
      </c>
      <c r="AW21" s="45">
        <v>507</v>
      </c>
      <c r="AX21">
        <v>0.15643899999999999</v>
      </c>
      <c r="BA21">
        <v>0.15643899999999999</v>
      </c>
      <c r="BD21">
        <v>10.391999999999999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0.12912999999999999</v>
      </c>
      <c r="BM21" s="44">
        <v>0</v>
      </c>
      <c r="BN21" s="44">
        <v>0</v>
      </c>
      <c r="BO21" s="44">
        <v>0</v>
      </c>
      <c r="BP21">
        <v>0.58967741935483875</v>
      </c>
      <c r="BQ21" s="44" t="s">
        <v>98</v>
      </c>
      <c r="BR21" s="47">
        <v>0</v>
      </c>
      <c r="BS21" t="s">
        <v>99</v>
      </c>
      <c r="BT21" s="48" t="s">
        <v>152</v>
      </c>
      <c r="BU21" s="44">
        <v>0.12176632876712329</v>
      </c>
      <c r="BV21" s="44"/>
      <c r="BW21" s="44"/>
      <c r="BX21" s="56"/>
      <c r="BY21" s="56"/>
      <c r="BZ21" s="56"/>
      <c r="CA21" s="49">
        <v>0.13169166319607956</v>
      </c>
      <c r="CD21" s="49">
        <v>0.13169166319607956</v>
      </c>
      <c r="CG21" s="44">
        <v>7</v>
      </c>
      <c r="CH21" s="47">
        <v>104.76725038402765</v>
      </c>
      <c r="CI21" s="62">
        <v>7.9303335888323362E-2</v>
      </c>
      <c r="CJ21" s="47">
        <v>0</v>
      </c>
      <c r="CK21" s="54">
        <v>104.76725038402765</v>
      </c>
      <c r="CL21" s="62">
        <v>7.9303335888323362E-2</v>
      </c>
      <c r="CM21" s="47">
        <v>0</v>
      </c>
      <c r="CN21" s="54">
        <v>104.76725038402765</v>
      </c>
      <c r="CO21" s="62">
        <v>7.9303335888323362E-2</v>
      </c>
      <c r="CP21" s="47">
        <v>8.7780000000000005</v>
      </c>
      <c r="CQ21" s="47">
        <v>11.06</v>
      </c>
      <c r="CR21" s="55">
        <v>44069</v>
      </c>
      <c r="CS21" s="55">
        <v>44074</v>
      </c>
      <c r="CT21" s="55">
        <f t="shared" si="1"/>
        <v>44226</v>
      </c>
      <c r="CU21" s="55">
        <f t="shared" si="2"/>
        <v>44378</v>
      </c>
      <c r="CV21" s="55">
        <f t="shared" si="3"/>
        <v>44348</v>
      </c>
    </row>
    <row r="22" spans="1:100" x14ac:dyDescent="0.2">
      <c r="A22" t="s">
        <v>195</v>
      </c>
      <c r="B22" t="s">
        <v>196</v>
      </c>
      <c r="C22" s="44" t="s">
        <v>197</v>
      </c>
      <c r="E22" s="57">
        <v>609128436</v>
      </c>
      <c r="F22" t="s">
        <v>198</v>
      </c>
      <c r="G22" t="s">
        <v>199</v>
      </c>
      <c r="M22" s="44" t="s">
        <v>143</v>
      </c>
      <c r="N22" s="44" t="s">
        <v>200</v>
      </c>
      <c r="O22" s="44" t="s">
        <v>94</v>
      </c>
      <c r="P22" s="44" t="s">
        <v>94</v>
      </c>
      <c r="Q22" s="44" t="s">
        <v>201</v>
      </c>
      <c r="R22" s="44"/>
      <c r="S22" s="44"/>
      <c r="T22" s="44">
        <v>34</v>
      </c>
      <c r="U22" t="s">
        <v>129</v>
      </c>
      <c r="V22" s="44" t="s">
        <v>170</v>
      </c>
      <c r="W22" s="45">
        <v>709</v>
      </c>
      <c r="X22" s="45">
        <v>934</v>
      </c>
      <c r="Y22" s="45"/>
      <c r="Z22" s="45"/>
      <c r="AA22" s="45"/>
      <c r="AB22" s="45"/>
      <c r="AC22" s="45">
        <v>4429</v>
      </c>
      <c r="AD22" s="45">
        <v>5923</v>
      </c>
      <c r="AE22" s="45"/>
      <c r="AF22" s="45"/>
      <c r="AG22" s="45"/>
      <c r="AH22" s="45"/>
      <c r="AI22" s="45">
        <v>10352</v>
      </c>
      <c r="AJ22" s="45">
        <v>716</v>
      </c>
      <c r="AK22" s="45">
        <v>1069</v>
      </c>
      <c r="AL22" s="45">
        <v>1809</v>
      </c>
      <c r="AM22" s="45">
        <v>283</v>
      </c>
      <c r="AN22" s="45">
        <v>2243</v>
      </c>
      <c r="AO22" s="45">
        <v>2313</v>
      </c>
      <c r="AP22" s="45">
        <v>1643</v>
      </c>
      <c r="AQ22" s="45">
        <v>63</v>
      </c>
      <c r="AR22" s="45">
        <v>72</v>
      </c>
      <c r="AS22" s="45">
        <v>81</v>
      </c>
      <c r="AT22" s="45">
        <v>60</v>
      </c>
      <c r="AU22" s="45">
        <v>56</v>
      </c>
      <c r="AV22" s="45">
        <v>10352</v>
      </c>
      <c r="AW22" s="45">
        <v>56</v>
      </c>
      <c r="AX22">
        <v>0.12434753294738034</v>
      </c>
      <c r="AY22">
        <v>0.12434753294738034</v>
      </c>
      <c r="BA22">
        <v>0.12434753294738034</v>
      </c>
      <c r="BB22">
        <v>0.12434753294738034</v>
      </c>
      <c r="BD22">
        <v>15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0.13983599999999999</v>
      </c>
      <c r="BM22" s="44">
        <v>0</v>
      </c>
      <c r="BN22" s="44">
        <v>0</v>
      </c>
      <c r="BO22" s="44">
        <v>0</v>
      </c>
      <c r="BP22">
        <v>4.4706000000000003E-2</v>
      </c>
      <c r="BQ22" s="44" t="s">
        <v>98</v>
      </c>
      <c r="BR22" s="47">
        <v>0</v>
      </c>
      <c r="BS22" t="s">
        <v>99</v>
      </c>
      <c r="BT22" s="44" t="s">
        <v>170</v>
      </c>
      <c r="BU22" s="60">
        <v>0.12176632876712329</v>
      </c>
      <c r="BV22" s="44"/>
      <c r="BW22" s="44"/>
      <c r="BX22" s="61"/>
      <c r="BY22" s="56"/>
      <c r="BZ22" s="56"/>
      <c r="CA22" s="49">
        <v>0.15120693969794011</v>
      </c>
      <c r="CB22" s="50">
        <v>7.9560488651809286E-2</v>
      </c>
      <c r="CC22" s="50"/>
      <c r="CD22" s="49">
        <v>0.15120693969794011</v>
      </c>
      <c r="CE22" s="50">
        <v>7.9560488651809286E-2</v>
      </c>
      <c r="CF22" s="50"/>
      <c r="CG22" s="50">
        <v>8</v>
      </c>
      <c r="CH22" s="47">
        <v>311.90994032821936</v>
      </c>
      <c r="CI22" s="53">
        <v>0.11856899171810623</v>
      </c>
      <c r="CJ22" s="47">
        <v>0</v>
      </c>
      <c r="CK22" s="54">
        <v>311.90994032821936</v>
      </c>
      <c r="CL22" s="53">
        <v>0.11856899171810623</v>
      </c>
      <c r="CM22" s="47">
        <v>0</v>
      </c>
      <c r="CN22" s="54">
        <v>311.90994032821936</v>
      </c>
      <c r="CO22" s="53">
        <v>0.11856899171810623</v>
      </c>
      <c r="CP22" s="47">
        <v>49.689599999999999</v>
      </c>
      <c r="CR22" s="55"/>
      <c r="CS22" s="44"/>
      <c r="CT22" s="55">
        <f t="shared" si="1"/>
        <v>152</v>
      </c>
      <c r="CU22" s="55">
        <f t="shared" si="2"/>
        <v>304</v>
      </c>
      <c r="CV22" s="55">
        <f t="shared" si="3"/>
        <v>274</v>
      </c>
    </row>
    <row r="23" spans="1:100" x14ac:dyDescent="0.2">
      <c r="A23" t="s">
        <v>202</v>
      </c>
      <c r="B23" t="s">
        <v>203</v>
      </c>
      <c r="C23" s="44" t="s">
        <v>204</v>
      </c>
      <c r="E23" s="57"/>
      <c r="F23" t="s">
        <v>205</v>
      </c>
      <c r="G23" t="s">
        <v>206</v>
      </c>
      <c r="M23" s="44" t="s">
        <v>184</v>
      </c>
      <c r="N23" s="44" t="s">
        <v>207</v>
      </c>
      <c r="O23" s="44" t="s">
        <v>94</v>
      </c>
      <c r="P23" s="44" t="s">
        <v>94</v>
      </c>
      <c r="Q23" s="55">
        <v>44446</v>
      </c>
      <c r="R23" s="44">
        <v>242770</v>
      </c>
      <c r="S23" s="44"/>
      <c r="T23" s="44">
        <v>33</v>
      </c>
      <c r="U23" t="s">
        <v>208</v>
      </c>
      <c r="V23" s="44" t="s">
        <v>170</v>
      </c>
      <c r="W23" s="45"/>
      <c r="X23" s="45"/>
      <c r="Y23" s="45"/>
      <c r="Z23" s="45"/>
      <c r="AA23" s="45"/>
      <c r="AB23" s="45"/>
      <c r="AC23" s="45">
        <v>4657</v>
      </c>
      <c r="AD23" s="45">
        <v>4748</v>
      </c>
      <c r="AE23" s="45">
        <v>0</v>
      </c>
      <c r="AF23" s="45">
        <v>0</v>
      </c>
      <c r="AG23" s="45">
        <v>0</v>
      </c>
      <c r="AH23" s="45">
        <v>0</v>
      </c>
      <c r="AI23" s="45">
        <v>9405</v>
      </c>
      <c r="AJ23" s="45">
        <v>2104</v>
      </c>
      <c r="AK23" s="45">
        <v>290</v>
      </c>
      <c r="AL23" s="45">
        <v>333</v>
      </c>
      <c r="AM23" s="45">
        <v>257</v>
      </c>
      <c r="AN23" s="45">
        <v>324</v>
      </c>
      <c r="AO23" s="45">
        <v>652</v>
      </c>
      <c r="AP23" s="45">
        <v>868</v>
      </c>
      <c r="AQ23" s="45">
        <v>431</v>
      </c>
      <c r="AR23" s="45">
        <v>956</v>
      </c>
      <c r="AS23" s="45">
        <v>1140</v>
      </c>
      <c r="AT23" s="45">
        <v>528</v>
      </c>
      <c r="AU23" s="45">
        <v>446</v>
      </c>
      <c r="AV23" s="45">
        <v>8329</v>
      </c>
      <c r="AW23" s="45">
        <v>0</v>
      </c>
      <c r="AX23">
        <v>0.148979</v>
      </c>
      <c r="AY23">
        <v>8.3418000000000006E-2</v>
      </c>
      <c r="BA23">
        <v>0.148979</v>
      </c>
      <c r="BB23">
        <v>8.3418000000000006E-2</v>
      </c>
      <c r="BD23">
        <v>13.2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0.150807</v>
      </c>
      <c r="BM23" s="44">
        <v>0</v>
      </c>
      <c r="BN23" s="44">
        <v>0</v>
      </c>
      <c r="BO23" s="44">
        <v>0</v>
      </c>
      <c r="BP23">
        <v>4.7575757575757577E-2</v>
      </c>
      <c r="BQ23" s="44" t="s">
        <v>209</v>
      </c>
      <c r="BR23" s="47">
        <v>6.95</v>
      </c>
      <c r="BS23" t="s">
        <v>99</v>
      </c>
      <c r="BT23" s="44" t="s">
        <v>170</v>
      </c>
      <c r="BU23" s="60">
        <v>0.12176632876712329</v>
      </c>
      <c r="BV23" s="44"/>
      <c r="BW23" s="44"/>
      <c r="BX23" s="61"/>
      <c r="BY23" s="56"/>
      <c r="BZ23" s="56"/>
      <c r="CA23" s="49">
        <v>0.14816193969794011</v>
      </c>
      <c r="CB23" s="50">
        <v>7.6515488651809321E-2</v>
      </c>
      <c r="CC23" s="50"/>
      <c r="CD23" s="49">
        <v>0.14816193969794011</v>
      </c>
      <c r="CE23" s="50">
        <v>7.6515488651809321E-2</v>
      </c>
      <c r="CF23" s="50"/>
      <c r="CG23" s="50">
        <v>5</v>
      </c>
      <c r="CH23" s="47">
        <v>224.47324659886908</v>
      </c>
      <c r="CI23" s="53">
        <v>9.6289544330276269E-2</v>
      </c>
      <c r="CJ23" s="47">
        <v>83.4</v>
      </c>
      <c r="CK23" s="54">
        <v>307.87324659886906</v>
      </c>
      <c r="CL23" s="53">
        <v>0.12735862733717523</v>
      </c>
      <c r="CM23" s="47">
        <v>0</v>
      </c>
      <c r="CN23" s="54">
        <v>307.87324659886906</v>
      </c>
      <c r="CO23" s="53">
        <v>0.12735862733717523</v>
      </c>
      <c r="CP23" s="47">
        <v>23.982749999999996</v>
      </c>
      <c r="CQ23" s="47">
        <v>28.09</v>
      </c>
      <c r="CR23" s="55">
        <v>44076</v>
      </c>
      <c r="CS23" s="55">
        <v>44081</v>
      </c>
      <c r="CT23" s="55">
        <f t="shared" si="1"/>
        <v>44233</v>
      </c>
      <c r="CU23" s="55">
        <f t="shared" si="2"/>
        <v>44385</v>
      </c>
      <c r="CV23" s="55">
        <f t="shared" si="3"/>
        <v>44355</v>
      </c>
    </row>
    <row r="24" spans="1:100" x14ac:dyDescent="0.2">
      <c r="A24" t="s">
        <v>202</v>
      </c>
      <c r="B24" t="s">
        <v>203</v>
      </c>
      <c r="C24" s="44" t="s">
        <v>210</v>
      </c>
      <c r="E24" s="57"/>
      <c r="F24" t="s">
        <v>211</v>
      </c>
      <c r="G24" t="s">
        <v>206</v>
      </c>
      <c r="M24" s="44" t="s">
        <v>184</v>
      </c>
      <c r="N24" s="44" t="s">
        <v>207</v>
      </c>
      <c r="O24" s="44" t="s">
        <v>94</v>
      </c>
      <c r="P24" s="44" t="s">
        <v>94</v>
      </c>
      <c r="Q24" s="55">
        <v>44236</v>
      </c>
      <c r="R24" s="44">
        <v>177261</v>
      </c>
      <c r="S24" s="44"/>
      <c r="T24" s="44">
        <v>59</v>
      </c>
      <c r="U24" t="s">
        <v>208</v>
      </c>
      <c r="V24" s="44" t="s">
        <v>130</v>
      </c>
      <c r="W24" s="45"/>
      <c r="X24" s="45"/>
      <c r="Y24" s="45"/>
      <c r="Z24" s="45"/>
      <c r="AA24" s="45"/>
      <c r="AB24" s="45"/>
      <c r="AC24" s="45">
        <v>1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>
        <v>1</v>
      </c>
      <c r="AJ24" s="45">
        <v>0</v>
      </c>
      <c r="AK24" s="45">
        <v>0</v>
      </c>
      <c r="AL24" s="45">
        <v>1</v>
      </c>
      <c r="AM24" s="45">
        <v>0</v>
      </c>
      <c r="AN24" s="45">
        <v>0</v>
      </c>
      <c r="AO24" s="45">
        <v>0</v>
      </c>
      <c r="AP24" s="45">
        <v>0</v>
      </c>
      <c r="AQ24" s="45">
        <v>0</v>
      </c>
      <c r="AR24" s="45">
        <v>0</v>
      </c>
      <c r="AS24" s="45">
        <v>0</v>
      </c>
      <c r="AT24" s="45">
        <v>0</v>
      </c>
      <c r="AU24" s="45">
        <v>0</v>
      </c>
      <c r="AV24" s="45">
        <v>1</v>
      </c>
      <c r="AW24" s="45">
        <v>0</v>
      </c>
      <c r="AX24">
        <v>0.148979</v>
      </c>
      <c r="AY24">
        <v>8.3418000000000006E-2</v>
      </c>
      <c r="BA24">
        <v>0.148979</v>
      </c>
      <c r="BB24">
        <v>8.3418000000000006E-2</v>
      </c>
      <c r="BD24">
        <v>3.464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0.150807</v>
      </c>
      <c r="BM24" s="44">
        <v>0</v>
      </c>
      <c r="BN24" s="44">
        <v>0</v>
      </c>
      <c r="BO24" s="44">
        <v>0</v>
      </c>
      <c r="BP24">
        <v>2.6610169491525424E-2</v>
      </c>
      <c r="BQ24" s="44" t="s">
        <v>212</v>
      </c>
      <c r="BR24" s="47">
        <f>6.95+2.49</f>
        <v>9.4400000000000013</v>
      </c>
      <c r="BS24" t="s">
        <v>99</v>
      </c>
      <c r="BT24" s="44" t="s">
        <v>130</v>
      </c>
      <c r="BU24" s="60">
        <v>0.10422810958904109</v>
      </c>
      <c r="BV24" s="44"/>
      <c r="BW24" s="44"/>
      <c r="BX24" s="61"/>
      <c r="BY24" s="56"/>
      <c r="BZ24" s="56"/>
      <c r="CA24" s="49">
        <v>0.11734366319607958</v>
      </c>
      <c r="CB24" s="50"/>
      <c r="CC24" s="50"/>
      <c r="CD24" s="49">
        <v>0.11734366319607958</v>
      </c>
      <c r="CE24" s="50"/>
      <c r="CF24" s="50"/>
      <c r="CG24" s="50">
        <v>6</v>
      </c>
      <c r="CH24" s="47">
        <v>74.941524011288919</v>
      </c>
      <c r="CI24" s="53">
        <v>0.29452659503630041</v>
      </c>
      <c r="CJ24" s="47">
        <v>113.28000000000002</v>
      </c>
      <c r="CK24" s="54">
        <v>188.22152401128892</v>
      </c>
      <c r="CL24" s="53">
        <v>0.51147872607509826</v>
      </c>
      <c r="CM24" s="47">
        <v>0</v>
      </c>
      <c r="CN24" s="54">
        <v>188.22152401128892</v>
      </c>
      <c r="CO24" s="53">
        <v>0.51147872607509826</v>
      </c>
      <c r="CP24" s="47">
        <v>3.2400000000000003E-3</v>
      </c>
      <c r="CQ24" s="47" t="s">
        <v>159</v>
      </c>
      <c r="CR24" s="55">
        <v>44076</v>
      </c>
      <c r="CS24" s="55">
        <v>44081</v>
      </c>
      <c r="CT24" s="55">
        <f t="shared" si="1"/>
        <v>44233</v>
      </c>
      <c r="CU24" s="55">
        <f t="shared" si="2"/>
        <v>44385</v>
      </c>
      <c r="CV24" s="55">
        <f t="shared" si="3"/>
        <v>44355</v>
      </c>
    </row>
    <row r="25" spans="1:100" x14ac:dyDescent="0.2">
      <c r="A25" t="s">
        <v>202</v>
      </c>
      <c r="B25" t="s">
        <v>203</v>
      </c>
      <c r="C25" s="44" t="s">
        <v>204</v>
      </c>
      <c r="E25" s="57"/>
      <c r="F25" t="s">
        <v>213</v>
      </c>
      <c r="G25" t="s">
        <v>214</v>
      </c>
      <c r="M25" s="44" t="s">
        <v>184</v>
      </c>
      <c r="N25" s="44" t="s">
        <v>207</v>
      </c>
      <c r="O25" s="44" t="s">
        <v>94</v>
      </c>
      <c r="P25" s="44" t="s">
        <v>94</v>
      </c>
      <c r="Q25" s="55">
        <v>44265</v>
      </c>
      <c r="R25" s="44">
        <v>144150</v>
      </c>
      <c r="S25" s="44"/>
      <c r="T25" s="44">
        <v>30</v>
      </c>
      <c r="U25" t="s">
        <v>208</v>
      </c>
      <c r="V25" s="44" t="s">
        <v>144</v>
      </c>
      <c r="W25" s="45"/>
      <c r="X25" s="45"/>
      <c r="Y25" s="45"/>
      <c r="Z25" s="45"/>
      <c r="AA25" s="45"/>
      <c r="AB25" s="45"/>
      <c r="AC25" s="45">
        <v>2719</v>
      </c>
      <c r="AD25" s="45">
        <v>2331</v>
      </c>
      <c r="AE25" s="45">
        <v>0</v>
      </c>
      <c r="AF25" s="45">
        <v>0</v>
      </c>
      <c r="AG25" s="45">
        <v>0</v>
      </c>
      <c r="AH25" s="45">
        <v>0</v>
      </c>
      <c r="AI25" s="45">
        <v>5050</v>
      </c>
      <c r="AJ25" s="45">
        <v>1109</v>
      </c>
      <c r="AK25" s="45">
        <v>7</v>
      </c>
      <c r="AL25" s="45">
        <v>1060</v>
      </c>
      <c r="AM25" s="45">
        <v>1021</v>
      </c>
      <c r="AN25" s="45">
        <v>452</v>
      </c>
      <c r="AO25" s="45">
        <v>1401</v>
      </c>
      <c r="AP25" s="45">
        <v>981</v>
      </c>
      <c r="AQ25" s="45">
        <v>763</v>
      </c>
      <c r="AR25" s="45">
        <v>550</v>
      </c>
      <c r="AS25" s="45">
        <v>243</v>
      </c>
      <c r="AT25" s="45">
        <v>203</v>
      </c>
      <c r="AU25" s="45">
        <v>648</v>
      </c>
      <c r="AV25" s="45">
        <v>5050</v>
      </c>
      <c r="AW25" s="45">
        <v>3388</v>
      </c>
      <c r="AX25">
        <v>0.148979</v>
      </c>
      <c r="AY25">
        <v>8.3418000000000006E-2</v>
      </c>
      <c r="BA25">
        <v>0.148979</v>
      </c>
      <c r="BB25">
        <v>8.3418000000000006E-2</v>
      </c>
      <c r="BD25">
        <v>6.6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0.150807</v>
      </c>
      <c r="BM25" s="44">
        <v>0</v>
      </c>
      <c r="BN25" s="44">
        <v>0</v>
      </c>
      <c r="BO25" s="44">
        <v>0</v>
      </c>
      <c r="BP25">
        <v>5.2333333333333336E-2</v>
      </c>
      <c r="BQ25" s="44" t="s">
        <v>212</v>
      </c>
      <c r="BR25" s="47">
        <f>6.95+2.49</f>
        <v>9.4400000000000013</v>
      </c>
      <c r="BS25" t="s">
        <v>99</v>
      </c>
      <c r="BT25" s="44" t="s">
        <v>144</v>
      </c>
      <c r="BU25" s="60">
        <v>0.10422856438356164</v>
      </c>
      <c r="BV25" s="44"/>
      <c r="BW25" s="44"/>
      <c r="BX25" s="61"/>
      <c r="BY25" s="56"/>
      <c r="BZ25" s="56"/>
      <c r="CA25" s="49">
        <v>0.14981593969794002</v>
      </c>
      <c r="CB25" s="50">
        <v>7.9748488651809182E-2</v>
      </c>
      <c r="CC25" s="50"/>
      <c r="CD25" s="49">
        <v>0.14981593969794002</v>
      </c>
      <c r="CE25" s="50">
        <v>7.9748488651809182E-2</v>
      </c>
      <c r="CF25" s="50"/>
      <c r="CG25" s="50">
        <v>19</v>
      </c>
      <c r="CH25" s="47">
        <v>150.69345985540394</v>
      </c>
      <c r="CI25" s="53">
        <v>0.12078170313238985</v>
      </c>
      <c r="CJ25" s="47">
        <v>113.28000000000002</v>
      </c>
      <c r="CK25" s="54">
        <v>263.97345985540397</v>
      </c>
      <c r="CL25" s="53">
        <v>0.19379942702738431</v>
      </c>
      <c r="CM25" s="47">
        <v>0</v>
      </c>
      <c r="CN25" s="54">
        <v>263.97345985540397</v>
      </c>
      <c r="CO25" s="53">
        <v>0.19379942702738431</v>
      </c>
      <c r="CP25" s="47">
        <v>74.840999999999994</v>
      </c>
      <c r="CQ25" s="47">
        <v>74.930000000000007</v>
      </c>
      <c r="CR25" s="55">
        <v>44076</v>
      </c>
      <c r="CS25" s="55">
        <v>44081</v>
      </c>
      <c r="CT25" s="55">
        <f t="shared" si="1"/>
        <v>44233</v>
      </c>
      <c r="CU25" s="55">
        <f t="shared" si="2"/>
        <v>44385</v>
      </c>
      <c r="CV25" s="55">
        <f t="shared" si="3"/>
        <v>44355</v>
      </c>
    </row>
    <row r="26" spans="1:100" x14ac:dyDescent="0.2">
      <c r="A26" t="s">
        <v>202</v>
      </c>
      <c r="B26" t="s">
        <v>215</v>
      </c>
      <c r="C26" s="44" t="s">
        <v>216</v>
      </c>
      <c r="E26" s="57"/>
      <c r="F26" t="s">
        <v>217</v>
      </c>
      <c r="G26" t="s">
        <v>218</v>
      </c>
      <c r="M26" s="44" t="s">
        <v>92</v>
      </c>
      <c r="N26" s="44"/>
      <c r="O26" s="44" t="s">
        <v>94</v>
      </c>
      <c r="P26" s="44" t="s">
        <v>94</v>
      </c>
      <c r="Q26" s="55">
        <v>44553</v>
      </c>
      <c r="R26" s="44">
        <v>171976</v>
      </c>
      <c r="S26" s="44"/>
      <c r="T26" s="44">
        <v>31</v>
      </c>
      <c r="U26" t="s">
        <v>208</v>
      </c>
      <c r="V26" s="44" t="s">
        <v>111</v>
      </c>
      <c r="W26" s="45">
        <v>830</v>
      </c>
      <c r="X26" s="45">
        <v>2521</v>
      </c>
      <c r="Y26" s="45">
        <v>1246</v>
      </c>
      <c r="Z26" s="45"/>
      <c r="AA26" s="45"/>
      <c r="AB26" s="45"/>
      <c r="AC26" s="45">
        <v>6936</v>
      </c>
      <c r="AD26" s="45">
        <v>19765</v>
      </c>
      <c r="AE26" s="45">
        <v>9335</v>
      </c>
      <c r="AF26" s="45">
        <v>2448</v>
      </c>
      <c r="AG26" s="45">
        <v>7238</v>
      </c>
      <c r="AH26" s="45">
        <v>4196</v>
      </c>
      <c r="AI26" s="45">
        <v>49918</v>
      </c>
      <c r="AJ26" s="45">
        <v>3287</v>
      </c>
      <c r="AK26" s="45">
        <v>3393</v>
      </c>
      <c r="AL26" s="45">
        <v>4381</v>
      </c>
      <c r="AM26" s="45">
        <v>4758</v>
      </c>
      <c r="AN26" s="45">
        <v>4632</v>
      </c>
      <c r="AO26" s="45">
        <v>4597</v>
      </c>
      <c r="AP26" s="45">
        <v>4509</v>
      </c>
      <c r="AQ26" s="45">
        <v>4308</v>
      </c>
      <c r="AR26" s="45">
        <v>2524</v>
      </c>
      <c r="AS26" s="45">
        <v>4283</v>
      </c>
      <c r="AT26" s="45">
        <v>9246</v>
      </c>
      <c r="AU26" s="45">
        <v>3828</v>
      </c>
      <c r="AV26" s="45">
        <v>49918</v>
      </c>
      <c r="AW26" s="45">
        <v>3828</v>
      </c>
      <c r="AX26">
        <v>0.12341299999999999</v>
      </c>
      <c r="AY26">
        <v>0.104127</v>
      </c>
      <c r="AZ26">
        <v>8.3904000000000006E-2</v>
      </c>
      <c r="BA26">
        <v>0.12341299999999999</v>
      </c>
      <c r="BB26">
        <v>0.104127</v>
      </c>
      <c r="BC26">
        <v>8.3904000000000006E-2</v>
      </c>
      <c r="BD26">
        <v>13.3</v>
      </c>
      <c r="BE26">
        <v>15.000999999999999</v>
      </c>
      <c r="BF26">
        <v>7.6</v>
      </c>
      <c r="BG26">
        <v>0</v>
      </c>
      <c r="BH26">
        <v>0</v>
      </c>
      <c r="BI26">
        <v>0</v>
      </c>
      <c r="BJ26">
        <v>0.12236900000000001</v>
      </c>
      <c r="BK26">
        <v>7.6405000000000001E-2</v>
      </c>
      <c r="BL26">
        <v>5.4033999999999999E-2</v>
      </c>
      <c r="BM26" s="44">
        <v>0</v>
      </c>
      <c r="BN26" s="44">
        <v>0</v>
      </c>
      <c r="BO26" s="44">
        <v>0</v>
      </c>
      <c r="BP26">
        <v>0.20129032258064516</v>
      </c>
      <c r="BQ26" s="44" t="s">
        <v>98</v>
      </c>
      <c r="BR26" s="47">
        <v>0</v>
      </c>
      <c r="BS26" t="s">
        <v>99</v>
      </c>
      <c r="BT26" s="44" t="s">
        <v>111</v>
      </c>
      <c r="BU26" s="60">
        <v>0.11158598630136986</v>
      </c>
      <c r="BV26" s="44">
        <v>6.6951589041095882E-2</v>
      </c>
      <c r="BW26" s="44">
        <v>4.4634397260273968E-2</v>
      </c>
      <c r="BX26" s="61"/>
      <c r="BY26" s="56"/>
      <c r="BZ26" s="56"/>
      <c r="CA26" s="49">
        <v>0.10646987065699461</v>
      </c>
      <c r="CB26" s="50">
        <v>9.2460164518298305E-2</v>
      </c>
      <c r="CC26" s="50">
        <v>7.3290456152886096E-2</v>
      </c>
      <c r="CD26" s="49">
        <v>0.10646987065699461</v>
      </c>
      <c r="CE26" s="50">
        <v>9.2460164518298305E-2</v>
      </c>
      <c r="CF26" s="50">
        <v>7.3290456152886096E-2</v>
      </c>
      <c r="CG26" s="50">
        <v>14</v>
      </c>
      <c r="CH26" s="47">
        <v>951.10989135021282</v>
      </c>
      <c r="CI26" s="53">
        <v>0.11800354037274118</v>
      </c>
      <c r="CJ26" s="47">
        <v>0</v>
      </c>
      <c r="CK26" s="54">
        <v>951.10989135021282</v>
      </c>
      <c r="CL26" s="53">
        <v>0.11800354037274118</v>
      </c>
      <c r="CM26" s="47">
        <v>0</v>
      </c>
      <c r="CN26" s="54">
        <v>951.10989135021282</v>
      </c>
      <c r="CO26" s="53">
        <v>0.11800354037274118</v>
      </c>
      <c r="CP26" s="47">
        <v>545.10455999999999</v>
      </c>
      <c r="CQ26" s="47">
        <v>521.61</v>
      </c>
      <c r="CR26" s="55">
        <v>44092</v>
      </c>
      <c r="CS26" s="55">
        <v>44097</v>
      </c>
      <c r="CT26" s="55">
        <f t="shared" si="1"/>
        <v>44249</v>
      </c>
      <c r="CU26" s="55">
        <f t="shared" si="2"/>
        <v>44401</v>
      </c>
      <c r="CV26" s="55">
        <f t="shared" si="3"/>
        <v>44371</v>
      </c>
    </row>
    <row r="27" spans="1:100" x14ac:dyDescent="0.2">
      <c r="A27" t="s">
        <v>202</v>
      </c>
      <c r="B27" t="s">
        <v>215</v>
      </c>
      <c r="C27" s="44" t="s">
        <v>216</v>
      </c>
      <c r="E27" s="57"/>
      <c r="F27" t="s">
        <v>219</v>
      </c>
      <c r="G27" t="s">
        <v>220</v>
      </c>
      <c r="M27" s="44" t="s">
        <v>92</v>
      </c>
      <c r="N27" s="44" t="s">
        <v>221</v>
      </c>
      <c r="O27" s="44" t="s">
        <v>94</v>
      </c>
      <c r="P27" s="44" t="s">
        <v>94</v>
      </c>
      <c r="Q27" s="55">
        <v>44177</v>
      </c>
      <c r="R27" s="44">
        <v>172626</v>
      </c>
      <c r="S27" s="44"/>
      <c r="T27" s="44">
        <v>27</v>
      </c>
      <c r="U27" t="s">
        <v>208</v>
      </c>
      <c r="V27" s="44" t="s">
        <v>170</v>
      </c>
      <c r="W27" s="45">
        <v>248</v>
      </c>
      <c r="X27" s="45">
        <v>402</v>
      </c>
      <c r="Y27" s="45"/>
      <c r="Z27" s="45"/>
      <c r="AA27" s="45"/>
      <c r="AB27" s="45"/>
      <c r="AC27" s="45">
        <v>3371</v>
      </c>
      <c r="AD27" s="45">
        <v>5571</v>
      </c>
      <c r="AE27" s="45">
        <v>0</v>
      </c>
      <c r="AF27" s="45">
        <v>0</v>
      </c>
      <c r="AG27" s="45">
        <v>0</v>
      </c>
      <c r="AH27" s="45">
        <v>0</v>
      </c>
      <c r="AI27" s="45">
        <v>8942</v>
      </c>
      <c r="AJ27" s="45">
        <v>522</v>
      </c>
      <c r="AK27" s="45">
        <v>560</v>
      </c>
      <c r="AL27" s="45">
        <v>824</v>
      </c>
      <c r="AM27" s="45">
        <v>849</v>
      </c>
      <c r="AN27" s="45">
        <v>1218</v>
      </c>
      <c r="AO27" s="45">
        <v>733</v>
      </c>
      <c r="AP27" s="45">
        <v>650</v>
      </c>
      <c r="AQ27" s="45">
        <v>679</v>
      </c>
      <c r="AR27" s="45">
        <v>445</v>
      </c>
      <c r="AS27" s="45">
        <v>1117</v>
      </c>
      <c r="AT27" s="45">
        <v>723</v>
      </c>
      <c r="AU27" s="45">
        <v>622</v>
      </c>
      <c r="AV27" s="45">
        <v>8942</v>
      </c>
      <c r="AW27" s="45">
        <v>0</v>
      </c>
      <c r="AX27">
        <v>0.165328</v>
      </c>
      <c r="AY27">
        <v>9.3651999999999999E-2</v>
      </c>
      <c r="BA27">
        <v>0.165328</v>
      </c>
      <c r="BB27">
        <v>9.3651999999999999E-2</v>
      </c>
      <c r="BD27">
        <v>10.391999999999999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0.150807</v>
      </c>
      <c r="BM27" s="44">
        <v>0</v>
      </c>
      <c r="BN27" s="44">
        <v>0</v>
      </c>
      <c r="BO27" s="44">
        <v>0</v>
      </c>
      <c r="BP27">
        <v>4.8518518518518523E-2</v>
      </c>
      <c r="BQ27" s="44" t="s">
        <v>222</v>
      </c>
      <c r="BR27" s="47">
        <v>9.9499999999999993</v>
      </c>
      <c r="BS27" t="s">
        <v>99</v>
      </c>
      <c r="BT27" s="44" t="s">
        <v>170</v>
      </c>
      <c r="BU27" s="60">
        <v>0.12176632876712329</v>
      </c>
      <c r="BV27" s="44"/>
      <c r="BW27" s="44"/>
      <c r="BX27" s="61"/>
      <c r="BY27" s="56"/>
      <c r="BZ27" s="56"/>
      <c r="CA27" s="49">
        <v>0.15932693969794001</v>
      </c>
      <c r="CB27" s="50">
        <v>8.7680488651809205E-2</v>
      </c>
      <c r="CC27" s="50"/>
      <c r="CD27" s="49">
        <v>0.15932693969794001</v>
      </c>
      <c r="CE27" s="50">
        <v>8.7680488651809205E-2</v>
      </c>
      <c r="CF27" s="50"/>
      <c r="CG27" s="50">
        <v>16</v>
      </c>
      <c r="CH27" s="47">
        <v>208.13571959342949</v>
      </c>
      <c r="CI27" s="53">
        <v>9.8116058557095112E-2</v>
      </c>
      <c r="CJ27" s="47">
        <v>119.39999999999999</v>
      </c>
      <c r="CK27" s="54">
        <v>327.53571959342946</v>
      </c>
      <c r="CL27" s="53">
        <v>0.14602176390711846</v>
      </c>
      <c r="CM27" s="47">
        <v>0</v>
      </c>
      <c r="CN27" s="54">
        <v>327.53571959342946</v>
      </c>
      <c r="CO27" s="53">
        <v>0.14602176390711846</v>
      </c>
      <c r="CP27" s="47">
        <v>111.59616000000001</v>
      </c>
      <c r="CQ27" s="47">
        <v>113.04</v>
      </c>
      <c r="CR27" s="55">
        <v>44081</v>
      </c>
      <c r="CS27" s="55">
        <v>44086</v>
      </c>
      <c r="CT27" s="55">
        <f t="shared" si="1"/>
        <v>44238</v>
      </c>
      <c r="CU27" s="55">
        <f t="shared" si="2"/>
        <v>44390</v>
      </c>
      <c r="CV27" s="55">
        <f t="shared" si="3"/>
        <v>44360</v>
      </c>
    </row>
    <row r="28" spans="1:100" x14ac:dyDescent="0.2">
      <c r="A28" t="s">
        <v>223</v>
      </c>
      <c r="B28" t="s">
        <v>224</v>
      </c>
      <c r="C28" s="44" t="s">
        <v>225</v>
      </c>
      <c r="D28" t="s">
        <v>226</v>
      </c>
      <c r="E28" s="57" t="s">
        <v>227</v>
      </c>
      <c r="F28" t="s">
        <v>228</v>
      </c>
      <c r="G28" t="s">
        <v>229</v>
      </c>
      <c r="M28" s="44" t="s">
        <v>117</v>
      </c>
      <c r="N28" s="44" t="s">
        <v>230</v>
      </c>
      <c r="O28" s="44" t="s">
        <v>94</v>
      </c>
      <c r="P28" s="44" t="s">
        <v>94</v>
      </c>
      <c r="Q28" s="44" t="s">
        <v>231</v>
      </c>
      <c r="R28" s="44"/>
      <c r="S28" s="44"/>
      <c r="T28" s="44">
        <v>34</v>
      </c>
      <c r="U28" t="s">
        <v>120</v>
      </c>
      <c r="V28" s="44" t="s">
        <v>130</v>
      </c>
      <c r="W28" s="45">
        <v>990</v>
      </c>
      <c r="X28" s="45"/>
      <c r="Y28" s="45"/>
      <c r="Z28" s="45"/>
      <c r="AA28" s="45"/>
      <c r="AB28" s="45"/>
      <c r="AC28" s="45">
        <v>8622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>
        <v>8622</v>
      </c>
      <c r="AJ28" s="45">
        <v>251</v>
      </c>
      <c r="AK28" s="45">
        <v>134</v>
      </c>
      <c r="AL28" s="45">
        <v>576</v>
      </c>
      <c r="AM28" s="45">
        <v>942</v>
      </c>
      <c r="AN28" s="45">
        <v>990</v>
      </c>
      <c r="AO28" s="45">
        <v>786</v>
      </c>
      <c r="AP28" s="45">
        <v>905</v>
      </c>
      <c r="AQ28" s="45">
        <v>847</v>
      </c>
      <c r="AR28" s="45">
        <v>868</v>
      </c>
      <c r="AS28" s="45">
        <v>348</v>
      </c>
      <c r="AT28" s="45">
        <v>1093</v>
      </c>
      <c r="AU28" s="45">
        <v>882</v>
      </c>
      <c r="AV28" s="45">
        <v>8622</v>
      </c>
      <c r="AW28" s="45">
        <v>0</v>
      </c>
      <c r="AX28">
        <v>0.14826328</v>
      </c>
      <c r="BA28">
        <v>0.14826328</v>
      </c>
      <c r="BD28">
        <v>9.9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0.13519999999999999</v>
      </c>
      <c r="BM28" s="44">
        <v>0</v>
      </c>
      <c r="BN28" s="44">
        <v>0</v>
      </c>
      <c r="BO28" s="44">
        <v>0</v>
      </c>
      <c r="BP28">
        <v>4.4589999999999998E-2</v>
      </c>
      <c r="BQ28" s="63" t="s">
        <v>98</v>
      </c>
      <c r="BR28" s="64">
        <v>0</v>
      </c>
      <c r="BS28" t="s">
        <v>99</v>
      </c>
      <c r="BT28" s="44" t="s">
        <v>130</v>
      </c>
      <c r="BU28" s="60">
        <v>0.10422810958904109</v>
      </c>
      <c r="BV28" s="44"/>
      <c r="BW28" s="44"/>
      <c r="BX28" s="61"/>
      <c r="BY28" s="56"/>
      <c r="BZ28" s="56"/>
      <c r="CA28" s="49">
        <v>0.1264786631960795</v>
      </c>
      <c r="CB28" s="50"/>
      <c r="CC28" s="50"/>
      <c r="CD28" s="49">
        <v>0.1264786631960795</v>
      </c>
      <c r="CE28" s="50"/>
      <c r="CF28" s="50"/>
      <c r="CG28" s="50">
        <v>15</v>
      </c>
      <c r="CH28" s="47">
        <v>381.22357401232557</v>
      </c>
      <c r="CI28" s="53">
        <v>0.16817291707109761</v>
      </c>
      <c r="CJ28" s="47">
        <v>0</v>
      </c>
      <c r="CK28" s="54">
        <v>381.22357401232557</v>
      </c>
      <c r="CL28" s="53">
        <v>0.16817291707109761</v>
      </c>
      <c r="CM28" s="47">
        <v>0</v>
      </c>
      <c r="CN28" s="54">
        <v>381.22357401232557</v>
      </c>
      <c r="CO28" s="53">
        <v>0.16817291707109761</v>
      </c>
      <c r="CP28" s="47">
        <v>100.87740000000001</v>
      </c>
      <c r="CQ28" s="47">
        <v>92.75</v>
      </c>
      <c r="CR28" s="55">
        <v>44070</v>
      </c>
      <c r="CS28" s="55">
        <v>44075</v>
      </c>
      <c r="CT28" s="55">
        <f t="shared" si="1"/>
        <v>44227</v>
      </c>
      <c r="CU28" s="55">
        <f t="shared" si="2"/>
        <v>44379</v>
      </c>
      <c r="CV28" s="55">
        <f t="shared" si="3"/>
        <v>44349</v>
      </c>
    </row>
    <row r="29" spans="1:100" x14ac:dyDescent="0.2">
      <c r="A29" t="s">
        <v>232</v>
      </c>
      <c r="B29" t="s">
        <v>233</v>
      </c>
      <c r="C29" s="44" t="s">
        <v>234</v>
      </c>
      <c r="D29" t="s">
        <v>235</v>
      </c>
      <c r="E29" s="57">
        <v>637491923</v>
      </c>
      <c r="F29" t="s">
        <v>236</v>
      </c>
      <c r="G29" t="s">
        <v>237</v>
      </c>
      <c r="M29" s="44" t="s">
        <v>92</v>
      </c>
      <c r="N29" s="44" t="s">
        <v>118</v>
      </c>
      <c r="O29" s="44" t="s">
        <v>94</v>
      </c>
      <c r="P29" s="44" t="s">
        <v>94</v>
      </c>
      <c r="Q29" s="44" t="s">
        <v>238</v>
      </c>
      <c r="R29" s="44">
        <v>905213127266</v>
      </c>
      <c r="S29" s="44" t="s">
        <v>94</v>
      </c>
      <c r="T29" s="44">
        <v>62</v>
      </c>
      <c r="U29" t="s">
        <v>110</v>
      </c>
      <c r="V29" s="44" t="s">
        <v>130</v>
      </c>
      <c r="W29" s="45">
        <v>685</v>
      </c>
      <c r="X29" s="45"/>
      <c r="Y29" s="45"/>
      <c r="Z29" s="45"/>
      <c r="AA29" s="45"/>
      <c r="AB29" s="45"/>
      <c r="AC29" s="45">
        <v>3193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3193</v>
      </c>
      <c r="AJ29" s="45">
        <v>0</v>
      </c>
      <c r="AK29" s="45">
        <v>0</v>
      </c>
      <c r="AL29" s="45">
        <v>0</v>
      </c>
      <c r="AM29" s="45">
        <v>0</v>
      </c>
      <c r="AN29" s="45">
        <v>0</v>
      </c>
      <c r="AO29" s="45">
        <v>0</v>
      </c>
      <c r="AP29" s="45">
        <v>0</v>
      </c>
      <c r="AQ29" s="45">
        <v>0</v>
      </c>
      <c r="AR29" s="45">
        <v>0</v>
      </c>
      <c r="AS29" s="45">
        <v>0</v>
      </c>
      <c r="AT29" s="45">
        <v>0</v>
      </c>
      <c r="AU29" s="45">
        <v>0</v>
      </c>
      <c r="AV29" s="45">
        <v>0</v>
      </c>
      <c r="AW29" s="45">
        <v>0</v>
      </c>
      <c r="AX29">
        <v>0.14571799999999999</v>
      </c>
      <c r="BA29">
        <v>0.14571799999999999</v>
      </c>
      <c r="BD29">
        <v>5.1959999999999997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0.111522</v>
      </c>
      <c r="BM29" s="44">
        <v>0</v>
      </c>
      <c r="BN29" s="44">
        <v>0</v>
      </c>
      <c r="BO29" s="44">
        <v>0</v>
      </c>
      <c r="BP29">
        <v>4.4677000000000001E-2</v>
      </c>
      <c r="BQ29" s="44" t="s">
        <v>98</v>
      </c>
      <c r="BR29" s="47">
        <v>0</v>
      </c>
      <c r="BS29" t="s">
        <v>99</v>
      </c>
      <c r="BT29" s="44" t="s">
        <v>130</v>
      </c>
      <c r="BU29" s="60">
        <v>0.10422810958904109</v>
      </c>
      <c r="BV29" s="44"/>
      <c r="BW29" s="44"/>
      <c r="BX29" s="61"/>
      <c r="BY29" s="56"/>
      <c r="BZ29" s="56"/>
      <c r="CA29" s="49">
        <v>0.11835866319607957</v>
      </c>
      <c r="CB29" s="50"/>
      <c r="CC29" s="50"/>
      <c r="CD29" s="49">
        <v>0.11835866319607957</v>
      </c>
      <c r="CE29" s="50"/>
      <c r="CF29" s="50"/>
      <c r="CG29" s="50">
        <v>7</v>
      </c>
      <c r="CH29" s="47">
        <v>128.69850868358583</v>
      </c>
      <c r="CI29" s="53">
        <v>0.14616760707327539</v>
      </c>
      <c r="CJ29" s="47">
        <v>0</v>
      </c>
      <c r="CK29" s="54">
        <v>128.69850868358583</v>
      </c>
      <c r="CL29" s="53">
        <v>0.14616760707327539</v>
      </c>
      <c r="CM29" s="47">
        <v>0</v>
      </c>
      <c r="CN29" s="54">
        <v>128.69850868358583</v>
      </c>
      <c r="CO29" s="53">
        <v>0.14616760707327539</v>
      </c>
      <c r="CP29" s="47">
        <v>12.740069999999999</v>
      </c>
      <c r="CQ29" s="47">
        <v>13.32</v>
      </c>
      <c r="CR29" s="55">
        <v>44074</v>
      </c>
      <c r="CS29" s="55">
        <v>44079</v>
      </c>
      <c r="CT29" s="55">
        <f t="shared" si="1"/>
        <v>44231</v>
      </c>
      <c r="CU29" s="55">
        <f t="shared" si="2"/>
        <v>44383</v>
      </c>
      <c r="CV29" s="55">
        <f t="shared" si="3"/>
        <v>44353</v>
      </c>
    </row>
    <row r="30" spans="1:100" x14ac:dyDescent="0.2">
      <c r="A30" t="s">
        <v>239</v>
      </c>
      <c r="B30" t="s">
        <v>240</v>
      </c>
      <c r="C30" s="44" t="s">
        <v>241</v>
      </c>
      <c r="E30" s="57"/>
      <c r="F30" t="s">
        <v>242</v>
      </c>
      <c r="G30" t="s">
        <v>243</v>
      </c>
      <c r="M30" s="44" t="s">
        <v>92</v>
      </c>
      <c r="N30" s="44" t="s">
        <v>244</v>
      </c>
      <c r="O30" s="44" t="s">
        <v>94</v>
      </c>
      <c r="P30" s="44" t="s">
        <v>94</v>
      </c>
      <c r="Q30" s="55">
        <v>44168</v>
      </c>
      <c r="R30" s="44"/>
      <c r="S30" s="44"/>
      <c r="T30" s="44">
        <v>61</v>
      </c>
      <c r="U30" t="s">
        <v>129</v>
      </c>
      <c r="V30" s="44" t="s">
        <v>144</v>
      </c>
      <c r="W30" s="45">
        <v>356</v>
      </c>
      <c r="X30" s="45">
        <v>174</v>
      </c>
      <c r="Y30" s="45"/>
      <c r="Z30" s="45"/>
      <c r="AA30" s="45"/>
      <c r="AB30" s="45"/>
      <c r="AC30" s="45">
        <v>3167</v>
      </c>
      <c r="AD30" s="45">
        <v>1216</v>
      </c>
      <c r="AE30" s="45">
        <v>0</v>
      </c>
      <c r="AF30" s="45">
        <v>0</v>
      </c>
      <c r="AG30" s="45">
        <v>0</v>
      </c>
      <c r="AH30" s="45">
        <v>0</v>
      </c>
      <c r="AI30" s="45">
        <v>4383</v>
      </c>
      <c r="AJ30" s="45">
        <v>213</v>
      </c>
      <c r="AK30" s="45">
        <v>77</v>
      </c>
      <c r="AL30" s="45">
        <v>61</v>
      </c>
      <c r="AM30" s="45">
        <v>503</v>
      </c>
      <c r="AN30" s="45">
        <v>803</v>
      </c>
      <c r="AO30" s="45">
        <v>1235</v>
      </c>
      <c r="AP30" s="45">
        <v>817</v>
      </c>
      <c r="AQ30" s="45">
        <v>300</v>
      </c>
      <c r="AR30" s="45">
        <v>374</v>
      </c>
      <c r="AS30" s="45">
        <v>596</v>
      </c>
      <c r="AT30" s="45">
        <v>341</v>
      </c>
      <c r="AU30" s="45">
        <v>13</v>
      </c>
      <c r="AV30" s="45">
        <v>4383</v>
      </c>
      <c r="AW30" s="45">
        <v>950</v>
      </c>
      <c r="AX30">
        <v>0.11952400000000001</v>
      </c>
      <c r="AY30">
        <v>0.11948400000000001</v>
      </c>
      <c r="BA30">
        <v>0.11952400000000001</v>
      </c>
      <c r="BB30">
        <v>0.11948400000000001</v>
      </c>
      <c r="BD30">
        <v>5.1959999999999997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0.112899</v>
      </c>
      <c r="BM30" s="44">
        <v>0</v>
      </c>
      <c r="BN30" s="44">
        <v>0</v>
      </c>
      <c r="BO30" s="44">
        <v>0</v>
      </c>
      <c r="BP30">
        <v>2.6557000000000001E-2</v>
      </c>
      <c r="BQ30" s="44" t="s">
        <v>98</v>
      </c>
      <c r="BR30" s="47">
        <v>0</v>
      </c>
      <c r="BS30" t="s">
        <v>99</v>
      </c>
      <c r="BT30" s="44" t="s">
        <v>144</v>
      </c>
      <c r="BU30" s="60">
        <v>0.10422856438356164</v>
      </c>
      <c r="BV30" s="44"/>
      <c r="BW30" s="44"/>
      <c r="BX30" s="61"/>
      <c r="BY30" s="56"/>
      <c r="BZ30" s="56"/>
      <c r="CA30" s="49">
        <v>0.10775480107612292</v>
      </c>
      <c r="CB30" s="50">
        <v>0.10775480107612292</v>
      </c>
      <c r="CC30" s="50"/>
      <c r="CD30" s="49">
        <v>0.10775480107612292</v>
      </c>
      <c r="CE30" s="50">
        <v>0.10775480107612292</v>
      </c>
      <c r="CF30" s="50"/>
      <c r="CG30" s="50">
        <v>7</v>
      </c>
      <c r="CH30" s="47">
        <v>86.458545919656103</v>
      </c>
      <c r="CI30" s="53">
        <v>9.0983417483016707E-2</v>
      </c>
      <c r="CJ30" s="47">
        <v>0</v>
      </c>
      <c r="CK30" s="54">
        <v>86.458545919656103</v>
      </c>
      <c r="CL30" s="53">
        <v>9.0983417483016707E-2</v>
      </c>
      <c r="CM30" s="47">
        <v>0</v>
      </c>
      <c r="CN30" s="54">
        <v>86.458545919656103</v>
      </c>
      <c r="CO30" s="53">
        <v>9.0983417483016707E-2</v>
      </c>
      <c r="CP30" s="47">
        <v>17.48817</v>
      </c>
      <c r="CQ30" s="47">
        <v>17.53</v>
      </c>
      <c r="CR30" s="55">
        <v>44091</v>
      </c>
      <c r="CS30" s="55">
        <v>44096</v>
      </c>
      <c r="CT30" s="55">
        <f t="shared" si="1"/>
        <v>44248</v>
      </c>
      <c r="CU30" s="55">
        <f t="shared" si="2"/>
        <v>44400</v>
      </c>
      <c r="CV30" s="55">
        <f t="shared" si="3"/>
        <v>44370</v>
      </c>
    </row>
    <row r="31" spans="1:100" x14ac:dyDescent="0.2">
      <c r="A31" t="s">
        <v>239</v>
      </c>
      <c r="B31" t="s">
        <v>245</v>
      </c>
      <c r="C31" s="44" t="s">
        <v>241</v>
      </c>
      <c r="E31" s="57"/>
      <c r="F31" t="s">
        <v>246</v>
      </c>
      <c r="G31" t="s">
        <v>247</v>
      </c>
      <c r="M31" s="44" t="s">
        <v>92</v>
      </c>
      <c r="N31" s="44" t="s">
        <v>244</v>
      </c>
      <c r="O31" s="44" t="s">
        <v>94</v>
      </c>
      <c r="P31" s="44" t="s">
        <v>94</v>
      </c>
      <c r="Q31" s="55">
        <v>44460</v>
      </c>
      <c r="R31" s="44"/>
      <c r="S31" s="44"/>
      <c r="T31" s="44">
        <v>30</v>
      </c>
      <c r="U31" t="s">
        <v>110</v>
      </c>
      <c r="V31" s="44" t="s">
        <v>152</v>
      </c>
      <c r="W31" s="45">
        <v>730</v>
      </c>
      <c r="X31" s="45"/>
      <c r="Y31" s="45"/>
      <c r="Z31" s="45"/>
      <c r="AA31" s="45"/>
      <c r="AB31" s="45"/>
      <c r="AC31" s="45">
        <v>6619</v>
      </c>
      <c r="AD31" s="45">
        <v>0</v>
      </c>
      <c r="AE31" s="45">
        <v>0</v>
      </c>
      <c r="AF31" s="45">
        <v>0</v>
      </c>
      <c r="AG31" s="45">
        <v>0</v>
      </c>
      <c r="AH31" s="45">
        <v>0</v>
      </c>
      <c r="AI31" s="45">
        <v>6619</v>
      </c>
      <c r="AJ31" s="45">
        <v>730</v>
      </c>
      <c r="AK31" s="45">
        <v>277</v>
      </c>
      <c r="AL31" s="45">
        <v>60</v>
      </c>
      <c r="AM31" s="45">
        <v>151</v>
      </c>
      <c r="AN31" s="45">
        <v>489</v>
      </c>
      <c r="AO31" s="45">
        <v>609</v>
      </c>
      <c r="AP31" s="45">
        <v>757</v>
      </c>
      <c r="AQ31" s="45">
        <v>494</v>
      </c>
      <c r="AR31" s="45">
        <v>419</v>
      </c>
      <c r="AS31" s="45">
        <v>339</v>
      </c>
      <c r="AT31" s="45">
        <v>713</v>
      </c>
      <c r="AU31" s="45">
        <v>1581</v>
      </c>
      <c r="AV31" s="45">
        <v>6619</v>
      </c>
      <c r="AW31" s="45">
        <v>0</v>
      </c>
      <c r="AX31">
        <v>0.15643899999999999</v>
      </c>
      <c r="BA31">
        <v>0.15643899999999999</v>
      </c>
      <c r="BD31">
        <v>15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0.12912999999999999</v>
      </c>
      <c r="BM31" s="44">
        <v>0</v>
      </c>
      <c r="BN31" s="44">
        <v>0</v>
      </c>
      <c r="BO31" s="44">
        <v>0</v>
      </c>
      <c r="BP31">
        <v>4.4999999999999998E-2</v>
      </c>
      <c r="BQ31" s="44" t="s">
        <v>98</v>
      </c>
      <c r="BR31" s="47">
        <v>0</v>
      </c>
      <c r="BS31" t="s">
        <v>99</v>
      </c>
      <c r="BT31" s="44" t="s">
        <v>152</v>
      </c>
      <c r="BU31" s="60">
        <v>0.12176632876712329</v>
      </c>
      <c r="BV31" s="44"/>
      <c r="BW31" s="44"/>
      <c r="BX31" s="61"/>
      <c r="BY31" s="56"/>
      <c r="BZ31" s="56"/>
      <c r="CA31" s="49">
        <v>0.13428741334041364</v>
      </c>
      <c r="CB31" s="50"/>
      <c r="CC31" s="50"/>
      <c r="CD31" s="49">
        <v>0.13428741334041364</v>
      </c>
      <c r="CE31" s="50"/>
      <c r="CF31" s="50"/>
      <c r="CG31" s="50">
        <v>8</v>
      </c>
      <c r="CH31" s="47">
        <v>237.75284664154333</v>
      </c>
      <c r="CI31" s="53">
        <v>0.10633027819972213</v>
      </c>
      <c r="CJ31" s="47">
        <v>0</v>
      </c>
      <c r="CK31" s="54">
        <v>237.75284664154333</v>
      </c>
      <c r="CL31" s="53">
        <v>0.10633027819972213</v>
      </c>
      <c r="CM31" s="47">
        <v>0</v>
      </c>
      <c r="CN31" s="54">
        <v>237.75284664154333</v>
      </c>
      <c r="CO31" s="53">
        <v>0.10633027819972213</v>
      </c>
      <c r="CP31" s="47">
        <v>31.771199999999997</v>
      </c>
      <c r="CQ31" s="47">
        <v>31.77</v>
      </c>
      <c r="CR31" s="55">
        <v>44091</v>
      </c>
      <c r="CS31" s="55">
        <v>44096</v>
      </c>
      <c r="CT31" s="55">
        <f t="shared" si="1"/>
        <v>44248</v>
      </c>
      <c r="CU31" s="55">
        <f t="shared" si="2"/>
        <v>44400</v>
      </c>
      <c r="CV31" s="55">
        <f t="shared" si="3"/>
        <v>44370</v>
      </c>
    </row>
    <row r="32" spans="1:100" x14ac:dyDescent="0.2">
      <c r="A32" t="s">
        <v>248</v>
      </c>
      <c r="B32" t="s">
        <v>249</v>
      </c>
      <c r="C32" s="44" t="s">
        <v>250</v>
      </c>
      <c r="E32" s="57" t="s">
        <v>251</v>
      </c>
      <c r="F32" t="s">
        <v>252</v>
      </c>
      <c r="G32" t="s">
        <v>253</v>
      </c>
      <c r="M32" s="44" t="s">
        <v>92</v>
      </c>
      <c r="N32" s="44" t="s">
        <v>174</v>
      </c>
      <c r="O32" s="44" t="s">
        <v>94</v>
      </c>
      <c r="P32" s="44" t="s">
        <v>94</v>
      </c>
      <c r="Q32" s="55" t="s">
        <v>151</v>
      </c>
      <c r="R32" s="44"/>
      <c r="S32" s="44"/>
      <c r="T32" s="44">
        <v>62</v>
      </c>
      <c r="U32" t="s">
        <v>129</v>
      </c>
      <c r="V32" s="44" t="s">
        <v>144</v>
      </c>
      <c r="W32" s="45">
        <v>641</v>
      </c>
      <c r="X32" s="45">
        <v>473</v>
      </c>
      <c r="Y32" s="45"/>
      <c r="Z32" s="45"/>
      <c r="AA32" s="45"/>
      <c r="AB32" s="45"/>
      <c r="AC32" s="45">
        <v>892</v>
      </c>
      <c r="AD32" s="45">
        <v>732</v>
      </c>
      <c r="AE32" s="45">
        <v>0</v>
      </c>
      <c r="AF32" s="45">
        <v>0</v>
      </c>
      <c r="AG32" s="45">
        <v>0</v>
      </c>
      <c r="AH32" s="45">
        <v>0</v>
      </c>
      <c r="AI32" s="45">
        <v>1624</v>
      </c>
      <c r="AJ32" s="45">
        <v>0</v>
      </c>
      <c r="AK32" s="45">
        <v>0</v>
      </c>
      <c r="AL32" s="45">
        <v>1</v>
      </c>
      <c r="AM32" s="45">
        <v>480</v>
      </c>
      <c r="AN32" s="45">
        <v>3</v>
      </c>
      <c r="AO32" s="45">
        <v>0</v>
      </c>
      <c r="AP32" s="45">
        <v>6</v>
      </c>
      <c r="AQ32" s="45">
        <v>696</v>
      </c>
      <c r="AR32" s="45">
        <v>418</v>
      </c>
      <c r="AS32" s="45">
        <v>14</v>
      </c>
      <c r="AT32" s="45">
        <v>6</v>
      </c>
      <c r="AU32" s="45">
        <v>560</v>
      </c>
      <c r="AV32" s="45">
        <v>1624</v>
      </c>
      <c r="AW32" s="45">
        <v>560</v>
      </c>
      <c r="AX32">
        <v>0.15165000000000001</v>
      </c>
      <c r="AY32">
        <v>0.15165000000000001</v>
      </c>
      <c r="BA32">
        <v>0.15165000000000001</v>
      </c>
      <c r="BB32">
        <v>0.15165000000000001</v>
      </c>
      <c r="BD32">
        <v>8.0500000000000007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0.13517299999999999</v>
      </c>
      <c r="BM32" s="44">
        <v>0</v>
      </c>
      <c r="BN32" s="44">
        <v>0</v>
      </c>
      <c r="BO32" s="44">
        <v>0</v>
      </c>
      <c r="BP32">
        <v>2.6613000000000001E-2</v>
      </c>
      <c r="BQ32" s="44" t="s">
        <v>98</v>
      </c>
      <c r="BR32" s="47">
        <v>0</v>
      </c>
      <c r="BS32" t="s">
        <v>99</v>
      </c>
      <c r="BT32" s="44" t="s">
        <v>144</v>
      </c>
      <c r="BU32" s="60">
        <v>0.10422856438356164</v>
      </c>
      <c r="BV32" s="44"/>
      <c r="BW32" s="44"/>
      <c r="BX32" s="61"/>
      <c r="BY32" s="56"/>
      <c r="BZ32" s="56"/>
      <c r="CA32" s="49">
        <v>0.14474093969794008</v>
      </c>
      <c r="CB32" s="50">
        <v>7.4673488651809228E-2</v>
      </c>
      <c r="CC32" s="50"/>
      <c r="CD32" s="49">
        <v>0.14474093969794008</v>
      </c>
      <c r="CE32" s="50">
        <v>7.4673488651809228E-2</v>
      </c>
      <c r="CF32" s="50"/>
      <c r="CG32" s="50">
        <v>10</v>
      </c>
      <c r="CH32" s="47">
        <v>195</v>
      </c>
      <c r="CI32" s="53">
        <v>0.24</v>
      </c>
      <c r="CJ32" s="47">
        <v>0</v>
      </c>
      <c r="CK32" s="54">
        <v>195</v>
      </c>
      <c r="CL32" s="53">
        <v>0.24</v>
      </c>
      <c r="CM32" s="47">
        <v>0</v>
      </c>
      <c r="CN32" s="54">
        <v>195</v>
      </c>
      <c r="CO32" s="53">
        <v>0.24</v>
      </c>
      <c r="CP32" s="47">
        <v>10.718400000000001</v>
      </c>
      <c r="CQ32" s="47">
        <v>8.3800000000000008</v>
      </c>
      <c r="CR32" s="55">
        <v>44091</v>
      </c>
      <c r="CS32" s="55">
        <v>44096</v>
      </c>
      <c r="CT32" s="55">
        <f t="shared" si="1"/>
        <v>44248</v>
      </c>
      <c r="CU32" s="55">
        <f t="shared" si="2"/>
        <v>44400</v>
      </c>
      <c r="CV32" s="55">
        <f t="shared" si="3"/>
        <v>44370</v>
      </c>
    </row>
    <row r="33" spans="1:100" x14ac:dyDescent="0.2">
      <c r="A33" t="s">
        <v>254</v>
      </c>
      <c r="B33" t="s">
        <v>255</v>
      </c>
      <c r="C33" s="44" t="s">
        <v>256</v>
      </c>
      <c r="E33" s="57" t="s">
        <v>251</v>
      </c>
      <c r="F33" t="s">
        <v>257</v>
      </c>
      <c r="G33" t="s">
        <v>258</v>
      </c>
      <c r="M33" s="44" t="s">
        <v>92</v>
      </c>
      <c r="N33" s="44" t="s">
        <v>118</v>
      </c>
      <c r="O33" s="44" t="s">
        <v>94</v>
      </c>
      <c r="P33" s="44" t="s">
        <v>94</v>
      </c>
      <c r="Q33" s="55" t="s">
        <v>259</v>
      </c>
      <c r="R33" s="44"/>
      <c r="S33" s="44"/>
      <c r="T33" s="44">
        <v>30</v>
      </c>
      <c r="U33" t="s">
        <v>129</v>
      </c>
      <c r="V33" s="44" t="s">
        <v>111</v>
      </c>
      <c r="W33" s="45">
        <v>138</v>
      </c>
      <c r="X33" s="45">
        <v>586</v>
      </c>
      <c r="Y33" s="45">
        <v>114</v>
      </c>
      <c r="Z33" s="45"/>
      <c r="AA33" s="45"/>
      <c r="AB33" s="45"/>
      <c r="AC33" s="45">
        <v>2479</v>
      </c>
      <c r="AD33" s="45">
        <v>5463</v>
      </c>
      <c r="AE33" s="45">
        <v>807</v>
      </c>
      <c r="AF33" s="45">
        <v>165</v>
      </c>
      <c r="AG33" s="45">
        <v>451</v>
      </c>
      <c r="AH33" s="45">
        <v>263</v>
      </c>
      <c r="AI33" s="45">
        <v>9628</v>
      </c>
      <c r="AJ33" s="45">
        <v>751</v>
      </c>
      <c r="AK33" s="45">
        <v>897</v>
      </c>
      <c r="AL33" s="45">
        <v>929</v>
      </c>
      <c r="AM33" s="45">
        <v>854</v>
      </c>
      <c r="AN33" s="45">
        <v>857</v>
      </c>
      <c r="AO33" s="45">
        <v>841</v>
      </c>
      <c r="AP33" s="45">
        <v>1230</v>
      </c>
      <c r="AQ33" s="45">
        <v>2292</v>
      </c>
      <c r="AR33" s="45">
        <v>977</v>
      </c>
      <c r="AS33" s="45">
        <v>946</v>
      </c>
      <c r="AT33" s="45">
        <v>873</v>
      </c>
      <c r="AU33" s="45">
        <v>958</v>
      </c>
      <c r="AV33" s="45">
        <v>8651</v>
      </c>
      <c r="AW33" s="45">
        <v>3754</v>
      </c>
      <c r="AX33">
        <v>0.11537749999999999</v>
      </c>
      <c r="AY33">
        <v>9.9924999999999986E-2</v>
      </c>
      <c r="AZ33">
        <v>6.9988800000000004E-2</v>
      </c>
      <c r="BA33">
        <v>0.11537749999999999</v>
      </c>
      <c r="BB33">
        <v>9.9924999999999986E-2</v>
      </c>
      <c r="BC33">
        <v>6.9988800000000004E-2</v>
      </c>
      <c r="BD33">
        <v>10</v>
      </c>
      <c r="BE33">
        <v>10</v>
      </c>
      <c r="BF33">
        <v>20</v>
      </c>
      <c r="BG33">
        <v>0</v>
      </c>
      <c r="BH33">
        <v>0</v>
      </c>
      <c r="BI33">
        <v>0</v>
      </c>
      <c r="BJ33">
        <v>0.11887499999999999</v>
      </c>
      <c r="BK33">
        <v>7.1325E-2</v>
      </c>
      <c r="BL33">
        <v>4.7550000000000002E-2</v>
      </c>
      <c r="BM33" s="44">
        <v>0</v>
      </c>
      <c r="BN33" s="44">
        <v>0</v>
      </c>
      <c r="BO33" s="44">
        <v>0</v>
      </c>
      <c r="BP33">
        <v>0.36099999999999999</v>
      </c>
      <c r="BQ33" s="44" t="s">
        <v>98</v>
      </c>
      <c r="BR33" s="47">
        <v>0</v>
      </c>
      <c r="BS33" t="s">
        <v>99</v>
      </c>
      <c r="BT33" s="44" t="s">
        <v>111</v>
      </c>
      <c r="BU33" s="60">
        <v>0.11158598630136986</v>
      </c>
      <c r="BV33" s="44">
        <v>6.6951589041095882E-2</v>
      </c>
      <c r="BW33" s="44">
        <v>4.4634397260273968E-2</v>
      </c>
      <c r="BX33" s="61"/>
      <c r="BY33" s="56"/>
      <c r="BZ33" s="56"/>
      <c r="CA33" s="49">
        <v>0.10037987065699466</v>
      </c>
      <c r="CB33" s="50">
        <v>8.6370164518298362E-2</v>
      </c>
      <c r="CC33" s="50">
        <v>6.7200456152886154E-2</v>
      </c>
      <c r="CD33" s="49">
        <v>0.10037987065699466</v>
      </c>
      <c r="CE33" s="50">
        <v>8.6370164518298362E-2</v>
      </c>
      <c r="CF33" s="50">
        <v>6.7200456152886154E-2</v>
      </c>
      <c r="CG33" s="50">
        <v>10</v>
      </c>
      <c r="CH33" s="47">
        <v>237</v>
      </c>
      <c r="CI33" s="53">
        <v>0.09</v>
      </c>
      <c r="CJ33" s="47">
        <v>0</v>
      </c>
      <c r="CK33" s="54">
        <v>237</v>
      </c>
      <c r="CL33" s="53">
        <v>0.09</v>
      </c>
      <c r="CM33" s="47">
        <v>0</v>
      </c>
      <c r="CN33" s="54">
        <v>237</v>
      </c>
      <c r="CO33" s="53">
        <v>0.09</v>
      </c>
      <c r="CP33" s="47">
        <v>63.544800000000009</v>
      </c>
      <c r="CQ33" s="47">
        <v>74.739999999999995</v>
      </c>
      <c r="CR33" s="55">
        <v>44091</v>
      </c>
      <c r="CS33" s="55">
        <v>44096</v>
      </c>
      <c r="CT33" s="55">
        <f t="shared" si="1"/>
        <v>44248</v>
      </c>
      <c r="CU33" s="55">
        <f t="shared" si="2"/>
        <v>44400</v>
      </c>
      <c r="CV33" s="55">
        <f t="shared" si="3"/>
        <v>44370</v>
      </c>
    </row>
    <row r="34" spans="1:100" x14ac:dyDescent="0.2">
      <c r="A34" t="s">
        <v>260</v>
      </c>
      <c r="B34" t="s">
        <v>261</v>
      </c>
      <c r="C34" s="44" t="s">
        <v>262</v>
      </c>
      <c r="E34" s="57" t="s">
        <v>263</v>
      </c>
      <c r="F34" t="s">
        <v>264</v>
      </c>
      <c r="G34" t="s">
        <v>265</v>
      </c>
      <c r="M34" s="44" t="s">
        <v>143</v>
      </c>
      <c r="N34" s="44" t="s">
        <v>118</v>
      </c>
      <c r="O34" s="44" t="s">
        <v>94</v>
      </c>
      <c r="P34" s="44" t="s">
        <v>94</v>
      </c>
      <c r="Q34" s="55">
        <v>44238</v>
      </c>
      <c r="R34" s="44"/>
      <c r="S34" s="44"/>
      <c r="T34" s="44">
        <v>61</v>
      </c>
      <c r="U34" t="s">
        <v>129</v>
      </c>
      <c r="V34" s="44" t="s">
        <v>144</v>
      </c>
      <c r="W34" s="45">
        <v>1131</v>
      </c>
      <c r="X34" s="45"/>
      <c r="Y34" s="45"/>
      <c r="Z34" s="45"/>
      <c r="AA34" s="45"/>
      <c r="AB34" s="45"/>
      <c r="AC34" s="45">
        <v>7732</v>
      </c>
      <c r="AD34" s="45">
        <v>1026</v>
      </c>
      <c r="AE34" s="45">
        <v>0</v>
      </c>
      <c r="AF34" s="45">
        <v>0</v>
      </c>
      <c r="AG34" s="45">
        <v>0</v>
      </c>
      <c r="AH34" s="45">
        <v>0</v>
      </c>
      <c r="AI34" s="45">
        <v>8758</v>
      </c>
      <c r="AJ34" s="45">
        <v>597</v>
      </c>
      <c r="AK34" s="45">
        <v>672</v>
      </c>
      <c r="AL34" s="45">
        <v>448</v>
      </c>
      <c r="AM34" s="45">
        <v>218</v>
      </c>
      <c r="AN34" s="45">
        <v>571</v>
      </c>
      <c r="AO34" s="45">
        <v>245</v>
      </c>
      <c r="AP34" s="45">
        <v>788</v>
      </c>
      <c r="AQ34" s="45">
        <v>583</v>
      </c>
      <c r="AR34" s="45">
        <v>821</v>
      </c>
      <c r="AS34" s="45">
        <v>558</v>
      </c>
      <c r="AT34" s="45">
        <v>400</v>
      </c>
      <c r="AU34" s="45">
        <v>1908</v>
      </c>
      <c r="AV34" s="45">
        <v>7809</v>
      </c>
      <c r="AW34" s="45">
        <v>0</v>
      </c>
      <c r="AX34">
        <v>0.119893</v>
      </c>
      <c r="AY34">
        <v>0.119893</v>
      </c>
      <c r="BA34">
        <v>0.119893</v>
      </c>
      <c r="BB34">
        <v>0.119893</v>
      </c>
      <c r="BD34">
        <v>9.1999999999999993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0.11244899999999999</v>
      </c>
      <c r="BM34" s="44">
        <v>0</v>
      </c>
      <c r="BN34" s="44">
        <v>0</v>
      </c>
      <c r="BO34" s="44">
        <v>0</v>
      </c>
      <c r="BP34">
        <v>2.6393E-2</v>
      </c>
      <c r="BQ34" s="44" t="s">
        <v>98</v>
      </c>
      <c r="BR34" s="47">
        <v>0</v>
      </c>
      <c r="BS34" t="s">
        <v>99</v>
      </c>
      <c r="BT34" s="44" t="s">
        <v>130</v>
      </c>
      <c r="BU34" s="60">
        <v>0.10422810958904109</v>
      </c>
      <c r="BV34" s="44"/>
      <c r="BW34" s="44"/>
      <c r="BX34" s="61"/>
      <c r="BY34" s="56"/>
      <c r="BZ34" s="56"/>
      <c r="CA34" s="49">
        <v>0.11835866319607957</v>
      </c>
      <c r="CB34" s="50"/>
      <c r="CC34" s="50"/>
      <c r="CD34" s="49">
        <v>0.11835866319607957</v>
      </c>
      <c r="CE34" s="50"/>
      <c r="CF34" s="50"/>
      <c r="CG34" s="50">
        <v>7</v>
      </c>
      <c r="CH34" s="47">
        <v>206.64641430481652</v>
      </c>
      <c r="CI34" s="53">
        <v>0.11308490659724679</v>
      </c>
      <c r="CJ34" s="47">
        <v>0</v>
      </c>
      <c r="CK34" s="54">
        <v>206.64641430481652</v>
      </c>
      <c r="CL34" s="53">
        <v>0.11308490659724679</v>
      </c>
      <c r="CM34" s="47">
        <v>0</v>
      </c>
      <c r="CN34" s="54">
        <v>206.64641430481652</v>
      </c>
      <c r="CO34" s="53">
        <v>0.11308490659724679</v>
      </c>
      <c r="CP34" s="47">
        <v>34.944419999999994</v>
      </c>
      <c r="CQ34" s="47">
        <v>36.24</v>
      </c>
      <c r="CR34" s="55">
        <v>44091</v>
      </c>
      <c r="CS34" s="55">
        <v>44096</v>
      </c>
      <c r="CT34" s="55">
        <f t="shared" si="1"/>
        <v>44248</v>
      </c>
      <c r="CU34" s="55">
        <f t="shared" si="2"/>
        <v>44400</v>
      </c>
      <c r="CV34" s="55">
        <f t="shared" si="3"/>
        <v>44370</v>
      </c>
    </row>
    <row r="35" spans="1:100" x14ac:dyDescent="0.2">
      <c r="A35" t="s">
        <v>266</v>
      </c>
      <c r="B35" t="s">
        <v>267</v>
      </c>
      <c r="C35" s="44" t="s">
        <v>268</v>
      </c>
      <c r="E35" s="57"/>
      <c r="F35" t="s">
        <v>269</v>
      </c>
      <c r="G35" t="s">
        <v>270</v>
      </c>
      <c r="M35" s="44" t="s">
        <v>92</v>
      </c>
      <c r="N35" s="44"/>
      <c r="O35" s="44" t="s">
        <v>94</v>
      </c>
      <c r="P35" s="44" t="s">
        <v>94</v>
      </c>
      <c r="Q35" s="55">
        <v>44132</v>
      </c>
      <c r="R35" s="44"/>
      <c r="S35" s="44"/>
      <c r="T35" s="44">
        <v>31</v>
      </c>
      <c r="U35" t="s">
        <v>271</v>
      </c>
      <c r="V35" s="44" t="s">
        <v>111</v>
      </c>
      <c r="W35" s="45">
        <v>3214.57</v>
      </c>
      <c r="X35" s="45">
        <v>5176.6400000000003</v>
      </c>
      <c r="Y35" s="45">
        <v>1582.86</v>
      </c>
      <c r="Z35" s="45"/>
      <c r="AA35" s="45"/>
      <c r="AB35" s="45"/>
      <c r="AC35" s="45">
        <v>18847.98</v>
      </c>
      <c r="AD35" s="45">
        <v>36573.32</v>
      </c>
      <c r="AE35" s="45">
        <v>10220.66</v>
      </c>
      <c r="AF35" s="45">
        <v>0</v>
      </c>
      <c r="AG35" s="45">
        <v>0</v>
      </c>
      <c r="AH35" s="45">
        <v>0</v>
      </c>
      <c r="AI35" s="45">
        <v>65641.960000000006</v>
      </c>
      <c r="AJ35" s="45">
        <v>9974.0700000000015</v>
      </c>
      <c r="AK35" s="45">
        <v>9708.25</v>
      </c>
      <c r="AL35" s="45">
        <v>5190.25</v>
      </c>
      <c r="AM35" s="45">
        <v>1725.41</v>
      </c>
      <c r="AN35" s="45">
        <v>1639</v>
      </c>
      <c r="AO35" s="45">
        <v>1850</v>
      </c>
      <c r="AP35" s="45">
        <v>2734</v>
      </c>
      <c r="AQ35" s="45">
        <v>0</v>
      </c>
      <c r="AR35" s="45">
        <v>0</v>
      </c>
      <c r="AS35" s="45">
        <v>0</v>
      </c>
      <c r="AT35" s="45">
        <v>0</v>
      </c>
      <c r="AU35" s="45">
        <v>0</v>
      </c>
      <c r="AV35" s="45">
        <v>65641.959999999992</v>
      </c>
      <c r="AW35" s="45">
        <v>-32820.979999999996</v>
      </c>
      <c r="AX35">
        <v>0.12964528</v>
      </c>
      <c r="AY35">
        <v>0.10605411000000001</v>
      </c>
      <c r="AZ35">
        <v>8.5319729999999996E-2</v>
      </c>
      <c r="BA35">
        <v>0.12964528</v>
      </c>
      <c r="BB35">
        <v>0.10605411000000001</v>
      </c>
      <c r="BC35">
        <v>8.5319729999999996E-2</v>
      </c>
      <c r="BD35">
        <v>60.35</v>
      </c>
      <c r="BE35">
        <v>60.35</v>
      </c>
      <c r="BF35">
        <v>85</v>
      </c>
      <c r="BJ35">
        <v>0.111586</v>
      </c>
      <c r="BK35">
        <v>6.6951999999999998E-2</v>
      </c>
      <c r="BL35">
        <v>4.4634E-2</v>
      </c>
      <c r="BM35" s="44">
        <v>0</v>
      </c>
      <c r="BN35" s="44">
        <v>0</v>
      </c>
      <c r="BO35" s="44">
        <v>0</v>
      </c>
      <c r="BP35">
        <v>0.45967741935483869</v>
      </c>
      <c r="BQ35" s="44" t="s">
        <v>98</v>
      </c>
      <c r="BR35" s="47">
        <v>0</v>
      </c>
      <c r="BS35" t="s">
        <v>99</v>
      </c>
      <c r="BT35" s="44" t="s">
        <v>111</v>
      </c>
      <c r="BU35" s="60">
        <v>0.11158598630136986</v>
      </c>
      <c r="BV35" s="44">
        <v>6.6951589041095882E-2</v>
      </c>
      <c r="BW35" s="44">
        <v>4.4634397260273968E-2</v>
      </c>
      <c r="BX35" s="61"/>
      <c r="BY35" s="56"/>
      <c r="BZ35" s="56"/>
      <c r="CA35" s="49">
        <v>0.10240987065699464</v>
      </c>
      <c r="CB35" s="50">
        <v>8.8400164518298338E-2</v>
      </c>
      <c r="CC35" s="50">
        <v>6.923045615288613E-2</v>
      </c>
      <c r="CD35" s="49">
        <v>0.10240987065699464</v>
      </c>
      <c r="CE35" s="50">
        <v>8.8400164518298338E-2</v>
      </c>
      <c r="CF35" s="50">
        <v>6.923045615288613E-2</v>
      </c>
      <c r="CG35" s="50">
        <v>10</v>
      </c>
      <c r="CH35" s="47">
        <v>1683.1867721359886</v>
      </c>
      <c r="CI35" s="53">
        <v>0.1044418263770487</v>
      </c>
      <c r="CJ35" s="47">
        <v>0</v>
      </c>
      <c r="CK35" s="54">
        <v>1683.1867721359886</v>
      </c>
      <c r="CL35" s="53">
        <v>0.1044418263770487</v>
      </c>
      <c r="CM35" s="47">
        <v>0</v>
      </c>
      <c r="CN35" s="54">
        <v>1683.1867721359886</v>
      </c>
      <c r="CO35" s="53">
        <v>0.1044418263770487</v>
      </c>
      <c r="CP35" s="47">
        <v>433.23693600000013</v>
      </c>
      <c r="CQ35" s="47">
        <v>429</v>
      </c>
      <c r="CR35" s="55">
        <v>44091</v>
      </c>
      <c r="CS35" s="55">
        <v>44096</v>
      </c>
      <c r="CT35" s="55">
        <f t="shared" si="1"/>
        <v>44248</v>
      </c>
      <c r="CU35" s="55">
        <f t="shared" si="2"/>
        <v>44400</v>
      </c>
      <c r="CV35" s="55">
        <f t="shared" si="3"/>
        <v>44370</v>
      </c>
    </row>
    <row r="36" spans="1:100" x14ac:dyDescent="0.2">
      <c r="A36" t="s">
        <v>272</v>
      </c>
      <c r="B36" t="s">
        <v>273</v>
      </c>
      <c r="C36" s="44" t="s">
        <v>274</v>
      </c>
      <c r="E36">
        <v>609128436</v>
      </c>
      <c r="F36" t="s">
        <v>275</v>
      </c>
      <c r="G36" t="s">
        <v>276</v>
      </c>
      <c r="M36" s="44" t="s">
        <v>143</v>
      </c>
      <c r="N36" s="44" t="s">
        <v>118</v>
      </c>
      <c r="O36" s="44" t="s">
        <v>94</v>
      </c>
      <c r="P36" s="44" t="s">
        <v>94</v>
      </c>
      <c r="U36" t="s">
        <v>129</v>
      </c>
      <c r="V36" s="44" t="s">
        <v>144</v>
      </c>
      <c r="BM36" s="44">
        <v>0</v>
      </c>
      <c r="BN36" s="44">
        <v>0</v>
      </c>
      <c r="BO36" s="44">
        <v>0</v>
      </c>
      <c r="BQ36" s="44" t="s">
        <v>98</v>
      </c>
      <c r="BR36" s="47">
        <v>0</v>
      </c>
      <c r="BS36" t="s">
        <v>99</v>
      </c>
      <c r="BT36" s="44" t="s">
        <v>144</v>
      </c>
      <c r="BU36" s="60">
        <v>0.10422856438356164</v>
      </c>
      <c r="BX36" s="61"/>
      <c r="BY36" s="59"/>
      <c r="BZ36" s="59"/>
      <c r="CA36" s="49">
        <v>0.15253800000000001</v>
      </c>
      <c r="CB36">
        <v>8.2341999999999999E-2</v>
      </c>
      <c r="CD36" s="49">
        <v>0.15253800000000001</v>
      </c>
      <c r="CE36">
        <v>8.2341999999999999E-2</v>
      </c>
      <c r="CG36" s="50">
        <v>20</v>
      </c>
      <c r="CJ36" s="47">
        <v>0</v>
      </c>
      <c r="CK36" s="54">
        <v>0</v>
      </c>
      <c r="CP36" s="47">
        <v>42.63</v>
      </c>
      <c r="CQ36" s="47">
        <v>42.63</v>
      </c>
      <c r="CR36" s="55">
        <v>44073</v>
      </c>
      <c r="CS36" s="55">
        <v>44078</v>
      </c>
      <c r="CT36" s="55">
        <f t="shared" si="1"/>
        <v>44230</v>
      </c>
      <c r="CU36" s="55">
        <f t="shared" si="2"/>
        <v>44382</v>
      </c>
      <c r="CV36" s="55">
        <f t="shared" si="3"/>
        <v>44352</v>
      </c>
    </row>
    <row r="37" spans="1:100" x14ac:dyDescent="0.2">
      <c r="A37" t="s">
        <v>277</v>
      </c>
      <c r="B37" t="s">
        <v>278</v>
      </c>
      <c r="C37" s="44" t="s">
        <v>279</v>
      </c>
      <c r="E37" s="57"/>
      <c r="F37" t="s">
        <v>280</v>
      </c>
      <c r="G37" t="s">
        <v>281</v>
      </c>
      <c r="M37" s="44" t="s">
        <v>92</v>
      </c>
      <c r="N37" s="44" t="s">
        <v>282</v>
      </c>
      <c r="O37" s="44" t="s">
        <v>94</v>
      </c>
      <c r="P37" s="44" t="s">
        <v>94</v>
      </c>
      <c r="Q37" s="55"/>
      <c r="R37" s="44"/>
      <c r="S37" s="44"/>
      <c r="T37" s="44">
        <v>30</v>
      </c>
      <c r="U37" t="s">
        <v>283</v>
      </c>
      <c r="V37" s="44" t="s">
        <v>111</v>
      </c>
      <c r="W37" s="45">
        <v>168</v>
      </c>
      <c r="X37" s="45">
        <v>474</v>
      </c>
      <c r="Y37" s="45">
        <v>277</v>
      </c>
      <c r="Z37" s="45"/>
      <c r="AA37" s="45"/>
      <c r="AB37" s="45"/>
      <c r="AC37" s="45">
        <v>5255</v>
      </c>
      <c r="AD37" s="45">
        <v>12576</v>
      </c>
      <c r="AE37" s="45">
        <v>2645</v>
      </c>
      <c r="AF37" s="45">
        <v>2582</v>
      </c>
      <c r="AG37" s="45">
        <v>5914</v>
      </c>
      <c r="AH37" s="45">
        <v>1220</v>
      </c>
      <c r="AI37" s="45">
        <v>30192</v>
      </c>
      <c r="AJ37" s="45">
        <v>341</v>
      </c>
      <c r="AK37" s="45">
        <v>658</v>
      </c>
      <c r="AL37" s="45">
        <v>1083</v>
      </c>
      <c r="AM37" s="45">
        <v>919</v>
      </c>
      <c r="AN37" s="45">
        <v>136</v>
      </c>
      <c r="AO37" s="45">
        <v>794</v>
      </c>
      <c r="AP37" s="45">
        <v>3151</v>
      </c>
      <c r="AQ37" s="45">
        <v>3004</v>
      </c>
      <c r="AR37" s="45">
        <v>2453</v>
      </c>
      <c r="AS37" s="45">
        <v>3319</v>
      </c>
      <c r="AT37" s="45">
        <v>4078</v>
      </c>
      <c r="AU37" s="45">
        <v>3088</v>
      </c>
      <c r="AV37" s="45">
        <v>23024</v>
      </c>
      <c r="AW37" s="45">
        <v>0</v>
      </c>
      <c r="AX37">
        <v>9.212999999999999E-2</v>
      </c>
      <c r="AY37">
        <v>7.5486999999999999E-2</v>
      </c>
      <c r="AZ37">
        <v>5.9314000000000006E-2</v>
      </c>
      <c r="BA37">
        <v>9.212999999999999E-2</v>
      </c>
      <c r="BB37">
        <v>7.5486999999999999E-2</v>
      </c>
      <c r="BC37">
        <v>5.9314000000000006E-2</v>
      </c>
      <c r="BD37">
        <v>17.321000000000002</v>
      </c>
      <c r="BE37">
        <v>17.321000000000002</v>
      </c>
      <c r="BF37">
        <v>17.321000000000002</v>
      </c>
      <c r="BG37">
        <v>0</v>
      </c>
      <c r="BH37">
        <v>0</v>
      </c>
      <c r="BI37">
        <v>0</v>
      </c>
      <c r="BJ37">
        <v>0.111281</v>
      </c>
      <c r="BK37">
        <v>6.6768999999999995E-2</v>
      </c>
      <c r="BL37">
        <v>4.4512000000000003E-2</v>
      </c>
      <c r="BM37" s="44">
        <v>0</v>
      </c>
      <c r="BN37" s="44">
        <v>0</v>
      </c>
      <c r="BO37" s="44">
        <v>0</v>
      </c>
      <c r="BP37">
        <v>0.19666666666666668</v>
      </c>
      <c r="BQ37" s="44" t="s">
        <v>98</v>
      </c>
      <c r="BR37" s="47">
        <v>0</v>
      </c>
      <c r="BS37" t="s">
        <v>99</v>
      </c>
      <c r="BT37" s="44" t="s">
        <v>111</v>
      </c>
      <c r="BU37" s="60">
        <v>0.11158598630136986</v>
      </c>
      <c r="BV37" s="44">
        <v>6.6951589041095882E-2</v>
      </c>
      <c r="BW37" s="44">
        <v>4.4634397260273968E-2</v>
      </c>
      <c r="BX37" s="61"/>
      <c r="BY37" s="56"/>
      <c r="BZ37" s="56"/>
      <c r="CA37" s="49" t="s">
        <v>284</v>
      </c>
      <c r="CB37" s="50" t="s">
        <v>284</v>
      </c>
      <c r="CC37" s="50" t="s">
        <v>284</v>
      </c>
      <c r="CD37" s="49" t="s">
        <v>284</v>
      </c>
      <c r="CE37" s="50" t="s">
        <v>284</v>
      </c>
      <c r="CF37" s="50" t="s">
        <v>284</v>
      </c>
      <c r="CG37" s="50">
        <v>6</v>
      </c>
      <c r="CH37" s="47">
        <v>415.76084662019275</v>
      </c>
      <c r="CI37" s="53">
        <v>8.552219009290235E-2</v>
      </c>
      <c r="CJ37" s="47">
        <v>0</v>
      </c>
      <c r="CK37" s="54">
        <v>415.76084662019275</v>
      </c>
      <c r="CL37" s="53">
        <v>8.552219009290235E-2</v>
      </c>
      <c r="CM37" s="47">
        <v>0</v>
      </c>
      <c r="CN37" s="54">
        <v>415.76084662019275</v>
      </c>
      <c r="CO37" s="53">
        <v>8.552219009290235E-2</v>
      </c>
      <c r="CP37" s="47">
        <v>97.822080000000014</v>
      </c>
      <c r="CQ37" s="47">
        <v>107.55</v>
      </c>
      <c r="CR37" s="55">
        <v>44098</v>
      </c>
      <c r="CS37" s="55">
        <v>44103</v>
      </c>
      <c r="CT37" s="55">
        <f t="shared" si="1"/>
        <v>44255</v>
      </c>
      <c r="CU37" s="55">
        <f t="shared" si="2"/>
        <v>44407</v>
      </c>
      <c r="CV37" s="55">
        <f t="shared" si="3"/>
        <v>44377</v>
      </c>
    </row>
    <row r="38" spans="1:100" x14ac:dyDescent="0.2">
      <c r="A38" t="s">
        <v>285</v>
      </c>
      <c r="B38" t="s">
        <v>278</v>
      </c>
      <c r="C38" s="44" t="s">
        <v>279</v>
      </c>
      <c r="E38" s="57"/>
      <c r="F38" t="s">
        <v>286</v>
      </c>
      <c r="G38" t="s">
        <v>287</v>
      </c>
      <c r="M38" s="44" t="s">
        <v>92</v>
      </c>
      <c r="N38" s="44" t="s">
        <v>282</v>
      </c>
      <c r="O38" s="44" t="s">
        <v>94</v>
      </c>
      <c r="P38" s="44" t="s">
        <v>94</v>
      </c>
      <c r="Q38" s="55">
        <v>44147</v>
      </c>
      <c r="R38" s="44">
        <v>678992691</v>
      </c>
      <c r="S38" s="44"/>
      <c r="T38" s="44">
        <v>34</v>
      </c>
      <c r="U38" t="s">
        <v>120</v>
      </c>
      <c r="V38" s="44" t="s">
        <v>111</v>
      </c>
      <c r="W38" s="45">
        <v>1075</v>
      </c>
      <c r="X38" s="45">
        <v>2075</v>
      </c>
      <c r="Y38" s="45">
        <v>475</v>
      </c>
      <c r="Z38" s="45"/>
      <c r="AA38" s="45"/>
      <c r="AB38" s="45"/>
      <c r="AC38" s="45">
        <v>12301</v>
      </c>
      <c r="AD38" s="45">
        <v>34106</v>
      </c>
      <c r="AE38" s="45">
        <v>2919</v>
      </c>
      <c r="AF38" s="45">
        <v>6482</v>
      </c>
      <c r="AG38" s="45">
        <v>16276</v>
      </c>
      <c r="AH38" s="45">
        <v>1494</v>
      </c>
      <c r="AI38" s="45">
        <v>73578</v>
      </c>
      <c r="AJ38" s="45">
        <v>3625</v>
      </c>
      <c r="AK38" s="45">
        <v>12909</v>
      </c>
      <c r="AL38" s="45">
        <v>17821</v>
      </c>
      <c r="AM38" s="45">
        <v>16621</v>
      </c>
      <c r="AN38" s="45">
        <v>21600</v>
      </c>
      <c r="AO38" s="45">
        <v>368</v>
      </c>
      <c r="AP38" s="45">
        <v>464</v>
      </c>
      <c r="AQ38" s="45">
        <v>127</v>
      </c>
      <c r="AR38" s="45">
        <v>43</v>
      </c>
      <c r="AS38" s="45">
        <v>0</v>
      </c>
      <c r="AT38" s="45">
        <v>21</v>
      </c>
      <c r="AU38" s="45">
        <v>332</v>
      </c>
      <c r="AV38" s="45">
        <v>73578</v>
      </c>
      <c r="AW38" s="45">
        <v>353</v>
      </c>
      <c r="AX38">
        <v>0.11857140000000001</v>
      </c>
      <c r="AY38">
        <v>0.1023606</v>
      </c>
      <c r="AZ38">
        <v>7.3877700000000004E-2</v>
      </c>
      <c r="BA38">
        <v>0.11857140000000001</v>
      </c>
      <c r="BB38">
        <v>0.1023606</v>
      </c>
      <c r="BC38">
        <v>7.3877700000000004E-2</v>
      </c>
      <c r="BD38">
        <v>86</v>
      </c>
      <c r="BE38">
        <v>86</v>
      </c>
      <c r="BF38">
        <v>86</v>
      </c>
      <c r="BG38">
        <v>0</v>
      </c>
      <c r="BH38">
        <v>0</v>
      </c>
      <c r="BI38">
        <v>0</v>
      </c>
      <c r="BJ38">
        <v>0.11172600000000001</v>
      </c>
      <c r="BK38">
        <v>6.7035999999999998E-2</v>
      </c>
      <c r="BL38">
        <v>4.4690000000000001E-2</v>
      </c>
      <c r="BM38" s="44">
        <v>0</v>
      </c>
      <c r="BN38" s="44">
        <v>0</v>
      </c>
      <c r="BO38" s="44">
        <v>0</v>
      </c>
      <c r="BP38">
        <v>0.45836100000000002</v>
      </c>
      <c r="BQ38" s="44" t="s">
        <v>98</v>
      </c>
      <c r="BR38" s="47">
        <v>0</v>
      </c>
      <c r="BS38" t="s">
        <v>99</v>
      </c>
      <c r="BT38" s="44" t="s">
        <v>111</v>
      </c>
      <c r="BU38" s="60">
        <v>0.11158598630136986</v>
      </c>
      <c r="BV38" s="44">
        <v>6.6951589041095882E-2</v>
      </c>
      <c r="BW38" s="44">
        <v>4.4634397260273968E-2</v>
      </c>
      <c r="BX38" s="61"/>
      <c r="BY38" s="56"/>
      <c r="BZ38" s="56"/>
      <c r="CA38" s="49">
        <v>9.8817645200383039E-2</v>
      </c>
      <c r="CB38" s="50">
        <v>8.4903750033293604E-2</v>
      </c>
      <c r="CC38" s="50">
        <v>6.5496646870777678E-2</v>
      </c>
      <c r="CD38" s="49">
        <v>9.8817645200383039E-2</v>
      </c>
      <c r="CE38" s="50">
        <v>8.4903750033293604E-2</v>
      </c>
      <c r="CF38" s="50">
        <v>6.5496646870777678E-2</v>
      </c>
      <c r="CG38" s="50">
        <v>6</v>
      </c>
      <c r="CH38" s="47">
        <v>1648.7017919360915</v>
      </c>
      <c r="CI38" s="53">
        <v>8.7097262253270427E-2</v>
      </c>
      <c r="CJ38" s="47">
        <v>0</v>
      </c>
      <c r="CK38" s="54">
        <v>1648.7017919360915</v>
      </c>
      <c r="CL38" s="53">
        <v>8.7097262253270427E-2</v>
      </c>
      <c r="CM38" s="47">
        <v>0</v>
      </c>
      <c r="CN38" s="54">
        <v>1648.7017919360915</v>
      </c>
      <c r="CO38" s="53">
        <v>8.7097262253270427E-2</v>
      </c>
      <c r="CP38" s="47">
        <v>238.39272000000003</v>
      </c>
      <c r="CQ38" s="47">
        <v>274.31</v>
      </c>
      <c r="CR38" s="55">
        <v>44098</v>
      </c>
      <c r="CS38" s="55">
        <v>44103</v>
      </c>
      <c r="CT38" s="55">
        <f t="shared" si="1"/>
        <v>44255</v>
      </c>
      <c r="CU38" s="55">
        <f t="shared" si="2"/>
        <v>44407</v>
      </c>
      <c r="CV38" s="55">
        <f t="shared" si="3"/>
        <v>44377</v>
      </c>
    </row>
    <row r="39" spans="1:100" x14ac:dyDescent="0.2">
      <c r="A39" t="s">
        <v>288</v>
      </c>
      <c r="B39" t="s">
        <v>278</v>
      </c>
      <c r="C39" s="44" t="s">
        <v>279</v>
      </c>
      <c r="E39" s="57"/>
      <c r="F39" t="s">
        <v>289</v>
      </c>
      <c r="G39" t="s">
        <v>290</v>
      </c>
      <c r="M39" s="44" t="s">
        <v>92</v>
      </c>
      <c r="N39" s="44" t="s">
        <v>282</v>
      </c>
      <c r="O39" s="44" t="s">
        <v>94</v>
      </c>
      <c r="P39" s="44" t="s">
        <v>94</v>
      </c>
      <c r="Q39" s="55"/>
      <c r="R39" s="44"/>
      <c r="S39" s="44"/>
      <c r="T39" s="44"/>
      <c r="U39" t="s">
        <v>291</v>
      </c>
      <c r="V39" s="44" t="s">
        <v>111</v>
      </c>
      <c r="W39" s="45"/>
      <c r="X39" s="45"/>
      <c r="Y39" s="45"/>
      <c r="Z39" s="45"/>
      <c r="AA39" s="45"/>
      <c r="AB39" s="45"/>
      <c r="AC39" s="45">
        <v>1802</v>
      </c>
      <c r="AD39" s="45">
        <v>4353</v>
      </c>
      <c r="AE39" s="45">
        <v>1777</v>
      </c>
      <c r="AF39" s="45">
        <v>529</v>
      </c>
      <c r="AG39" s="45">
        <v>1723</v>
      </c>
      <c r="AH39" s="45">
        <v>845</v>
      </c>
      <c r="AI39" s="45">
        <v>11029</v>
      </c>
      <c r="AJ39" s="45">
        <v>1529</v>
      </c>
      <c r="AK39" s="45">
        <v>541</v>
      </c>
      <c r="AL39" s="45">
        <v>336</v>
      </c>
      <c r="AM39" s="45">
        <v>332</v>
      </c>
      <c r="AN39" s="45">
        <v>619</v>
      </c>
      <c r="AO39" s="45">
        <v>473</v>
      </c>
      <c r="AP39" s="45">
        <v>419</v>
      </c>
      <c r="AQ39" s="45">
        <v>1070</v>
      </c>
      <c r="AR39" s="45">
        <v>1012</v>
      </c>
      <c r="AS39" s="45">
        <v>1602</v>
      </c>
      <c r="AT39" s="45">
        <v>1613</v>
      </c>
      <c r="AU39" s="45">
        <v>1483</v>
      </c>
      <c r="AV39" s="45">
        <v>9546</v>
      </c>
      <c r="AW39" s="45">
        <v>1483</v>
      </c>
      <c r="AX39">
        <v>0.129</v>
      </c>
      <c r="AY39">
        <v>0.112</v>
      </c>
      <c r="AZ39">
        <v>9.9900000000000003E-2</v>
      </c>
      <c r="BA39">
        <v>0.129</v>
      </c>
      <c r="BB39">
        <v>0.112</v>
      </c>
      <c r="BC39">
        <v>9.9900000000000003E-2</v>
      </c>
      <c r="BD39">
        <v>16.5</v>
      </c>
      <c r="BE39">
        <v>16.5</v>
      </c>
      <c r="BF39">
        <v>16.5</v>
      </c>
      <c r="BG39">
        <v>0</v>
      </c>
      <c r="BH39">
        <v>0</v>
      </c>
      <c r="BI39">
        <v>0</v>
      </c>
      <c r="BJ39">
        <v>0.111586</v>
      </c>
      <c r="BK39">
        <v>6.6950999999999997E-2</v>
      </c>
      <c r="BL39">
        <v>4.4634E-2</v>
      </c>
      <c r="BM39" s="44">
        <v>0</v>
      </c>
      <c r="BN39" s="44">
        <v>0</v>
      </c>
      <c r="BO39" s="44">
        <v>0</v>
      </c>
      <c r="BP39">
        <v>0.38967741935483874</v>
      </c>
      <c r="BQ39" s="44" t="s">
        <v>98</v>
      </c>
      <c r="BR39" s="47">
        <v>0</v>
      </c>
      <c r="BS39" t="s">
        <v>99</v>
      </c>
      <c r="BT39" s="44" t="s">
        <v>111</v>
      </c>
      <c r="BU39" s="60">
        <v>0.11158598630136986</v>
      </c>
      <c r="BV39" s="44">
        <v>6.6951589041095882E-2</v>
      </c>
      <c r="BW39" s="44">
        <v>4.4634397260273968E-2</v>
      </c>
      <c r="BX39" s="61"/>
      <c r="BY39" s="56"/>
      <c r="BZ39" s="56"/>
      <c r="CA39" s="49">
        <v>9.8817645200383039E-2</v>
      </c>
      <c r="CB39" s="50">
        <v>8.4903750033293604E-2</v>
      </c>
      <c r="CC39" s="50">
        <v>6.5496646870777678E-2</v>
      </c>
      <c r="CD39" s="49">
        <v>9.8817645200383039E-2</v>
      </c>
      <c r="CE39" s="50">
        <v>8.4903750033293604E-2</v>
      </c>
      <c r="CF39" s="50">
        <v>6.5496646870777678E-2</v>
      </c>
      <c r="CG39" s="50">
        <v>6</v>
      </c>
      <c r="CH39" s="47">
        <v>413.58878101835262</v>
      </c>
      <c r="CI39" s="53">
        <v>0.11944535693932014</v>
      </c>
      <c r="CJ39" s="47">
        <v>0</v>
      </c>
      <c r="CK39" s="54">
        <v>413.58878101835262</v>
      </c>
      <c r="CL39" s="53">
        <v>0.11944535693932014</v>
      </c>
      <c r="CM39" s="47">
        <v>0</v>
      </c>
      <c r="CN39" s="54">
        <v>413.58878101835262</v>
      </c>
      <c r="CO39" s="53">
        <v>0.11944535693932014</v>
      </c>
      <c r="CP39" s="47">
        <v>35.733960000000003</v>
      </c>
      <c r="CQ39" s="47">
        <v>35.5</v>
      </c>
      <c r="CR39" s="55">
        <v>44098</v>
      </c>
      <c r="CS39" s="55">
        <v>44103</v>
      </c>
      <c r="CT39" s="55">
        <f t="shared" si="1"/>
        <v>44255</v>
      </c>
      <c r="CU39" s="55">
        <f t="shared" si="2"/>
        <v>44407</v>
      </c>
      <c r="CV39" s="55">
        <f t="shared" si="3"/>
        <v>44377</v>
      </c>
    </row>
    <row r="40" spans="1:100" x14ac:dyDescent="0.2">
      <c r="A40" t="s">
        <v>292</v>
      </c>
      <c r="B40" t="s">
        <v>293</v>
      </c>
      <c r="C40" s="44" t="s">
        <v>279</v>
      </c>
      <c r="E40" s="57"/>
      <c r="F40" t="s">
        <v>294</v>
      </c>
      <c r="G40" t="s">
        <v>295</v>
      </c>
      <c r="M40" s="44" t="s">
        <v>92</v>
      </c>
      <c r="N40" s="44"/>
      <c r="O40" s="44" t="s">
        <v>94</v>
      </c>
      <c r="P40" s="44" t="s">
        <v>94</v>
      </c>
      <c r="Q40" s="55">
        <v>44329</v>
      </c>
      <c r="R40" s="44"/>
      <c r="S40" s="44"/>
      <c r="T40" s="44">
        <v>31</v>
      </c>
      <c r="U40" t="s">
        <v>120</v>
      </c>
      <c r="V40" s="44" t="s">
        <v>111</v>
      </c>
      <c r="W40" s="45">
        <v>121</v>
      </c>
      <c r="X40" s="45">
        <v>249</v>
      </c>
      <c r="Y40" s="45">
        <v>96</v>
      </c>
      <c r="Z40" s="45"/>
      <c r="AA40" s="45"/>
      <c r="AB40" s="45"/>
      <c r="AC40" s="45">
        <v>1191</v>
      </c>
      <c r="AD40" s="45">
        <v>5204</v>
      </c>
      <c r="AE40" s="45">
        <v>903</v>
      </c>
      <c r="AF40" s="45">
        <v>188</v>
      </c>
      <c r="AG40" s="45">
        <v>568</v>
      </c>
      <c r="AH40" s="45">
        <v>378</v>
      </c>
      <c r="AI40" s="45">
        <v>8432</v>
      </c>
      <c r="AJ40" s="45">
        <v>609</v>
      </c>
      <c r="AK40" s="45">
        <v>295</v>
      </c>
      <c r="AL40" s="45">
        <v>278</v>
      </c>
      <c r="AM40" s="45">
        <v>362</v>
      </c>
      <c r="AN40" s="45">
        <v>1010</v>
      </c>
      <c r="AO40" s="45">
        <v>1316</v>
      </c>
      <c r="AP40" s="45">
        <v>1118</v>
      </c>
      <c r="AQ40" s="45">
        <v>1173</v>
      </c>
      <c r="AR40" s="45">
        <v>1083</v>
      </c>
      <c r="AS40" s="45">
        <v>706</v>
      </c>
      <c r="AT40" s="45">
        <v>482</v>
      </c>
      <c r="AU40" s="45">
        <v>565</v>
      </c>
      <c r="AV40" s="45">
        <v>8432</v>
      </c>
      <c r="AW40" s="45">
        <v>565</v>
      </c>
      <c r="AX40">
        <v>0.19209300000000001</v>
      </c>
      <c r="AY40">
        <v>0.161658</v>
      </c>
      <c r="AZ40">
        <v>0.130745</v>
      </c>
      <c r="BA40">
        <v>0.19209300000000001</v>
      </c>
      <c r="BB40">
        <v>0.161658</v>
      </c>
      <c r="BC40">
        <v>0.130745</v>
      </c>
      <c r="BD40">
        <v>29.7</v>
      </c>
      <c r="BE40">
        <v>29.7</v>
      </c>
      <c r="BF40">
        <v>29.7</v>
      </c>
      <c r="BG40">
        <v>0</v>
      </c>
      <c r="BH40">
        <v>0</v>
      </c>
      <c r="BI40">
        <v>0</v>
      </c>
      <c r="BJ40">
        <v>0.12545500000000001</v>
      </c>
      <c r="BK40">
        <v>7.8087000000000004E-2</v>
      </c>
      <c r="BL40">
        <v>5.5392999999999998E-2</v>
      </c>
      <c r="BM40" s="44">
        <v>0</v>
      </c>
      <c r="BN40" s="44">
        <v>0</v>
      </c>
      <c r="BO40" s="44">
        <v>0</v>
      </c>
      <c r="BP40">
        <v>0.197377</v>
      </c>
      <c r="BQ40" t="s">
        <v>296</v>
      </c>
      <c r="BR40" s="47">
        <v>6.85</v>
      </c>
      <c r="BS40" t="s">
        <v>99</v>
      </c>
      <c r="BT40" s="44" t="s">
        <v>111</v>
      </c>
      <c r="BU40" s="60">
        <v>0.11158598630136986</v>
      </c>
      <c r="BV40" s="44">
        <v>6.6951589041095882E-2</v>
      </c>
      <c r="BW40" s="44">
        <v>4.4634397260273968E-2</v>
      </c>
      <c r="BX40" s="61"/>
      <c r="BY40" s="56"/>
      <c r="BZ40" s="56"/>
      <c r="CA40" s="49">
        <v>0.1231776452003828</v>
      </c>
      <c r="CB40" s="50">
        <v>0.10926375003329336</v>
      </c>
      <c r="CC40" s="50">
        <v>8.9856646870777435E-2</v>
      </c>
      <c r="CD40" s="49">
        <v>0.1231776452003828</v>
      </c>
      <c r="CE40" s="50">
        <v>0.10926375003329336</v>
      </c>
      <c r="CF40" s="50">
        <v>8.9856646870777435E-2</v>
      </c>
      <c r="CG40" s="50">
        <v>30</v>
      </c>
      <c r="CH40" s="47">
        <v>1065.185125082462</v>
      </c>
      <c r="CI40" s="53">
        <v>0.19748215649595888</v>
      </c>
      <c r="CJ40" s="47">
        <v>82.199999999999989</v>
      </c>
      <c r="CK40" s="54">
        <v>1147.3851250824621</v>
      </c>
      <c r="CL40" s="53">
        <v>0.20949978058578617</v>
      </c>
      <c r="CM40" s="47">
        <v>0</v>
      </c>
      <c r="CN40" s="54">
        <v>1147.3851250824621</v>
      </c>
      <c r="CO40" s="53">
        <v>0.20949978058578617</v>
      </c>
      <c r="CP40" s="47">
        <v>197.30880000000002</v>
      </c>
      <c r="CQ40" s="47">
        <v>197.31</v>
      </c>
      <c r="CR40" s="55">
        <v>44098</v>
      </c>
      <c r="CS40" s="55">
        <v>44103</v>
      </c>
      <c r="CT40" s="55">
        <f t="shared" si="1"/>
        <v>44255</v>
      </c>
      <c r="CU40" s="55">
        <f t="shared" si="2"/>
        <v>44407</v>
      </c>
      <c r="CV40" s="55">
        <f t="shared" si="3"/>
        <v>44377</v>
      </c>
    </row>
    <row r="41" spans="1:100" x14ac:dyDescent="0.2">
      <c r="A41" t="s">
        <v>297</v>
      </c>
      <c r="B41" t="s">
        <v>293</v>
      </c>
      <c r="C41" s="44" t="s">
        <v>279</v>
      </c>
      <c r="E41" s="57"/>
      <c r="F41" t="s">
        <v>298</v>
      </c>
      <c r="G41" t="s">
        <v>299</v>
      </c>
      <c r="M41" s="44" t="s">
        <v>92</v>
      </c>
      <c r="N41" s="44"/>
      <c r="O41" s="44" t="s">
        <v>94</v>
      </c>
      <c r="P41" s="44" t="s">
        <v>94</v>
      </c>
      <c r="Q41" s="55">
        <v>44098</v>
      </c>
      <c r="R41" s="44"/>
      <c r="S41" s="44"/>
      <c r="T41" s="44">
        <v>31</v>
      </c>
      <c r="U41" t="s">
        <v>300</v>
      </c>
      <c r="V41" s="44" t="s">
        <v>111</v>
      </c>
      <c r="W41" s="45">
        <v>471</v>
      </c>
      <c r="X41" s="45">
        <v>1103</v>
      </c>
      <c r="Y41" s="45">
        <v>574</v>
      </c>
      <c r="Z41" s="45"/>
      <c r="AA41" s="45"/>
      <c r="AB41" s="45"/>
      <c r="AC41" s="45">
        <v>5453</v>
      </c>
      <c r="AD41" s="45">
        <v>18428</v>
      </c>
      <c r="AE41" s="45">
        <v>5582</v>
      </c>
      <c r="AF41" s="45">
        <v>1469</v>
      </c>
      <c r="AG41" s="45">
        <v>5052</v>
      </c>
      <c r="AH41" s="45">
        <v>2042</v>
      </c>
      <c r="AI41" s="45">
        <v>38026</v>
      </c>
      <c r="AJ41" s="45">
        <v>4509</v>
      </c>
      <c r="AK41" s="45">
        <v>1650</v>
      </c>
      <c r="AL41" s="45">
        <v>1504</v>
      </c>
      <c r="AM41" s="45">
        <v>2008</v>
      </c>
      <c r="AN41" s="45">
        <v>3463</v>
      </c>
      <c r="AO41" s="45">
        <v>3891</v>
      </c>
      <c r="AP41" s="45">
        <v>4933</v>
      </c>
      <c r="AQ41" s="45">
        <v>4051</v>
      </c>
      <c r="AR41" s="45">
        <v>5914</v>
      </c>
      <c r="AS41" s="45">
        <v>3837</v>
      </c>
      <c r="AT41" s="45">
        <v>2266</v>
      </c>
      <c r="AU41" s="45">
        <v>4765</v>
      </c>
      <c r="AV41" s="45">
        <v>38026</v>
      </c>
      <c r="AW41" s="45">
        <v>4765</v>
      </c>
      <c r="AX41">
        <v>0.13001837999999999</v>
      </c>
      <c r="AY41">
        <v>0.11612429999999999</v>
      </c>
      <c r="AZ41">
        <v>9.3183160000000001E-2</v>
      </c>
      <c r="BA41">
        <v>0.13001837999999999</v>
      </c>
      <c r="BB41">
        <v>0.11612429999999999</v>
      </c>
      <c r="BC41">
        <v>9.3183160000000001E-2</v>
      </c>
      <c r="BD41">
        <v>36</v>
      </c>
      <c r="BE41">
        <v>36</v>
      </c>
      <c r="BF41">
        <v>36</v>
      </c>
      <c r="BG41">
        <v>0</v>
      </c>
      <c r="BH41">
        <v>0</v>
      </c>
      <c r="BI41">
        <v>0</v>
      </c>
      <c r="BJ41">
        <v>0.117065</v>
      </c>
      <c r="BK41">
        <v>7.2430999999999995E-2</v>
      </c>
      <c r="BL41">
        <v>5.0113999999999999E-2</v>
      </c>
      <c r="BM41" s="44">
        <v>0</v>
      </c>
      <c r="BN41" s="44">
        <v>0</v>
      </c>
      <c r="BO41" s="44">
        <v>0</v>
      </c>
      <c r="BP41">
        <v>0.19741935483870968</v>
      </c>
      <c r="BQ41" s="44" t="s">
        <v>98</v>
      </c>
      <c r="BR41" s="47">
        <v>0</v>
      </c>
      <c r="BS41" t="s">
        <v>99</v>
      </c>
      <c r="BT41" s="44" t="s">
        <v>111</v>
      </c>
      <c r="BU41" s="60">
        <v>0.11158598630136986</v>
      </c>
      <c r="BV41" s="44">
        <v>6.6951589041095882E-2</v>
      </c>
      <c r="BW41" s="44">
        <v>4.4634397260273968E-2</v>
      </c>
      <c r="BX41" s="61"/>
      <c r="BY41" s="56"/>
      <c r="BZ41" s="56"/>
      <c r="CA41" s="49">
        <v>0.1130276452003829</v>
      </c>
      <c r="CB41" s="50">
        <v>9.9113750033293466E-2</v>
      </c>
      <c r="CC41" s="50">
        <v>7.9706646870777539E-2</v>
      </c>
      <c r="CD41" s="49">
        <v>0.1130276452003829</v>
      </c>
      <c r="CE41" s="50">
        <v>9.9113750033293466E-2</v>
      </c>
      <c r="CF41" s="50">
        <v>7.9706646870777539E-2</v>
      </c>
      <c r="CG41" s="50">
        <v>20</v>
      </c>
      <c r="CH41" s="47">
        <v>1062.9431816661236</v>
      </c>
      <c r="CI41" s="53">
        <v>0.11063718176328027</v>
      </c>
      <c r="CJ41" s="47">
        <v>0</v>
      </c>
      <c r="CK41" s="54">
        <v>1062.9431816661236</v>
      </c>
      <c r="CL41" s="53">
        <v>0.11063718176328027</v>
      </c>
      <c r="CM41" s="47">
        <v>0</v>
      </c>
      <c r="CN41" s="54">
        <v>1062.9431816661236</v>
      </c>
      <c r="CO41" s="53">
        <v>0.11063718176328027</v>
      </c>
      <c r="CP41" s="47">
        <v>593.20560000000012</v>
      </c>
      <c r="CQ41" s="47">
        <v>593.21</v>
      </c>
      <c r="CR41" s="55">
        <v>44098</v>
      </c>
      <c r="CS41" s="55">
        <v>44103</v>
      </c>
      <c r="CT41" s="55">
        <f t="shared" si="1"/>
        <v>44255</v>
      </c>
      <c r="CU41" s="55">
        <f t="shared" si="2"/>
        <v>44407</v>
      </c>
      <c r="CV41" s="55">
        <f t="shared" si="3"/>
        <v>44377</v>
      </c>
    </row>
    <row r="42" spans="1:100" x14ac:dyDescent="0.2">
      <c r="A42" t="s">
        <v>301</v>
      </c>
      <c r="B42" t="s">
        <v>293</v>
      </c>
      <c r="C42" s="44" t="s">
        <v>279</v>
      </c>
      <c r="E42" s="57"/>
      <c r="F42" t="s">
        <v>302</v>
      </c>
      <c r="G42" t="s">
        <v>303</v>
      </c>
      <c r="M42" s="44" t="s">
        <v>92</v>
      </c>
      <c r="N42" s="44"/>
      <c r="O42" s="44" t="s">
        <v>94</v>
      </c>
      <c r="P42" s="44" t="s">
        <v>94</v>
      </c>
      <c r="Q42" s="55">
        <v>44082</v>
      </c>
      <c r="R42" s="44"/>
      <c r="S42" s="44"/>
      <c r="T42" s="44">
        <v>31</v>
      </c>
      <c r="U42" t="s">
        <v>300</v>
      </c>
      <c r="V42" s="44" t="s">
        <v>111</v>
      </c>
      <c r="W42" s="45">
        <v>35</v>
      </c>
      <c r="X42" s="45">
        <v>86</v>
      </c>
      <c r="Y42" s="45">
        <v>35</v>
      </c>
      <c r="Z42" s="45"/>
      <c r="AA42" s="45"/>
      <c r="AB42" s="45"/>
      <c r="AC42" s="45">
        <v>1569</v>
      </c>
      <c r="AD42" s="45">
        <v>6702</v>
      </c>
      <c r="AE42" s="45">
        <v>349</v>
      </c>
      <c r="AF42" s="45">
        <v>184</v>
      </c>
      <c r="AG42" s="45">
        <v>674</v>
      </c>
      <c r="AH42" s="45">
        <v>44</v>
      </c>
      <c r="AI42" s="45">
        <v>9522</v>
      </c>
      <c r="AJ42" s="45">
        <v>409</v>
      </c>
      <c r="AK42" s="45">
        <v>112</v>
      </c>
      <c r="AL42" s="45">
        <v>62</v>
      </c>
      <c r="AM42" s="45">
        <v>314</v>
      </c>
      <c r="AN42" s="45">
        <v>1144</v>
      </c>
      <c r="AO42" s="45">
        <v>1187</v>
      </c>
      <c r="AP42" s="45">
        <v>993</v>
      </c>
      <c r="AQ42" s="45">
        <v>1271</v>
      </c>
      <c r="AR42" s="45">
        <v>1175</v>
      </c>
      <c r="AS42" s="45">
        <v>1547</v>
      </c>
      <c r="AT42" s="45">
        <v>367</v>
      </c>
      <c r="AU42" s="45">
        <v>941</v>
      </c>
      <c r="AV42" s="45">
        <v>9522</v>
      </c>
      <c r="AW42" s="45">
        <v>0</v>
      </c>
      <c r="AX42">
        <v>0.13001837999999999</v>
      </c>
      <c r="AY42">
        <v>0.11612429999999999</v>
      </c>
      <c r="AZ42">
        <v>9.3183160000000001E-2</v>
      </c>
      <c r="BA42">
        <v>0.13001837999999999</v>
      </c>
      <c r="BB42">
        <v>0.11612429999999999</v>
      </c>
      <c r="BC42">
        <v>9.3183160000000001E-2</v>
      </c>
      <c r="BD42">
        <v>15.000999999999999</v>
      </c>
      <c r="BE42">
        <v>15.000999999999999</v>
      </c>
      <c r="BF42">
        <v>15.000999999999999</v>
      </c>
      <c r="BG42">
        <v>0</v>
      </c>
      <c r="BH42">
        <v>0</v>
      </c>
      <c r="BI42">
        <v>0</v>
      </c>
      <c r="BJ42">
        <v>0.117065</v>
      </c>
      <c r="BK42">
        <v>7.2430999999999995E-2</v>
      </c>
      <c r="BL42">
        <v>5.0113999999999999E-2</v>
      </c>
      <c r="BM42" s="44">
        <v>0</v>
      </c>
      <c r="BN42" s="44">
        <v>0</v>
      </c>
      <c r="BO42" s="44">
        <v>0</v>
      </c>
      <c r="BP42">
        <v>0.19741935483870968</v>
      </c>
      <c r="BQ42" s="44" t="s">
        <v>98</v>
      </c>
      <c r="BR42" s="47">
        <v>0</v>
      </c>
      <c r="BS42" t="s">
        <v>99</v>
      </c>
      <c r="BT42" s="44" t="s">
        <v>111</v>
      </c>
      <c r="BU42" s="60">
        <v>0.11158598630136986</v>
      </c>
      <c r="BV42" s="44">
        <v>6.6951589041095882E-2</v>
      </c>
      <c r="BW42" s="44">
        <v>4.4634397260273968E-2</v>
      </c>
      <c r="BX42" s="61"/>
      <c r="BY42" s="56"/>
      <c r="BZ42" s="56"/>
      <c r="CA42" s="49">
        <v>0.10795264520038295</v>
      </c>
      <c r="CB42" s="50">
        <v>9.4038750033293511E-2</v>
      </c>
      <c r="CC42" s="50">
        <v>7.4631646870777585E-2</v>
      </c>
      <c r="CD42" s="49">
        <v>0.10795264520038295</v>
      </c>
      <c r="CE42" s="50">
        <v>9.4038750033293511E-2</v>
      </c>
      <c r="CF42" s="50">
        <v>7.4631646870777585E-2</v>
      </c>
      <c r="CG42" s="50">
        <v>15</v>
      </c>
      <c r="CH42" s="47">
        <v>380.12382443596061</v>
      </c>
      <c r="CI42" s="53">
        <v>0.11947601804974801</v>
      </c>
      <c r="CJ42" s="47">
        <v>0</v>
      </c>
      <c r="CK42" s="54">
        <v>380.12382443596061</v>
      </c>
      <c r="CL42" s="53">
        <v>0.11947601804974801</v>
      </c>
      <c r="CM42" s="47">
        <v>0</v>
      </c>
      <c r="CN42" s="54">
        <v>380.12382443596061</v>
      </c>
      <c r="CO42" s="53">
        <v>0.11947601804974801</v>
      </c>
      <c r="CP42" s="47">
        <v>111.40740000000001</v>
      </c>
      <c r="CQ42" s="47">
        <v>111.41</v>
      </c>
      <c r="CR42" s="55">
        <v>44098</v>
      </c>
      <c r="CS42" s="55">
        <v>44103</v>
      </c>
      <c r="CT42" s="55">
        <f t="shared" si="1"/>
        <v>44255</v>
      </c>
      <c r="CU42" s="55">
        <f t="shared" si="2"/>
        <v>44407</v>
      </c>
      <c r="CV42" s="55">
        <f t="shared" si="3"/>
        <v>44377</v>
      </c>
    </row>
    <row r="43" spans="1:100" x14ac:dyDescent="0.2">
      <c r="A43" t="s">
        <v>304</v>
      </c>
      <c r="B43" t="s">
        <v>305</v>
      </c>
      <c r="C43" s="44" t="s">
        <v>306</v>
      </c>
      <c r="D43" t="s">
        <v>307</v>
      </c>
      <c r="E43" s="57"/>
      <c r="F43" t="s">
        <v>308</v>
      </c>
      <c r="G43" t="s">
        <v>309</v>
      </c>
      <c r="M43" s="44" t="s">
        <v>92</v>
      </c>
      <c r="N43" s="44" t="s">
        <v>282</v>
      </c>
      <c r="O43" s="44" t="s">
        <v>94</v>
      </c>
      <c r="P43" s="44" t="s">
        <v>94</v>
      </c>
      <c r="Q43" s="55" t="s">
        <v>310</v>
      </c>
      <c r="R43" s="44">
        <v>437741898</v>
      </c>
      <c r="S43" s="44" t="s">
        <v>311</v>
      </c>
      <c r="T43" s="44">
        <v>31</v>
      </c>
      <c r="U43" t="s">
        <v>120</v>
      </c>
      <c r="V43" s="44" t="s">
        <v>111</v>
      </c>
      <c r="W43" s="45">
        <v>3082</v>
      </c>
      <c r="X43" s="45">
        <v>8984</v>
      </c>
      <c r="Y43" s="45">
        <v>2369</v>
      </c>
      <c r="Z43" s="45"/>
      <c r="AA43" s="45"/>
      <c r="AB43" s="45"/>
      <c r="AC43" s="45">
        <v>379.25</v>
      </c>
      <c r="AD43" s="45">
        <v>1041</v>
      </c>
      <c r="AE43" s="45">
        <v>307.20000000000005</v>
      </c>
      <c r="AF43" s="45">
        <v>153.1</v>
      </c>
      <c r="AG43" s="45">
        <v>431.45000000000005</v>
      </c>
      <c r="AH43" s="45">
        <v>160.70000000000002</v>
      </c>
      <c r="AI43" s="45">
        <v>2472.6999999999998</v>
      </c>
      <c r="AJ43" s="45">
        <v>5456</v>
      </c>
      <c r="AK43" s="45">
        <v>1028</v>
      </c>
      <c r="AL43" s="45">
        <v>800</v>
      </c>
      <c r="AM43" s="45">
        <v>1191</v>
      </c>
      <c r="AN43" s="45">
        <v>3926</v>
      </c>
      <c r="AO43" s="45">
        <v>5296</v>
      </c>
      <c r="AP43" s="45">
        <v>4708</v>
      </c>
      <c r="AQ43" s="45">
        <v>4275</v>
      </c>
      <c r="AR43" s="45">
        <v>5452</v>
      </c>
      <c r="AS43" s="45">
        <v>4688</v>
      </c>
      <c r="AT43" s="45">
        <v>5257</v>
      </c>
      <c r="AU43" s="45">
        <v>7377</v>
      </c>
      <c r="AV43" s="45">
        <v>49454</v>
      </c>
      <c r="AW43" s="45">
        <v>0</v>
      </c>
      <c r="AX43">
        <v>0.10812168</v>
      </c>
      <c r="AY43">
        <v>9.8024399999999984E-2</v>
      </c>
      <c r="AZ43">
        <v>7.4882879999999999E-2</v>
      </c>
      <c r="BA43">
        <v>0.10812168</v>
      </c>
      <c r="BB43">
        <v>9.8024399999999984E-2</v>
      </c>
      <c r="BC43">
        <v>7.4882879999999999E-2</v>
      </c>
      <c r="BD43">
        <v>33</v>
      </c>
      <c r="BE43">
        <v>33</v>
      </c>
      <c r="BF43">
        <v>33</v>
      </c>
      <c r="BG43">
        <v>0</v>
      </c>
      <c r="BH43">
        <v>0</v>
      </c>
      <c r="BI43">
        <v>0</v>
      </c>
      <c r="BJ43">
        <v>0.11530899999999999</v>
      </c>
      <c r="BK43">
        <v>6.9948999999999997E-2</v>
      </c>
      <c r="BL43">
        <v>4.9757999999999997E-2</v>
      </c>
      <c r="BM43" s="44">
        <v>0</v>
      </c>
      <c r="BN43" s="44">
        <v>0</v>
      </c>
      <c r="BO43" s="44">
        <v>0</v>
      </c>
      <c r="BP43">
        <v>0.262295</v>
      </c>
      <c r="BQ43" t="s">
        <v>296</v>
      </c>
      <c r="BR43" s="47">
        <v>6.98</v>
      </c>
      <c r="BS43" t="s">
        <v>99</v>
      </c>
      <c r="BT43" s="44" t="s">
        <v>111</v>
      </c>
      <c r="BU43" s="60">
        <v>0.11158598630136986</v>
      </c>
      <c r="BV43" s="44">
        <v>6.6951589041095882E-2</v>
      </c>
      <c r="BW43" s="44">
        <v>4.4634397260273968E-2</v>
      </c>
      <c r="BX43" s="61"/>
      <c r="BY43" s="56"/>
      <c r="BZ43" s="56"/>
      <c r="CA43" s="49">
        <v>9.6787645200383063E-2</v>
      </c>
      <c r="CB43" s="50">
        <v>8.2873750033293628E-2</v>
      </c>
      <c r="CC43" s="50">
        <v>6.3466646870777702E-2</v>
      </c>
      <c r="CD43" s="49">
        <v>9.6787645200383063E-2</v>
      </c>
      <c r="CE43" s="50">
        <v>8.2873750033293628E-2</v>
      </c>
      <c r="CF43" s="50">
        <v>6.3466646870777702E-2</v>
      </c>
      <c r="CG43" s="50">
        <v>4</v>
      </c>
      <c r="CH43" s="47">
        <v>224.28130916760165</v>
      </c>
      <c r="CI43" s="53">
        <v>5.5826941706495194E-2</v>
      </c>
      <c r="CJ43" s="47">
        <v>83.76</v>
      </c>
      <c r="CK43" s="54">
        <v>308.04130916760164</v>
      </c>
      <c r="CL43" s="53">
        <v>7.5164190195140784E-2</v>
      </c>
      <c r="CM43" s="47">
        <v>0</v>
      </c>
      <c r="CN43" s="54">
        <v>308.04130916760164</v>
      </c>
      <c r="CO43" s="53">
        <v>7.5164190195140784E-2</v>
      </c>
      <c r="CP43" s="47">
        <v>4.7475839999999989</v>
      </c>
      <c r="CQ43" s="47">
        <v>93.96</v>
      </c>
      <c r="CR43" s="55">
        <v>44099</v>
      </c>
      <c r="CS43" s="55">
        <v>44104</v>
      </c>
      <c r="CT43" s="55">
        <f t="shared" si="1"/>
        <v>44256</v>
      </c>
      <c r="CU43" s="55">
        <f t="shared" si="2"/>
        <v>44408</v>
      </c>
      <c r="CV43" s="55">
        <f t="shared" si="3"/>
        <v>44378</v>
      </c>
    </row>
    <row r="44" spans="1:100" x14ac:dyDescent="0.2">
      <c r="A44" t="s">
        <v>312</v>
      </c>
      <c r="B44" t="s">
        <v>313</v>
      </c>
      <c r="C44" s="44" t="s">
        <v>314</v>
      </c>
      <c r="D44" t="s">
        <v>315</v>
      </c>
      <c r="E44" s="57">
        <v>611142751</v>
      </c>
      <c r="F44" t="s">
        <v>316</v>
      </c>
      <c r="G44" t="s">
        <v>317</v>
      </c>
      <c r="M44" s="44" t="s">
        <v>184</v>
      </c>
      <c r="N44" s="44" t="s">
        <v>118</v>
      </c>
      <c r="O44" s="44" t="s">
        <v>94</v>
      </c>
      <c r="P44" s="44" t="s">
        <v>94</v>
      </c>
      <c r="Q44" s="55">
        <v>44056</v>
      </c>
      <c r="R44" s="44">
        <v>12220673985</v>
      </c>
      <c r="S44" s="44" t="s">
        <v>94</v>
      </c>
      <c r="T44" s="44">
        <v>62</v>
      </c>
      <c r="U44" t="s">
        <v>129</v>
      </c>
      <c r="V44" s="44" t="s">
        <v>130</v>
      </c>
      <c r="W44" s="45">
        <v>148</v>
      </c>
      <c r="X44" s="45">
        <v>151</v>
      </c>
      <c r="Y44" s="45"/>
      <c r="Z44" s="45"/>
      <c r="AA44" s="45"/>
      <c r="AB44" s="45"/>
      <c r="AC44" s="45">
        <v>3193</v>
      </c>
      <c r="AD44" s="45">
        <v>0</v>
      </c>
      <c r="AE44" s="45">
        <v>0</v>
      </c>
      <c r="AF44" s="45">
        <v>0</v>
      </c>
      <c r="AG44" s="45">
        <v>0</v>
      </c>
      <c r="AH44" s="45">
        <v>0</v>
      </c>
      <c r="AI44" s="45">
        <v>3193</v>
      </c>
      <c r="AJ44" s="45">
        <v>0</v>
      </c>
      <c r="AK44" s="45">
        <v>0</v>
      </c>
      <c r="AL44" s="45">
        <v>0</v>
      </c>
      <c r="AM44" s="45">
        <v>0</v>
      </c>
      <c r="AN44" s="45">
        <v>0</v>
      </c>
      <c r="AO44" s="45">
        <v>0</v>
      </c>
      <c r="AP44" s="45">
        <v>0</v>
      </c>
      <c r="AQ44" s="45">
        <v>0</v>
      </c>
      <c r="AR44" s="45">
        <v>0</v>
      </c>
      <c r="AS44" s="45">
        <v>0</v>
      </c>
      <c r="AT44" s="45">
        <v>0</v>
      </c>
      <c r="AU44" s="45">
        <v>0</v>
      </c>
      <c r="AV44" s="45">
        <v>0</v>
      </c>
      <c r="AW44" s="45">
        <v>0</v>
      </c>
      <c r="AX44">
        <v>0.14899999999999999</v>
      </c>
      <c r="AY44">
        <v>0.14899999999999999</v>
      </c>
      <c r="BA44">
        <v>0.14899999999999999</v>
      </c>
      <c r="BB44">
        <v>0.14899999999999999</v>
      </c>
      <c r="BD44">
        <v>5.1959999999999997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0.13339699999999999</v>
      </c>
      <c r="BM44" s="44">
        <v>0</v>
      </c>
      <c r="BN44" s="44">
        <v>0</v>
      </c>
      <c r="BO44" s="44">
        <v>0</v>
      </c>
      <c r="BP44">
        <v>2.6452E-2</v>
      </c>
      <c r="BQ44" s="44" t="s">
        <v>98</v>
      </c>
      <c r="BR44" s="47">
        <v>0</v>
      </c>
      <c r="BS44" t="s">
        <v>99</v>
      </c>
      <c r="BT44" s="44" t="s">
        <v>130</v>
      </c>
      <c r="BU44" s="60">
        <v>0.10422810958904109</v>
      </c>
      <c r="BV44" s="44"/>
      <c r="BW44" s="44"/>
      <c r="BX44" s="61"/>
      <c r="BY44" s="56"/>
      <c r="BZ44" s="56"/>
      <c r="CA44" s="49">
        <v>0.11835866319607957</v>
      </c>
      <c r="CB44" s="50"/>
      <c r="CC44" s="50"/>
      <c r="CD44" s="49">
        <v>0.11835866319607957</v>
      </c>
      <c r="CE44" s="50"/>
      <c r="CF44" s="50"/>
      <c r="CG44" s="50">
        <v>7</v>
      </c>
      <c r="CH44" s="47">
        <v>194.79078176127962</v>
      </c>
      <c r="CI44" s="53">
        <v>0.20754901822723951</v>
      </c>
      <c r="CJ44" s="47">
        <v>0</v>
      </c>
      <c r="CK44" s="54">
        <v>194.79078176127962</v>
      </c>
      <c r="CL44" s="53">
        <v>0.20754901822723951</v>
      </c>
      <c r="CM44" s="47">
        <v>0</v>
      </c>
      <c r="CN44" s="54">
        <v>194.79078176127962</v>
      </c>
      <c r="CO44" s="53">
        <v>0.20754901822723951</v>
      </c>
      <c r="CP44" s="47">
        <v>12.740069999999999</v>
      </c>
      <c r="CQ44" s="47">
        <v>4.54</v>
      </c>
      <c r="CR44" s="55">
        <v>44091</v>
      </c>
      <c r="CS44" s="55">
        <v>44096</v>
      </c>
      <c r="CT44" s="55">
        <f t="shared" si="1"/>
        <v>44248</v>
      </c>
      <c r="CU44" s="55">
        <f t="shared" si="2"/>
        <v>44400</v>
      </c>
      <c r="CV44" s="55">
        <f t="shared" si="3"/>
        <v>44370</v>
      </c>
    </row>
    <row r="45" spans="1:100" x14ac:dyDescent="0.2">
      <c r="A45" t="s">
        <v>318</v>
      </c>
      <c r="B45" t="s">
        <v>319</v>
      </c>
      <c r="C45" s="44" t="s">
        <v>320</v>
      </c>
      <c r="D45" s="58" t="s">
        <v>321</v>
      </c>
      <c r="E45" s="57">
        <v>916507913</v>
      </c>
      <c r="F45" t="s">
        <v>322</v>
      </c>
      <c r="G45" t="s">
        <v>323</v>
      </c>
      <c r="M45" s="44" t="s">
        <v>92</v>
      </c>
      <c r="N45" s="44" t="s">
        <v>324</v>
      </c>
      <c r="O45" s="44" t="s">
        <v>94</v>
      </c>
      <c r="P45" s="44" t="s">
        <v>94</v>
      </c>
      <c r="Q45" s="55"/>
      <c r="R45" s="44">
        <v>4300711494</v>
      </c>
      <c r="S45" s="44"/>
      <c r="T45" s="44">
        <v>30</v>
      </c>
      <c r="U45" t="s">
        <v>325</v>
      </c>
      <c r="V45" s="44" t="s">
        <v>111</v>
      </c>
      <c r="W45" s="45">
        <v>3009</v>
      </c>
      <c r="X45" s="45">
        <v>7868</v>
      </c>
      <c r="Y45" s="45">
        <v>1590</v>
      </c>
      <c r="Z45" s="45"/>
      <c r="AA45" s="45"/>
      <c r="AB45" s="45"/>
      <c r="AC45" s="45">
        <v>21385</v>
      </c>
      <c r="AD45" s="45">
        <v>50007</v>
      </c>
      <c r="AE45" s="45">
        <v>10426</v>
      </c>
      <c r="AF45" s="45">
        <v>9717</v>
      </c>
      <c r="AG45" s="45">
        <v>24401</v>
      </c>
      <c r="AH45" s="45">
        <v>5503</v>
      </c>
      <c r="AI45" s="45">
        <v>121439</v>
      </c>
      <c r="AJ45" s="45">
        <v>12467</v>
      </c>
      <c r="AK45" s="45">
        <v>4031</v>
      </c>
      <c r="AL45" s="45">
        <v>1540</v>
      </c>
      <c r="AM45" s="45">
        <v>1574</v>
      </c>
      <c r="AN45" s="45">
        <v>2367</v>
      </c>
      <c r="AO45" s="45">
        <v>10112</v>
      </c>
      <c r="AP45" s="45">
        <v>11052</v>
      </c>
      <c r="AQ45" s="45">
        <v>12376</v>
      </c>
      <c r="AR45" s="45">
        <v>6074</v>
      </c>
      <c r="AS45" s="45">
        <v>5691</v>
      </c>
      <c r="AT45" s="45">
        <v>10928</v>
      </c>
      <c r="AU45" s="45">
        <v>11557</v>
      </c>
      <c r="AV45" s="45">
        <v>89769</v>
      </c>
      <c r="AW45" s="45">
        <v>0</v>
      </c>
      <c r="AX45">
        <v>0.106054</v>
      </c>
      <c r="AY45">
        <v>9.6055000000000001E-2</v>
      </c>
      <c r="AZ45">
        <v>7.7062000000000005E-2</v>
      </c>
      <c r="BA45">
        <v>0.106054</v>
      </c>
      <c r="BB45">
        <v>9.6055000000000001E-2</v>
      </c>
      <c r="BC45">
        <v>7.7062000000000005E-2</v>
      </c>
      <c r="BD45">
        <v>20</v>
      </c>
      <c r="BE45">
        <v>20</v>
      </c>
      <c r="BF45">
        <v>20</v>
      </c>
      <c r="BG45">
        <v>0</v>
      </c>
      <c r="BH45">
        <v>0</v>
      </c>
      <c r="BI45">
        <v>0</v>
      </c>
      <c r="BJ45">
        <v>0.12081585986301301</v>
      </c>
      <c r="BK45">
        <v>6.8995158904109496E-2</v>
      </c>
      <c r="BL45">
        <v>4.8034397260274003E-2</v>
      </c>
      <c r="BM45" s="44">
        <v>0</v>
      </c>
      <c r="BN45" s="44">
        <v>0</v>
      </c>
      <c r="BO45" s="44">
        <v>0</v>
      </c>
      <c r="BP45">
        <v>0.19733333333333333</v>
      </c>
      <c r="BQ45" s="44" t="s">
        <v>98</v>
      </c>
      <c r="BR45" s="47">
        <v>0</v>
      </c>
      <c r="BS45" t="s">
        <v>99</v>
      </c>
      <c r="BT45" s="44" t="s">
        <v>111</v>
      </c>
      <c r="BU45" s="60">
        <v>0.11158598630136986</v>
      </c>
      <c r="BV45" s="44">
        <v>6.6951589041095882E-2</v>
      </c>
      <c r="BW45" s="44">
        <v>4.4634397260273968E-2</v>
      </c>
      <c r="BX45" s="61"/>
      <c r="BY45" s="56"/>
      <c r="BZ45" s="56"/>
      <c r="CA45" s="49">
        <v>0.10287764520038299</v>
      </c>
      <c r="CB45" s="50">
        <v>8.8963750033293557E-2</v>
      </c>
      <c r="CC45" s="50">
        <v>6.955664687077763E-2</v>
      </c>
      <c r="CD45" s="49">
        <v>0.10287764520038299</v>
      </c>
      <c r="CE45" s="50">
        <v>8.8963750033293557E-2</v>
      </c>
      <c r="CF45" s="50">
        <v>6.955664687077763E-2</v>
      </c>
      <c r="CG45" s="50">
        <v>10</v>
      </c>
      <c r="CH45" s="47">
        <v>1085.0061756925716</v>
      </c>
      <c r="CI45" s="53">
        <v>6.3295833689799338E-2</v>
      </c>
      <c r="CJ45" s="47">
        <v>0</v>
      </c>
      <c r="CK45" s="47">
        <v>1085.0061756925716</v>
      </c>
      <c r="CL45" s="53">
        <v>6.3295833689799338E-2</v>
      </c>
      <c r="CM45" s="47">
        <v>0</v>
      </c>
      <c r="CN45" s="47">
        <v>1085.0061756925716</v>
      </c>
      <c r="CO45" s="53">
        <v>6.3295833689799338E-2</v>
      </c>
      <c r="CP45" s="47">
        <v>485.75599999999997</v>
      </c>
      <c r="CQ45" s="47">
        <v>485.76</v>
      </c>
      <c r="CR45" s="55">
        <v>44099</v>
      </c>
      <c r="CS45" s="55">
        <v>44104</v>
      </c>
      <c r="CT45" s="55">
        <f t="shared" si="1"/>
        <v>44256</v>
      </c>
      <c r="CU45" s="55">
        <f t="shared" si="2"/>
        <v>44408</v>
      </c>
      <c r="CV45" s="55">
        <f t="shared" si="3"/>
        <v>44378</v>
      </c>
    </row>
    <row r="46" spans="1:100" x14ac:dyDescent="0.2">
      <c r="A46" s="65" t="s">
        <v>326</v>
      </c>
      <c r="B46" s="65" t="s">
        <v>327</v>
      </c>
      <c r="C46" s="66" t="s">
        <v>328</v>
      </c>
      <c r="D46" s="67" t="s">
        <v>329</v>
      </c>
      <c r="E46" s="65">
        <v>677000352</v>
      </c>
      <c r="F46" s="65" t="s">
        <v>330</v>
      </c>
      <c r="G46" s="65" t="s">
        <v>331</v>
      </c>
      <c r="H46" s="65"/>
      <c r="I46" s="65"/>
      <c r="J46" s="65"/>
      <c r="K46" s="65"/>
      <c r="L46" s="65"/>
      <c r="M46" s="66" t="s">
        <v>92</v>
      </c>
      <c r="N46" s="66" t="s">
        <v>332</v>
      </c>
      <c r="O46" s="66" t="s">
        <v>94</v>
      </c>
      <c r="P46" s="66" t="s">
        <v>94</v>
      </c>
      <c r="Q46" s="68" t="s">
        <v>333</v>
      </c>
      <c r="R46" s="66">
        <v>18510220</v>
      </c>
      <c r="S46" s="66" t="s">
        <v>311</v>
      </c>
      <c r="T46" s="66">
        <v>31</v>
      </c>
      <c r="U46" s="65" t="s">
        <v>110</v>
      </c>
      <c r="V46" s="66" t="s">
        <v>111</v>
      </c>
      <c r="W46" s="69">
        <v>110</v>
      </c>
      <c r="X46" s="69">
        <v>132</v>
      </c>
      <c r="Y46" s="69">
        <v>73</v>
      </c>
      <c r="Z46" s="69"/>
      <c r="AA46" s="69"/>
      <c r="AB46" s="69"/>
      <c r="AC46" s="69">
        <v>2458</v>
      </c>
      <c r="AD46" s="69">
        <v>8038</v>
      </c>
      <c r="AE46" s="69">
        <v>707</v>
      </c>
      <c r="AF46" s="69">
        <v>148</v>
      </c>
      <c r="AG46" s="69">
        <v>453</v>
      </c>
      <c r="AH46" s="69">
        <v>265</v>
      </c>
      <c r="AI46" s="69">
        <v>12069</v>
      </c>
      <c r="AJ46" s="69">
        <v>558</v>
      </c>
      <c r="AK46" s="69">
        <v>315</v>
      </c>
      <c r="AL46" s="69">
        <v>243</v>
      </c>
      <c r="AM46" s="69">
        <v>511</v>
      </c>
      <c r="AN46" s="69">
        <v>1569</v>
      </c>
      <c r="AO46" s="69">
        <v>2133</v>
      </c>
      <c r="AP46" s="69">
        <v>1629</v>
      </c>
      <c r="AQ46" s="69">
        <v>1666</v>
      </c>
      <c r="AR46" s="69">
        <v>1049</v>
      </c>
      <c r="AS46" s="69">
        <v>649</v>
      </c>
      <c r="AT46" s="69">
        <v>744</v>
      </c>
      <c r="AU46" s="69">
        <v>1003</v>
      </c>
      <c r="AV46" s="69">
        <v>12069</v>
      </c>
      <c r="AW46" s="69">
        <v>0</v>
      </c>
      <c r="AX46" s="65">
        <v>0.12726899999999999</v>
      </c>
      <c r="AY46" s="65">
        <v>0.113678</v>
      </c>
      <c r="AZ46" s="65">
        <v>9.1717999999999994E-2</v>
      </c>
      <c r="BA46" s="65">
        <v>0.12726899999999999</v>
      </c>
      <c r="BB46" s="65">
        <v>0.113678</v>
      </c>
      <c r="BC46" s="65">
        <v>9.1717999999999994E-2</v>
      </c>
      <c r="BD46" s="66">
        <v>15.000999999999999</v>
      </c>
      <c r="BE46" s="66">
        <v>15.000999999999999</v>
      </c>
      <c r="BF46" s="66">
        <v>15.000999999999999</v>
      </c>
      <c r="BG46" s="66">
        <v>0</v>
      </c>
      <c r="BH46" s="66">
        <v>0</v>
      </c>
      <c r="BI46" s="66">
        <v>0</v>
      </c>
      <c r="BJ46" s="65">
        <v>0.111586</v>
      </c>
      <c r="BK46" s="65">
        <v>6.6951999999999998E-2</v>
      </c>
      <c r="BL46" s="65">
        <v>4.4634E-2</v>
      </c>
      <c r="BM46" s="44">
        <v>0</v>
      </c>
      <c r="BN46" s="44">
        <v>0</v>
      </c>
      <c r="BO46" s="44">
        <v>0</v>
      </c>
      <c r="BP46" s="65">
        <v>0.19806499999999999</v>
      </c>
      <c r="BQ46" s="44" t="s">
        <v>98</v>
      </c>
      <c r="BR46" s="47">
        <v>0</v>
      </c>
      <c r="BS46" s="65" t="s">
        <v>99</v>
      </c>
      <c r="BT46" s="70" t="s">
        <v>111</v>
      </c>
      <c r="BU46" s="71">
        <v>0.11158598630136986</v>
      </c>
      <c r="BV46" s="72">
        <v>6.6951589041095882E-2</v>
      </c>
      <c r="BW46" s="72">
        <v>4.4634397260273968E-2</v>
      </c>
      <c r="BX46" s="73"/>
      <c r="BY46" s="52"/>
      <c r="BZ46" s="52"/>
      <c r="CA46" s="65">
        <v>0.10693764520038296</v>
      </c>
      <c r="CB46" s="65">
        <v>9.3023750033293523E-2</v>
      </c>
      <c r="CC46" s="65">
        <v>7.3616646870777597E-2</v>
      </c>
      <c r="CD46" s="65">
        <v>0.10693764520038296</v>
      </c>
      <c r="CE46" s="65">
        <v>9.3023750033293523E-2</v>
      </c>
      <c r="CF46" s="65">
        <v>7.3616646870777597E-2</v>
      </c>
      <c r="CG46" s="66">
        <v>14</v>
      </c>
      <c r="CH46" s="74">
        <v>312.81117435289343</v>
      </c>
      <c r="CI46" s="75">
        <v>9.1884056645309103E-2</v>
      </c>
      <c r="CJ46" s="47">
        <v>0</v>
      </c>
      <c r="CK46" s="54">
        <v>312.81117435289343</v>
      </c>
      <c r="CL46" s="75">
        <v>9.1884056645309103E-2</v>
      </c>
      <c r="CM46" s="47">
        <v>0</v>
      </c>
      <c r="CN46" s="54">
        <v>312.81117435289343</v>
      </c>
      <c r="CO46" s="75">
        <v>9.1884056645309103E-2</v>
      </c>
      <c r="CP46" s="74">
        <v>131.79348000000002</v>
      </c>
      <c r="CQ46" s="47">
        <v>131.55000000000001</v>
      </c>
      <c r="CR46" s="55">
        <v>44099</v>
      </c>
      <c r="CS46" s="55">
        <v>44104</v>
      </c>
      <c r="CT46" s="55">
        <f t="shared" si="1"/>
        <v>44256</v>
      </c>
      <c r="CU46" s="55">
        <f t="shared" si="2"/>
        <v>44408</v>
      </c>
      <c r="CV46" s="55">
        <f t="shared" si="3"/>
        <v>44378</v>
      </c>
    </row>
    <row r="47" spans="1:100" x14ac:dyDescent="0.2">
      <c r="A47" s="65" t="s">
        <v>326</v>
      </c>
      <c r="B47" s="65" t="s">
        <v>327</v>
      </c>
      <c r="C47" s="66" t="s">
        <v>328</v>
      </c>
      <c r="D47" s="67" t="s">
        <v>329</v>
      </c>
      <c r="E47" s="65">
        <v>677000352</v>
      </c>
      <c r="F47" s="65" t="s">
        <v>334</v>
      </c>
      <c r="G47" s="65" t="s">
        <v>335</v>
      </c>
      <c r="H47" s="65"/>
      <c r="I47" s="65"/>
      <c r="J47" s="65"/>
      <c r="K47" s="65"/>
      <c r="L47" s="65"/>
      <c r="M47" s="66" t="s">
        <v>92</v>
      </c>
      <c r="N47" s="66" t="s">
        <v>336</v>
      </c>
      <c r="O47" s="66" t="s">
        <v>94</v>
      </c>
      <c r="P47" s="66" t="s">
        <v>94</v>
      </c>
      <c r="Q47" s="68" t="s">
        <v>128</v>
      </c>
      <c r="R47" s="66">
        <v>383324180</v>
      </c>
      <c r="S47" s="66" t="s">
        <v>94</v>
      </c>
      <c r="T47" s="66">
        <v>30</v>
      </c>
      <c r="U47" s="65" t="s">
        <v>120</v>
      </c>
      <c r="V47" s="66" t="s">
        <v>111</v>
      </c>
      <c r="W47" s="69">
        <v>114</v>
      </c>
      <c r="X47" s="69">
        <v>242</v>
      </c>
      <c r="Y47" s="69">
        <v>97</v>
      </c>
      <c r="Z47" s="69"/>
      <c r="AA47" s="69"/>
      <c r="AB47" s="69"/>
      <c r="AC47" s="69">
        <v>1179</v>
      </c>
      <c r="AD47" s="69">
        <v>4504</v>
      </c>
      <c r="AE47" s="69">
        <v>1296</v>
      </c>
      <c r="AF47" s="69">
        <v>263</v>
      </c>
      <c r="AG47" s="69">
        <v>801</v>
      </c>
      <c r="AH47" s="69">
        <v>537</v>
      </c>
      <c r="AI47" s="69">
        <v>8580</v>
      </c>
      <c r="AJ47" s="69">
        <v>453</v>
      </c>
      <c r="AK47" s="69">
        <v>440</v>
      </c>
      <c r="AL47" s="69">
        <v>689</v>
      </c>
      <c r="AM47" s="69">
        <v>658</v>
      </c>
      <c r="AN47" s="69">
        <v>933</v>
      </c>
      <c r="AO47" s="69">
        <v>1209</v>
      </c>
      <c r="AP47" s="69">
        <v>1253</v>
      </c>
      <c r="AQ47" s="69">
        <v>1070</v>
      </c>
      <c r="AR47" s="69">
        <v>728</v>
      </c>
      <c r="AS47" s="69">
        <v>355</v>
      </c>
      <c r="AT47" s="69">
        <v>332</v>
      </c>
      <c r="AU47" s="69">
        <v>460</v>
      </c>
      <c r="AV47" s="69">
        <v>8580</v>
      </c>
      <c r="AW47" s="69">
        <v>0</v>
      </c>
      <c r="AX47" s="65">
        <v>0.17272499999999999</v>
      </c>
      <c r="AY47" s="65">
        <v>0.16278000000000001</v>
      </c>
      <c r="AZ47" s="65">
        <v>0.109421</v>
      </c>
      <c r="BA47" s="65">
        <v>0.17272499999999999</v>
      </c>
      <c r="BB47" s="65">
        <v>0.16278000000000001</v>
      </c>
      <c r="BC47" s="65">
        <v>0.109421</v>
      </c>
      <c r="BD47" s="66">
        <v>20</v>
      </c>
      <c r="BE47" s="66">
        <v>20</v>
      </c>
      <c r="BF47" s="66">
        <v>20</v>
      </c>
      <c r="BG47" s="66">
        <v>0</v>
      </c>
      <c r="BH47" s="66">
        <v>0</v>
      </c>
      <c r="BI47" s="66">
        <v>0</v>
      </c>
      <c r="BJ47" s="65">
        <v>0.117738</v>
      </c>
      <c r="BK47" s="65">
        <v>7.1423E-2</v>
      </c>
      <c r="BL47" s="65">
        <v>5.0805999999999997E-2</v>
      </c>
      <c r="BM47" s="44">
        <v>0</v>
      </c>
      <c r="BN47" s="44">
        <v>0</v>
      </c>
      <c r="BO47" s="44">
        <v>0</v>
      </c>
      <c r="BP47" s="65">
        <v>0.197377</v>
      </c>
      <c r="BQ47" s="44" t="s">
        <v>98</v>
      </c>
      <c r="BR47" s="47">
        <v>0</v>
      </c>
      <c r="BS47" s="65" t="s">
        <v>99</v>
      </c>
      <c r="BT47" s="70" t="s">
        <v>111</v>
      </c>
      <c r="BU47" s="71">
        <v>0.11158598630136986</v>
      </c>
      <c r="BV47" s="72">
        <v>6.6951589041095882E-2</v>
      </c>
      <c r="BW47" s="72">
        <v>4.4634397260273968E-2</v>
      </c>
      <c r="BX47" s="73"/>
      <c r="BY47" s="52"/>
      <c r="BZ47" s="52"/>
      <c r="CA47" s="65">
        <v>0.1231776452003828</v>
      </c>
      <c r="CB47" s="65">
        <v>0.10926375003329336</v>
      </c>
      <c r="CC47" s="65">
        <v>8.9856646870777435E-2</v>
      </c>
      <c r="CD47" s="65">
        <v>0.1231776452003828</v>
      </c>
      <c r="CE47" s="65">
        <v>0.10926375003329336</v>
      </c>
      <c r="CF47" s="65">
        <v>8.9856646870777435E-2</v>
      </c>
      <c r="CG47" s="66">
        <v>30</v>
      </c>
      <c r="CH47" s="74">
        <v>653.48730911741586</v>
      </c>
      <c r="CI47" s="75">
        <v>0.16397592285103244</v>
      </c>
      <c r="CJ47" s="47">
        <v>0</v>
      </c>
      <c r="CK47" s="54">
        <v>653.48730911741586</v>
      </c>
      <c r="CL47" s="75">
        <v>0.16397592285103244</v>
      </c>
      <c r="CM47" s="47">
        <v>0</v>
      </c>
      <c r="CN47" s="54">
        <v>653.48730911741586</v>
      </c>
      <c r="CO47" s="75">
        <v>0.16397592285103244</v>
      </c>
      <c r="CP47" s="74">
        <v>200.77200000000002</v>
      </c>
      <c r="CQ47" s="47">
        <v>200.77</v>
      </c>
      <c r="CR47" s="55">
        <v>44099</v>
      </c>
      <c r="CS47" s="55">
        <v>44104</v>
      </c>
      <c r="CT47" s="55">
        <f t="shared" si="1"/>
        <v>44256</v>
      </c>
      <c r="CU47" s="55">
        <f t="shared" si="2"/>
        <v>44408</v>
      </c>
      <c r="CV47" s="55">
        <f t="shared" si="3"/>
        <v>44378</v>
      </c>
    </row>
    <row r="48" spans="1:100" x14ac:dyDescent="0.2">
      <c r="A48" s="65" t="s">
        <v>326</v>
      </c>
      <c r="B48" s="65" t="s">
        <v>327</v>
      </c>
      <c r="C48" s="66" t="s">
        <v>328</v>
      </c>
      <c r="D48" s="67" t="s">
        <v>329</v>
      </c>
      <c r="E48" s="65">
        <v>677000352</v>
      </c>
      <c r="F48" s="65" t="s">
        <v>337</v>
      </c>
      <c r="G48" s="65" t="s">
        <v>338</v>
      </c>
      <c r="H48" s="65"/>
      <c r="I48" s="65"/>
      <c r="J48" s="65"/>
      <c r="K48" s="65"/>
      <c r="L48" s="65"/>
      <c r="M48" s="66" t="s">
        <v>92</v>
      </c>
      <c r="N48" s="66" t="s">
        <v>332</v>
      </c>
      <c r="O48" s="66" t="s">
        <v>94</v>
      </c>
      <c r="P48" s="66" t="s">
        <v>94</v>
      </c>
      <c r="Q48" s="68" t="s">
        <v>339</v>
      </c>
      <c r="R48" s="66">
        <v>22097735</v>
      </c>
      <c r="S48" s="66" t="s">
        <v>94</v>
      </c>
      <c r="T48" s="66">
        <v>58</v>
      </c>
      <c r="U48" s="65" t="s">
        <v>110</v>
      </c>
      <c r="V48" s="66" t="s">
        <v>152</v>
      </c>
      <c r="W48" s="69">
        <v>1143</v>
      </c>
      <c r="X48" s="69"/>
      <c r="Y48" s="69"/>
      <c r="Z48" s="69"/>
      <c r="AA48" s="69"/>
      <c r="AB48" s="69"/>
      <c r="AC48" s="69">
        <v>16474</v>
      </c>
      <c r="AD48" s="69">
        <v>0</v>
      </c>
      <c r="AE48" s="69">
        <v>0</v>
      </c>
      <c r="AF48" s="69">
        <v>0</v>
      </c>
      <c r="AG48" s="69">
        <v>0</v>
      </c>
      <c r="AH48" s="69">
        <v>0</v>
      </c>
      <c r="AI48" s="69">
        <v>16474</v>
      </c>
      <c r="AJ48" s="69">
        <v>1643</v>
      </c>
      <c r="AK48" s="69">
        <v>820</v>
      </c>
      <c r="AL48" s="69">
        <v>323</v>
      </c>
      <c r="AM48" s="69">
        <v>382</v>
      </c>
      <c r="AN48" s="69">
        <v>2016</v>
      </c>
      <c r="AO48" s="69">
        <v>4594</v>
      </c>
      <c r="AP48" s="69">
        <v>2155</v>
      </c>
      <c r="AQ48" s="69">
        <v>1818</v>
      </c>
      <c r="AR48" s="69">
        <v>1647</v>
      </c>
      <c r="AS48" s="69">
        <v>1076</v>
      </c>
      <c r="AT48" s="69">
        <v>2120</v>
      </c>
      <c r="AU48" s="69">
        <v>1432</v>
      </c>
      <c r="AV48" s="69">
        <v>16474</v>
      </c>
      <c r="AW48" s="69">
        <v>3552</v>
      </c>
      <c r="AX48" s="65">
        <v>0.16343784</v>
      </c>
      <c r="AY48" s="65"/>
      <c r="AZ48" s="65"/>
      <c r="BA48" s="65">
        <v>0.16343784</v>
      </c>
      <c r="BB48" s="65"/>
      <c r="BC48" s="65"/>
      <c r="BD48" s="66">
        <v>13.8</v>
      </c>
      <c r="BE48" s="66">
        <v>0</v>
      </c>
      <c r="BF48" s="66">
        <v>0</v>
      </c>
      <c r="BG48" s="66">
        <v>0</v>
      </c>
      <c r="BH48" s="66">
        <v>0</v>
      </c>
      <c r="BI48" s="66">
        <v>0</v>
      </c>
      <c r="BJ48" s="65">
        <v>0.13050500000000001</v>
      </c>
      <c r="BK48" s="65"/>
      <c r="BL48" s="65"/>
      <c r="BM48" s="44">
        <v>0</v>
      </c>
      <c r="BN48" s="44">
        <v>0</v>
      </c>
      <c r="BO48" s="44">
        <v>0</v>
      </c>
      <c r="BP48" s="65">
        <v>4.4137999999999997E-2</v>
      </c>
      <c r="BQ48" s="44" t="s">
        <v>98</v>
      </c>
      <c r="BR48" s="47">
        <v>0</v>
      </c>
      <c r="BS48" s="65" t="s">
        <v>99</v>
      </c>
      <c r="BT48" s="70" t="s">
        <v>152</v>
      </c>
      <c r="BU48" s="71">
        <v>0.12176632876712329</v>
      </c>
      <c r="BV48" s="72"/>
      <c r="BW48" s="72"/>
      <c r="BX48" s="73"/>
      <c r="BY48" s="52"/>
      <c r="BZ48" s="52"/>
      <c r="CA48" s="65">
        <v>0.14037741334041356</v>
      </c>
      <c r="CB48" s="65"/>
      <c r="CC48" s="65"/>
      <c r="CD48" s="65">
        <v>0.14037741334041356</v>
      </c>
      <c r="CE48" s="65"/>
      <c r="CF48" s="65"/>
      <c r="CG48" s="66">
        <v>14</v>
      </c>
      <c r="CH48" s="74">
        <v>539.14716467258586</v>
      </c>
      <c r="CI48" s="75">
        <v>0.12597162784213015</v>
      </c>
      <c r="CJ48" s="47">
        <v>0</v>
      </c>
      <c r="CK48" s="54">
        <v>539.14716467258586</v>
      </c>
      <c r="CL48" s="75">
        <v>0.12597162784213015</v>
      </c>
      <c r="CM48" s="47">
        <v>0</v>
      </c>
      <c r="CN48" s="54">
        <v>539.14716467258586</v>
      </c>
      <c r="CO48" s="75">
        <v>0.12597162784213015</v>
      </c>
      <c r="CP48" s="74">
        <v>179.89608000000001</v>
      </c>
      <c r="CQ48" s="47">
        <v>179.57</v>
      </c>
      <c r="CR48" s="55">
        <v>44099</v>
      </c>
      <c r="CS48" s="55">
        <v>44104</v>
      </c>
      <c r="CT48" s="55">
        <f t="shared" si="1"/>
        <v>44256</v>
      </c>
      <c r="CU48" s="55">
        <f t="shared" si="2"/>
        <v>44408</v>
      </c>
      <c r="CV48" s="55">
        <f t="shared" si="3"/>
        <v>44378</v>
      </c>
    </row>
    <row r="49" spans="1:100" x14ac:dyDescent="0.2">
      <c r="A49" s="65" t="s">
        <v>326</v>
      </c>
      <c r="B49" s="65" t="s">
        <v>327</v>
      </c>
      <c r="C49" s="66" t="s">
        <v>328</v>
      </c>
      <c r="D49" s="67" t="s">
        <v>329</v>
      </c>
      <c r="E49" s="65">
        <v>677000352</v>
      </c>
      <c r="F49" s="65" t="s">
        <v>340</v>
      </c>
      <c r="G49" s="65" t="s">
        <v>341</v>
      </c>
      <c r="H49" s="65"/>
      <c r="I49" s="65"/>
      <c r="J49" s="65"/>
      <c r="K49" s="65"/>
      <c r="L49" s="65"/>
      <c r="M49" s="66" t="s">
        <v>92</v>
      </c>
      <c r="N49" s="66" t="s">
        <v>332</v>
      </c>
      <c r="O49" s="66" t="s">
        <v>94</v>
      </c>
      <c r="P49" s="66" t="s">
        <v>94</v>
      </c>
      <c r="Q49" s="68" t="s">
        <v>342</v>
      </c>
      <c r="R49" s="66">
        <v>548320720</v>
      </c>
      <c r="S49" s="66" t="s">
        <v>94</v>
      </c>
      <c r="T49" s="66">
        <v>31</v>
      </c>
      <c r="U49" s="65" t="s">
        <v>120</v>
      </c>
      <c r="V49" s="66" t="s">
        <v>111</v>
      </c>
      <c r="W49" s="69">
        <v>177</v>
      </c>
      <c r="X49" s="69">
        <v>390</v>
      </c>
      <c r="Y49" s="69">
        <v>88</v>
      </c>
      <c r="Z49" s="69"/>
      <c r="AA49" s="69"/>
      <c r="AB49" s="69"/>
      <c r="AC49" s="69">
        <v>3513</v>
      </c>
      <c r="AD49" s="69">
        <v>8656</v>
      </c>
      <c r="AE49" s="69">
        <v>750</v>
      </c>
      <c r="AF49" s="69">
        <v>1477</v>
      </c>
      <c r="AG49" s="69">
        <v>3319</v>
      </c>
      <c r="AH49" s="69">
        <v>309</v>
      </c>
      <c r="AI49" s="69">
        <v>18024</v>
      </c>
      <c r="AJ49" s="69">
        <v>1392</v>
      </c>
      <c r="AK49" s="69">
        <v>655</v>
      </c>
      <c r="AL49" s="69">
        <v>265</v>
      </c>
      <c r="AM49" s="69">
        <v>497</v>
      </c>
      <c r="AN49" s="69">
        <v>2227</v>
      </c>
      <c r="AO49" s="69">
        <v>1981</v>
      </c>
      <c r="AP49" s="69">
        <v>2420</v>
      </c>
      <c r="AQ49" s="69">
        <v>2165</v>
      </c>
      <c r="AR49" s="69">
        <v>1286</v>
      </c>
      <c r="AS49" s="69">
        <v>1355</v>
      </c>
      <c r="AT49" s="69">
        <v>1682</v>
      </c>
      <c r="AU49" s="69">
        <v>2099</v>
      </c>
      <c r="AV49" s="69">
        <v>18024</v>
      </c>
      <c r="AW49" s="69">
        <v>0</v>
      </c>
      <c r="AX49" s="65">
        <v>0.19542200000000001</v>
      </c>
      <c r="AY49" s="65">
        <v>0.161519</v>
      </c>
      <c r="AZ49" s="65">
        <v>0.13090099999999999</v>
      </c>
      <c r="BA49" s="65">
        <v>0.19542200000000001</v>
      </c>
      <c r="BB49" s="65">
        <v>0.161519</v>
      </c>
      <c r="BC49" s="65">
        <v>0.13090099999999999</v>
      </c>
      <c r="BD49" s="66">
        <v>15.000999999999999</v>
      </c>
      <c r="BE49" s="66">
        <v>15.000999999999999</v>
      </c>
      <c r="BF49" s="66">
        <v>15.000999999999999</v>
      </c>
      <c r="BG49" s="66">
        <v>0</v>
      </c>
      <c r="BH49" s="66">
        <v>0</v>
      </c>
      <c r="BI49" s="66">
        <v>0</v>
      </c>
      <c r="BJ49" s="65">
        <v>0.12540200000000001</v>
      </c>
      <c r="BK49" s="65">
        <v>7.7980999999999995E-2</v>
      </c>
      <c r="BL49" s="65">
        <v>5.5664999999999999E-2</v>
      </c>
      <c r="BM49" s="44">
        <v>0</v>
      </c>
      <c r="BN49" s="44">
        <v>0</v>
      </c>
      <c r="BO49" s="44">
        <v>0</v>
      </c>
      <c r="BP49" s="65">
        <v>0.197377</v>
      </c>
      <c r="BQ49" s="65" t="s">
        <v>296</v>
      </c>
      <c r="BR49" s="47">
        <v>7.25</v>
      </c>
      <c r="BS49" s="65" t="s">
        <v>99</v>
      </c>
      <c r="BT49" s="70" t="s">
        <v>111</v>
      </c>
      <c r="BU49" s="71">
        <v>0.11158598630136986</v>
      </c>
      <c r="BV49" s="72">
        <v>6.6951589041095882E-2</v>
      </c>
      <c r="BW49" s="72">
        <v>4.4634397260273968E-2</v>
      </c>
      <c r="BX49" s="73"/>
      <c r="BY49" s="52"/>
      <c r="BZ49" s="52"/>
      <c r="CA49" s="65">
        <v>0.1231776452003828</v>
      </c>
      <c r="CB49" s="65">
        <v>0.10926375003329336</v>
      </c>
      <c r="CC49" s="65">
        <v>8.9856646870777435E-2</v>
      </c>
      <c r="CD49" s="65">
        <v>0.1231776452003828</v>
      </c>
      <c r="CE49" s="65">
        <v>0.10926375003329336</v>
      </c>
      <c r="CF49" s="65">
        <v>8.9856646870777435E-2</v>
      </c>
      <c r="CG49" s="66">
        <v>30</v>
      </c>
      <c r="CH49" s="74">
        <v>1559.463546782863</v>
      </c>
      <c r="CI49" s="75">
        <v>0.27038265159491265</v>
      </c>
      <c r="CJ49" s="47">
        <v>87</v>
      </c>
      <c r="CK49" s="54">
        <v>1646.463546782863</v>
      </c>
      <c r="CL49" s="75">
        <v>0.28122481437973146</v>
      </c>
      <c r="CM49" s="47">
        <v>0</v>
      </c>
      <c r="CN49" s="54">
        <v>1646.463546782863</v>
      </c>
      <c r="CO49" s="75">
        <v>0.28122481437973146</v>
      </c>
      <c r="CP49" s="74">
        <v>421.76160000000004</v>
      </c>
      <c r="CQ49" s="47">
        <v>421.76</v>
      </c>
      <c r="CR49" s="55">
        <v>44099</v>
      </c>
      <c r="CS49" s="55">
        <v>44104</v>
      </c>
      <c r="CT49" s="55">
        <f t="shared" si="1"/>
        <v>44256</v>
      </c>
      <c r="CU49" s="55">
        <f t="shared" si="2"/>
        <v>44408</v>
      </c>
      <c r="CV49" s="55">
        <f t="shared" si="3"/>
        <v>44378</v>
      </c>
    </row>
    <row r="50" spans="1:100" x14ac:dyDescent="0.2">
      <c r="A50" s="65" t="s">
        <v>326</v>
      </c>
      <c r="B50" s="65" t="s">
        <v>327</v>
      </c>
      <c r="C50" s="66" t="s">
        <v>328</v>
      </c>
      <c r="D50" s="67" t="s">
        <v>329</v>
      </c>
      <c r="E50" s="65">
        <v>677000352</v>
      </c>
      <c r="F50" s="65" t="s">
        <v>343</v>
      </c>
      <c r="G50" s="65" t="s">
        <v>344</v>
      </c>
      <c r="H50" s="65"/>
      <c r="I50" s="65"/>
      <c r="J50" s="65"/>
      <c r="K50" s="65"/>
      <c r="L50" s="65"/>
      <c r="M50" s="66" t="s">
        <v>92</v>
      </c>
      <c r="N50" s="66" t="s">
        <v>332</v>
      </c>
      <c r="O50" s="66" t="s">
        <v>94</v>
      </c>
      <c r="P50" s="66" t="s">
        <v>94</v>
      </c>
      <c r="Q50" s="68" t="s">
        <v>345</v>
      </c>
      <c r="R50" s="66">
        <v>204637880</v>
      </c>
      <c r="S50" s="66" t="s">
        <v>94</v>
      </c>
      <c r="T50" s="66">
        <v>57</v>
      </c>
      <c r="U50" s="65" t="s">
        <v>110</v>
      </c>
      <c r="V50" s="66" t="s">
        <v>152</v>
      </c>
      <c r="W50" s="69">
        <v>555</v>
      </c>
      <c r="X50" s="69"/>
      <c r="Y50" s="69"/>
      <c r="Z50" s="69"/>
      <c r="AA50" s="69"/>
      <c r="AB50" s="69"/>
      <c r="AC50" s="69">
        <v>7652</v>
      </c>
      <c r="AD50" s="69">
        <v>0</v>
      </c>
      <c r="AE50" s="69">
        <v>0</v>
      </c>
      <c r="AF50" s="69">
        <v>0</v>
      </c>
      <c r="AG50" s="69">
        <v>0</v>
      </c>
      <c r="AH50" s="69">
        <v>0</v>
      </c>
      <c r="AI50" s="69">
        <v>7652</v>
      </c>
      <c r="AJ50" s="69">
        <v>1682</v>
      </c>
      <c r="AK50" s="69">
        <v>269</v>
      </c>
      <c r="AL50" s="69">
        <v>286</v>
      </c>
      <c r="AM50" s="69">
        <v>550</v>
      </c>
      <c r="AN50" s="69">
        <v>1011</v>
      </c>
      <c r="AO50" s="69">
        <v>1042</v>
      </c>
      <c r="AP50" s="69">
        <v>837</v>
      </c>
      <c r="AQ50" s="69">
        <v>971</v>
      </c>
      <c r="AR50" s="69">
        <v>1004</v>
      </c>
      <c r="AS50" s="69">
        <v>1812</v>
      </c>
      <c r="AT50" s="69">
        <v>1501</v>
      </c>
      <c r="AU50" s="69">
        <v>1082</v>
      </c>
      <c r="AV50" s="69">
        <v>7652</v>
      </c>
      <c r="AW50" s="69">
        <v>4395</v>
      </c>
      <c r="AX50" s="65">
        <v>0.155024</v>
      </c>
      <c r="AY50" s="65"/>
      <c r="AZ50" s="65"/>
      <c r="BA50" s="65">
        <v>0.155024</v>
      </c>
      <c r="BB50" s="65"/>
      <c r="BC50" s="65"/>
      <c r="BD50" s="66">
        <v>13.856</v>
      </c>
      <c r="BE50" s="66">
        <v>0</v>
      </c>
      <c r="BF50" s="66">
        <v>0</v>
      </c>
      <c r="BG50" s="66">
        <v>0</v>
      </c>
      <c r="BH50" s="66">
        <v>0</v>
      </c>
      <c r="BI50" s="66">
        <v>0</v>
      </c>
      <c r="BJ50" s="65">
        <v>0.12912999999999999</v>
      </c>
      <c r="BK50" s="65"/>
      <c r="BL50" s="65"/>
      <c r="BM50" s="44">
        <v>0</v>
      </c>
      <c r="BN50" s="44">
        <v>0</v>
      </c>
      <c r="BO50" s="44">
        <v>0</v>
      </c>
      <c r="BP50" s="65">
        <v>4.4736999999999999E-2</v>
      </c>
      <c r="BQ50" s="44" t="s">
        <v>98</v>
      </c>
      <c r="BR50" s="47">
        <v>0</v>
      </c>
      <c r="BS50" s="65" t="s">
        <v>99</v>
      </c>
      <c r="BT50" s="70" t="s">
        <v>152</v>
      </c>
      <c r="BU50" s="71">
        <v>0.12176632876712329</v>
      </c>
      <c r="BV50" s="72"/>
      <c r="BW50" s="72"/>
      <c r="BX50" s="73"/>
      <c r="BY50" s="52"/>
      <c r="BZ50" s="52"/>
      <c r="CA50" s="65">
        <v>0.14037741334041356</v>
      </c>
      <c r="CB50" s="65"/>
      <c r="CC50" s="65"/>
      <c r="CD50" s="65">
        <v>0.14037741334041356</v>
      </c>
      <c r="CE50" s="65"/>
      <c r="CF50" s="65"/>
      <c r="CG50" s="66">
        <v>14</v>
      </c>
      <c r="CH50" s="74">
        <v>189.90599776913677</v>
      </c>
      <c r="CI50" s="75">
        <v>8.0501024804150612E-2</v>
      </c>
      <c r="CJ50" s="47">
        <v>0</v>
      </c>
      <c r="CK50" s="54">
        <v>189.90599776913677</v>
      </c>
      <c r="CL50" s="75">
        <v>8.0501024804150612E-2</v>
      </c>
      <c r="CM50" s="47">
        <v>0</v>
      </c>
      <c r="CN50" s="54">
        <v>189.90599776913677</v>
      </c>
      <c r="CO50" s="75">
        <v>8.0501024804150612E-2</v>
      </c>
      <c r="CP50" s="74">
        <v>83.559839999999994</v>
      </c>
      <c r="CQ50" s="47">
        <v>87.2</v>
      </c>
      <c r="CR50" s="55">
        <v>44099</v>
      </c>
      <c r="CS50" s="55">
        <v>44104</v>
      </c>
      <c r="CT50" s="55">
        <f t="shared" si="1"/>
        <v>44256</v>
      </c>
      <c r="CU50" s="55">
        <f t="shared" si="2"/>
        <v>44408</v>
      </c>
      <c r="CV50" s="55">
        <f t="shared" si="3"/>
        <v>44378</v>
      </c>
    </row>
    <row r="51" spans="1:100" x14ac:dyDescent="0.2">
      <c r="A51" s="65" t="s">
        <v>326</v>
      </c>
      <c r="B51" s="65" t="s">
        <v>327</v>
      </c>
      <c r="C51" s="66" t="s">
        <v>328</v>
      </c>
      <c r="D51" s="67" t="s">
        <v>329</v>
      </c>
      <c r="E51" s="65">
        <v>677000352</v>
      </c>
      <c r="F51" s="65" t="s">
        <v>346</v>
      </c>
      <c r="G51" s="65" t="s">
        <v>347</v>
      </c>
      <c r="H51" s="65"/>
      <c r="I51" s="65"/>
      <c r="J51" s="65"/>
      <c r="K51" s="65"/>
      <c r="L51" s="65"/>
      <c r="M51" s="66" t="s">
        <v>92</v>
      </c>
      <c r="N51" s="66" t="s">
        <v>332</v>
      </c>
      <c r="O51" s="66" t="s">
        <v>94</v>
      </c>
      <c r="P51" s="66" t="s">
        <v>94</v>
      </c>
      <c r="Q51" s="68">
        <v>44085</v>
      </c>
      <c r="R51" s="66">
        <v>556169670</v>
      </c>
      <c r="S51" s="66" t="s">
        <v>94</v>
      </c>
      <c r="T51" s="66">
        <v>31</v>
      </c>
      <c r="U51" s="65" t="s">
        <v>120</v>
      </c>
      <c r="V51" s="66" t="s">
        <v>152</v>
      </c>
      <c r="W51" s="69">
        <v>198</v>
      </c>
      <c r="X51" s="69"/>
      <c r="Y51" s="69"/>
      <c r="Z51" s="69"/>
      <c r="AA51" s="69"/>
      <c r="AB51" s="69"/>
      <c r="AC51" s="69">
        <v>7296</v>
      </c>
      <c r="AD51" s="69">
        <v>0</v>
      </c>
      <c r="AE51" s="69">
        <v>0</v>
      </c>
      <c r="AF51" s="69">
        <v>0</v>
      </c>
      <c r="AG51" s="69">
        <v>0</v>
      </c>
      <c r="AH51" s="69">
        <v>0</v>
      </c>
      <c r="AI51" s="69">
        <v>7296</v>
      </c>
      <c r="AJ51" s="69">
        <v>678</v>
      </c>
      <c r="AK51" s="69">
        <v>149</v>
      </c>
      <c r="AL51" s="69">
        <v>198</v>
      </c>
      <c r="AM51" s="69">
        <v>332</v>
      </c>
      <c r="AN51" s="69">
        <v>826</v>
      </c>
      <c r="AO51" s="69">
        <v>1046</v>
      </c>
      <c r="AP51" s="69">
        <v>1025</v>
      </c>
      <c r="AQ51" s="69">
        <v>854</v>
      </c>
      <c r="AR51" s="69">
        <v>940</v>
      </c>
      <c r="AS51" s="69">
        <v>645</v>
      </c>
      <c r="AT51" s="69">
        <v>603</v>
      </c>
      <c r="AU51" s="69">
        <v>844</v>
      </c>
      <c r="AV51" s="69">
        <v>7296</v>
      </c>
      <c r="AW51" s="69">
        <v>844</v>
      </c>
      <c r="AX51" s="65">
        <v>0.23286999999999999</v>
      </c>
      <c r="AY51" s="65"/>
      <c r="AZ51" s="65"/>
      <c r="BA51" s="65">
        <v>0.23286999999999999</v>
      </c>
      <c r="BB51" s="65"/>
      <c r="BC51" s="65"/>
      <c r="BD51" s="66">
        <v>10.391999999999999</v>
      </c>
      <c r="BE51" s="66">
        <v>0</v>
      </c>
      <c r="BF51" s="66">
        <v>0</v>
      </c>
      <c r="BG51" s="66">
        <v>0</v>
      </c>
      <c r="BH51" s="66">
        <v>0</v>
      </c>
      <c r="BI51" s="66">
        <v>0</v>
      </c>
      <c r="BJ51" s="65">
        <v>0.142431</v>
      </c>
      <c r="BK51" s="65"/>
      <c r="BL51" s="65"/>
      <c r="BM51" s="44">
        <v>0</v>
      </c>
      <c r="BN51" s="44">
        <v>0</v>
      </c>
      <c r="BO51" s="44">
        <v>0</v>
      </c>
      <c r="BP51" s="65">
        <v>4.4589999999999998E-2</v>
      </c>
      <c r="BQ51" s="44" t="s">
        <v>98</v>
      </c>
      <c r="BR51" s="47">
        <v>0</v>
      </c>
      <c r="BS51" s="65" t="s">
        <v>99</v>
      </c>
      <c r="BT51" s="70" t="s">
        <v>152</v>
      </c>
      <c r="BU51" s="71">
        <v>0.12176632876712329</v>
      </c>
      <c r="BV51" s="72"/>
      <c r="BW51" s="72"/>
      <c r="BX51" s="73"/>
      <c r="BY51" s="52"/>
      <c r="BZ51" s="52"/>
      <c r="CA51" s="65">
        <v>0.1566174133404134</v>
      </c>
      <c r="CB51" s="65"/>
      <c r="CC51" s="65"/>
      <c r="CD51" s="65">
        <v>0.1566174133404134</v>
      </c>
      <c r="CE51" s="65"/>
      <c r="CF51" s="65"/>
      <c r="CG51" s="66">
        <v>30</v>
      </c>
      <c r="CH51" s="74">
        <v>807.25863704649373</v>
      </c>
      <c r="CI51" s="75">
        <v>0.28150348733671554</v>
      </c>
      <c r="CJ51" s="47">
        <v>0</v>
      </c>
      <c r="CK51" s="54">
        <v>807.25863704649373</v>
      </c>
      <c r="CL51" s="75">
        <v>0.28150348733671554</v>
      </c>
      <c r="CM51" s="47">
        <v>0</v>
      </c>
      <c r="CN51" s="54">
        <v>807.25863704649373</v>
      </c>
      <c r="CO51" s="75">
        <v>0.28150348733671554</v>
      </c>
      <c r="CP51" s="74">
        <v>170.72640000000001</v>
      </c>
      <c r="CQ51" s="47">
        <v>170.73</v>
      </c>
      <c r="CR51" s="55">
        <v>44099</v>
      </c>
      <c r="CS51" s="55">
        <v>44104</v>
      </c>
      <c r="CT51" s="55">
        <f t="shared" si="1"/>
        <v>44256</v>
      </c>
      <c r="CU51" s="55">
        <f t="shared" si="2"/>
        <v>44408</v>
      </c>
      <c r="CV51" s="55">
        <f t="shared" si="3"/>
        <v>44378</v>
      </c>
    </row>
    <row r="52" spans="1:100" x14ac:dyDescent="0.2">
      <c r="A52" s="65" t="s">
        <v>326</v>
      </c>
      <c r="B52" s="65" t="s">
        <v>327</v>
      </c>
      <c r="C52" s="66" t="s">
        <v>328</v>
      </c>
      <c r="D52" s="67" t="s">
        <v>329</v>
      </c>
      <c r="E52" s="65">
        <v>677000352</v>
      </c>
      <c r="F52" s="65" t="s">
        <v>348</v>
      </c>
      <c r="G52" s="65" t="s">
        <v>349</v>
      </c>
      <c r="H52" s="65"/>
      <c r="I52" s="65"/>
      <c r="J52" s="65"/>
      <c r="K52" s="65"/>
      <c r="L52" s="65"/>
      <c r="M52" s="66" t="s">
        <v>92</v>
      </c>
      <c r="N52" s="66" t="s">
        <v>332</v>
      </c>
      <c r="O52" s="66" t="s">
        <v>94</v>
      </c>
      <c r="P52" s="66" t="s">
        <v>94</v>
      </c>
      <c r="Q52" s="68">
        <v>44231</v>
      </c>
      <c r="R52" s="66">
        <v>511485839</v>
      </c>
      <c r="S52" s="66" t="s">
        <v>311</v>
      </c>
      <c r="T52" s="66">
        <v>31</v>
      </c>
      <c r="U52" s="65" t="s">
        <v>120</v>
      </c>
      <c r="V52" s="66" t="s">
        <v>130</v>
      </c>
      <c r="W52" s="69">
        <v>161</v>
      </c>
      <c r="X52" s="69"/>
      <c r="Y52" s="69"/>
      <c r="Z52" s="69"/>
      <c r="AA52" s="69"/>
      <c r="AB52" s="69"/>
      <c r="AC52" s="69">
        <v>4879</v>
      </c>
      <c r="AD52" s="69">
        <v>0</v>
      </c>
      <c r="AE52" s="69">
        <v>0</v>
      </c>
      <c r="AF52" s="69">
        <v>0</v>
      </c>
      <c r="AG52" s="69">
        <v>0</v>
      </c>
      <c r="AH52" s="69">
        <v>0</v>
      </c>
      <c r="AI52" s="69">
        <v>4879</v>
      </c>
      <c r="AJ52" s="69">
        <v>560</v>
      </c>
      <c r="AK52" s="69">
        <v>17</v>
      </c>
      <c r="AL52" s="69">
        <v>8</v>
      </c>
      <c r="AM52" s="69">
        <v>161</v>
      </c>
      <c r="AN52" s="69">
        <v>469</v>
      </c>
      <c r="AO52" s="69">
        <v>515</v>
      </c>
      <c r="AP52" s="69">
        <v>566</v>
      </c>
      <c r="AQ52" s="69">
        <v>393</v>
      </c>
      <c r="AR52" s="69">
        <v>563</v>
      </c>
      <c r="AS52" s="69">
        <v>557</v>
      </c>
      <c r="AT52" s="69">
        <v>475</v>
      </c>
      <c r="AU52" s="69">
        <v>595</v>
      </c>
      <c r="AV52" s="69">
        <v>4879</v>
      </c>
      <c r="AW52" s="69">
        <v>0</v>
      </c>
      <c r="AX52" s="65">
        <v>0.18151</v>
      </c>
      <c r="AY52" s="65"/>
      <c r="AZ52" s="65"/>
      <c r="BA52" s="65">
        <v>0.18151</v>
      </c>
      <c r="BB52" s="65"/>
      <c r="BC52" s="65"/>
      <c r="BD52" s="66">
        <v>6.6</v>
      </c>
      <c r="BE52" s="66">
        <v>0</v>
      </c>
      <c r="BF52" s="66">
        <v>0</v>
      </c>
      <c r="BG52" s="66">
        <v>0</v>
      </c>
      <c r="BH52" s="66">
        <v>0</v>
      </c>
      <c r="BI52" s="66">
        <v>0</v>
      </c>
      <c r="BJ52" s="65">
        <v>0.134662</v>
      </c>
      <c r="BK52" s="65"/>
      <c r="BL52" s="65"/>
      <c r="BM52" s="44">
        <v>0</v>
      </c>
      <c r="BN52" s="44">
        <v>0</v>
      </c>
      <c r="BO52" s="44">
        <v>0</v>
      </c>
      <c r="BP52" s="65">
        <v>4.4589999999999998E-2</v>
      </c>
      <c r="BQ52" s="65" t="s">
        <v>296</v>
      </c>
      <c r="BR52" s="47">
        <v>6.85</v>
      </c>
      <c r="BS52" s="65" t="s">
        <v>99</v>
      </c>
      <c r="BT52" s="70" t="s">
        <v>130</v>
      </c>
      <c r="BU52" s="71">
        <v>0.10422810958904109</v>
      </c>
      <c r="BV52" s="72"/>
      <c r="BW52" s="72"/>
      <c r="BX52" s="73"/>
      <c r="BY52" s="52"/>
      <c r="BZ52" s="52"/>
      <c r="CA52" s="65">
        <v>0.13109980107612276</v>
      </c>
      <c r="CB52" s="65"/>
      <c r="CC52" s="65"/>
      <c r="CD52" s="65">
        <v>0.13109980107612276</v>
      </c>
      <c r="CE52" s="65"/>
      <c r="CF52" s="65"/>
      <c r="CG52" s="66">
        <v>30</v>
      </c>
      <c r="CH52" s="74">
        <v>406.05316238725663</v>
      </c>
      <c r="CI52" s="75">
        <v>0.26052538197206654</v>
      </c>
      <c r="CJ52" s="47">
        <v>82.199999999999989</v>
      </c>
      <c r="CK52" s="54">
        <v>488.25316238725662</v>
      </c>
      <c r="CL52" s="75">
        <v>0.29748573767400716</v>
      </c>
      <c r="CM52" s="47">
        <v>0</v>
      </c>
      <c r="CN52" s="54">
        <v>488.25316238725662</v>
      </c>
      <c r="CO52" s="75">
        <v>0.29748573767400716</v>
      </c>
      <c r="CP52" s="74">
        <v>114.1686</v>
      </c>
      <c r="CQ52" s="47">
        <v>114.17</v>
      </c>
      <c r="CR52" s="55">
        <v>44099</v>
      </c>
      <c r="CS52" s="55">
        <v>44104</v>
      </c>
      <c r="CT52" s="55">
        <f t="shared" si="1"/>
        <v>44256</v>
      </c>
      <c r="CU52" s="55">
        <f t="shared" si="2"/>
        <v>44408</v>
      </c>
      <c r="CV52" s="55">
        <f t="shared" si="3"/>
        <v>44378</v>
      </c>
    </row>
    <row r="53" spans="1:100" x14ac:dyDescent="0.2">
      <c r="A53" s="65" t="s">
        <v>326</v>
      </c>
      <c r="B53" s="65" t="s">
        <v>327</v>
      </c>
      <c r="C53" s="66" t="s">
        <v>328</v>
      </c>
      <c r="D53" s="67" t="s">
        <v>329</v>
      </c>
      <c r="E53" s="65">
        <v>677000352</v>
      </c>
      <c r="F53" s="65" t="s">
        <v>350</v>
      </c>
      <c r="G53" s="65" t="s">
        <v>351</v>
      </c>
      <c r="H53" s="65"/>
      <c r="I53" s="65"/>
      <c r="J53" s="65"/>
      <c r="K53" s="65"/>
      <c r="L53" s="65"/>
      <c r="M53" s="66" t="s">
        <v>92</v>
      </c>
      <c r="N53" s="66" t="s">
        <v>332</v>
      </c>
      <c r="O53" s="66" t="s">
        <v>94</v>
      </c>
      <c r="P53" s="66" t="s">
        <v>94</v>
      </c>
      <c r="Q53" s="68">
        <v>44110</v>
      </c>
      <c r="R53" s="66">
        <v>385333304</v>
      </c>
      <c r="S53" s="66" t="s">
        <v>94</v>
      </c>
      <c r="T53" s="66">
        <v>32</v>
      </c>
      <c r="U53" s="65" t="s">
        <v>120</v>
      </c>
      <c r="V53" s="66" t="s">
        <v>152</v>
      </c>
      <c r="W53" s="69">
        <v>143</v>
      </c>
      <c r="X53" s="69"/>
      <c r="Y53" s="69"/>
      <c r="Z53" s="69"/>
      <c r="AA53" s="69"/>
      <c r="AB53" s="69"/>
      <c r="AC53" s="69">
        <v>4685</v>
      </c>
      <c r="AD53" s="69">
        <v>0</v>
      </c>
      <c r="AE53" s="69">
        <v>0</v>
      </c>
      <c r="AF53" s="69">
        <v>0</v>
      </c>
      <c r="AG53" s="69">
        <v>0</v>
      </c>
      <c r="AH53" s="69">
        <v>0</v>
      </c>
      <c r="AI53" s="69">
        <v>4685</v>
      </c>
      <c r="AJ53" s="69">
        <v>143</v>
      </c>
      <c r="AK53" s="69">
        <v>141</v>
      </c>
      <c r="AL53" s="69">
        <v>117</v>
      </c>
      <c r="AM53" s="69">
        <v>483</v>
      </c>
      <c r="AN53" s="69">
        <v>472</v>
      </c>
      <c r="AO53" s="69">
        <v>1001</v>
      </c>
      <c r="AP53" s="69">
        <v>466</v>
      </c>
      <c r="AQ53" s="69">
        <v>680</v>
      </c>
      <c r="AR53" s="69">
        <v>435</v>
      </c>
      <c r="AS53" s="69">
        <v>337</v>
      </c>
      <c r="AT53" s="69">
        <v>410</v>
      </c>
      <c r="AU53" s="69">
        <v>506</v>
      </c>
      <c r="AV53" s="69">
        <v>4685</v>
      </c>
      <c r="AW53" s="69">
        <v>506</v>
      </c>
      <c r="AX53" s="65">
        <v>0.23371500000000001</v>
      </c>
      <c r="AY53" s="65"/>
      <c r="AZ53" s="65"/>
      <c r="BA53" s="65">
        <v>0.23371500000000001</v>
      </c>
      <c r="BB53" s="65"/>
      <c r="BC53" s="65"/>
      <c r="BD53" s="66">
        <v>13.5</v>
      </c>
      <c r="BE53" s="66">
        <v>0</v>
      </c>
      <c r="BF53" s="66">
        <v>0</v>
      </c>
      <c r="BG53" s="66">
        <v>0</v>
      </c>
      <c r="BH53" s="66">
        <v>0</v>
      </c>
      <c r="BI53" s="66">
        <v>0</v>
      </c>
      <c r="BJ53" s="76">
        <v>0.14485300000000001</v>
      </c>
      <c r="BK53" s="65"/>
      <c r="BL53" s="65"/>
      <c r="BM53" s="44">
        <v>0</v>
      </c>
      <c r="BN53" s="44">
        <v>0</v>
      </c>
      <c r="BO53" s="44">
        <v>0</v>
      </c>
      <c r="BP53" s="65">
        <v>4.4589999999999998E-2</v>
      </c>
      <c r="BQ53" s="44" t="s">
        <v>98</v>
      </c>
      <c r="BR53" s="47">
        <v>0</v>
      </c>
      <c r="BS53" s="65" t="s">
        <v>99</v>
      </c>
      <c r="BT53" s="70" t="s">
        <v>152</v>
      </c>
      <c r="BU53" s="71">
        <v>0.12176632876712329</v>
      </c>
      <c r="BV53" s="72"/>
      <c r="BW53" s="72"/>
      <c r="BX53" s="73"/>
      <c r="BY53" s="52"/>
      <c r="BZ53" s="52"/>
      <c r="CA53" s="65">
        <v>0.14037741334041356</v>
      </c>
      <c r="CB53" s="65"/>
      <c r="CC53" s="65"/>
      <c r="CD53" s="65">
        <v>0.14037741334041356</v>
      </c>
      <c r="CE53" s="65"/>
      <c r="CF53" s="65"/>
      <c r="CG53" s="66">
        <v>14</v>
      </c>
      <c r="CH53" s="74">
        <v>700.83759635015235</v>
      </c>
      <c r="CI53" s="75">
        <v>0.30207518278854156</v>
      </c>
      <c r="CJ53" s="47">
        <v>0</v>
      </c>
      <c r="CK53" s="54">
        <v>700.83759635015235</v>
      </c>
      <c r="CL53" s="75">
        <v>0.30207518278854156</v>
      </c>
      <c r="CM53" s="47">
        <v>0</v>
      </c>
      <c r="CN53" s="54">
        <v>700.83759635015235</v>
      </c>
      <c r="CO53" s="75">
        <v>0.30207518278854156</v>
      </c>
      <c r="CP53" s="74">
        <v>51.160199999999996</v>
      </c>
      <c r="CQ53" s="47">
        <v>51.07</v>
      </c>
      <c r="CR53" s="55">
        <v>44099</v>
      </c>
      <c r="CS53" s="55">
        <v>44104</v>
      </c>
      <c r="CT53" s="55">
        <f t="shared" si="1"/>
        <v>44256</v>
      </c>
      <c r="CU53" s="55">
        <f t="shared" si="2"/>
        <v>44408</v>
      </c>
      <c r="CV53" s="55">
        <f t="shared" si="3"/>
        <v>44378</v>
      </c>
    </row>
    <row r="54" spans="1:100" x14ac:dyDescent="0.2">
      <c r="A54" s="65" t="s">
        <v>326</v>
      </c>
      <c r="B54" s="65" t="s">
        <v>327</v>
      </c>
      <c r="C54" s="66" t="s">
        <v>328</v>
      </c>
      <c r="D54" s="67" t="s">
        <v>329</v>
      </c>
      <c r="E54" s="65">
        <v>677000352</v>
      </c>
      <c r="F54" s="65" t="s">
        <v>352</v>
      </c>
      <c r="G54" s="65" t="s">
        <v>353</v>
      </c>
      <c r="H54" s="65"/>
      <c r="I54" s="65"/>
      <c r="J54" s="65"/>
      <c r="K54" s="65"/>
      <c r="L54" s="65"/>
      <c r="M54" s="66" t="s">
        <v>92</v>
      </c>
      <c r="N54" s="66" t="s">
        <v>332</v>
      </c>
      <c r="O54" s="66" t="s">
        <v>94</v>
      </c>
      <c r="P54" s="66" t="s">
        <v>94</v>
      </c>
      <c r="Q54" s="68">
        <v>44231</v>
      </c>
      <c r="R54" s="66">
        <v>511485839</v>
      </c>
      <c r="S54" s="66" t="s">
        <v>311</v>
      </c>
      <c r="T54" s="66">
        <v>31</v>
      </c>
      <c r="U54" s="65" t="s">
        <v>120</v>
      </c>
      <c r="V54" s="66" t="s">
        <v>130</v>
      </c>
      <c r="W54" s="69">
        <v>106</v>
      </c>
      <c r="X54" s="69"/>
      <c r="Y54" s="69"/>
      <c r="Z54" s="69"/>
      <c r="AA54" s="69"/>
      <c r="AB54" s="69"/>
      <c r="AC54" s="69">
        <v>8790</v>
      </c>
      <c r="AD54" s="69">
        <v>0</v>
      </c>
      <c r="AE54" s="69">
        <v>0</v>
      </c>
      <c r="AF54" s="69">
        <v>0</v>
      </c>
      <c r="AG54" s="69">
        <v>0</v>
      </c>
      <c r="AH54" s="69">
        <v>0</v>
      </c>
      <c r="AI54" s="69">
        <v>8790</v>
      </c>
      <c r="AJ54" s="69">
        <v>1482</v>
      </c>
      <c r="AK54" s="69">
        <v>112</v>
      </c>
      <c r="AL54" s="69">
        <v>106</v>
      </c>
      <c r="AM54" s="69">
        <v>136</v>
      </c>
      <c r="AN54" s="69">
        <v>660</v>
      </c>
      <c r="AO54" s="69">
        <v>717</v>
      </c>
      <c r="AP54" s="69">
        <v>720</v>
      </c>
      <c r="AQ54" s="69">
        <v>651</v>
      </c>
      <c r="AR54" s="69">
        <v>946</v>
      </c>
      <c r="AS54" s="69">
        <v>651</v>
      </c>
      <c r="AT54" s="69">
        <v>1235</v>
      </c>
      <c r="AU54" s="69">
        <v>1374</v>
      </c>
      <c r="AV54" s="69">
        <v>8790</v>
      </c>
      <c r="AW54" s="69">
        <v>0</v>
      </c>
      <c r="AX54" s="65">
        <v>0.17632900000000001</v>
      </c>
      <c r="AY54" s="65"/>
      <c r="AZ54" s="65"/>
      <c r="BA54" s="65">
        <v>0.17632900000000001</v>
      </c>
      <c r="BB54" s="65"/>
      <c r="BC54" s="65"/>
      <c r="BD54" s="66">
        <v>6.9279999999999999</v>
      </c>
      <c r="BE54" s="66">
        <v>0</v>
      </c>
      <c r="BF54" s="66">
        <v>0</v>
      </c>
      <c r="BG54" s="66">
        <v>0</v>
      </c>
      <c r="BH54" s="66">
        <v>0</v>
      </c>
      <c r="BI54" s="66">
        <v>0</v>
      </c>
      <c r="BJ54" s="65">
        <v>0.13519999999999999</v>
      </c>
      <c r="BK54" s="65"/>
      <c r="BL54" s="65"/>
      <c r="BM54" s="44">
        <v>0</v>
      </c>
      <c r="BN54" s="44">
        <v>0</v>
      </c>
      <c r="BO54" s="44">
        <v>0</v>
      </c>
      <c r="BP54" s="65">
        <v>4.4589999999999998E-2</v>
      </c>
      <c r="BQ54" s="65" t="s">
        <v>296</v>
      </c>
      <c r="BR54" s="47">
        <v>6.98</v>
      </c>
      <c r="BS54" s="65" t="s">
        <v>99</v>
      </c>
      <c r="BT54" s="70" t="s">
        <v>130</v>
      </c>
      <c r="BU54" s="71">
        <v>0.10422810958904109</v>
      </c>
      <c r="BV54" s="72"/>
      <c r="BW54" s="72"/>
      <c r="BX54" s="73"/>
      <c r="BY54" s="52"/>
      <c r="BZ54" s="52"/>
      <c r="CA54" s="65">
        <v>0.13109980107612276</v>
      </c>
      <c r="CB54" s="65"/>
      <c r="CC54" s="65"/>
      <c r="CD54" s="65">
        <v>0.13109980107612276</v>
      </c>
      <c r="CE54" s="65"/>
      <c r="CF54" s="65"/>
      <c r="CG54" s="66">
        <v>30</v>
      </c>
      <c r="CH54" s="74">
        <v>605.2438929372031</v>
      </c>
      <c r="CI54" s="75">
        <v>0.24950671382586256</v>
      </c>
      <c r="CJ54" s="47">
        <v>83.76</v>
      </c>
      <c r="CK54" s="54">
        <v>689.00389293720309</v>
      </c>
      <c r="CL54" s="75">
        <v>0.27462520604444052</v>
      </c>
      <c r="CM54" s="47">
        <v>0</v>
      </c>
      <c r="CN54" s="54">
        <v>689.00389293720309</v>
      </c>
      <c r="CO54" s="75">
        <v>0.27462520604444052</v>
      </c>
      <c r="CP54" s="74">
        <v>205.68600000000001</v>
      </c>
      <c r="CQ54" s="47">
        <v>205.69</v>
      </c>
      <c r="CR54" s="55">
        <v>44099</v>
      </c>
      <c r="CS54" s="55">
        <v>44104</v>
      </c>
      <c r="CT54" s="55">
        <f t="shared" si="1"/>
        <v>44256</v>
      </c>
      <c r="CU54" s="55">
        <f t="shared" si="2"/>
        <v>44408</v>
      </c>
      <c r="CV54" s="55">
        <f t="shared" si="3"/>
        <v>44378</v>
      </c>
    </row>
    <row r="55" spans="1:100" x14ac:dyDescent="0.2">
      <c r="A55" s="65" t="s">
        <v>354</v>
      </c>
      <c r="B55" s="65" t="s">
        <v>293</v>
      </c>
      <c r="C55" s="66" t="s">
        <v>279</v>
      </c>
      <c r="D55" s="65"/>
      <c r="E55" s="65"/>
      <c r="F55" s="65" t="s">
        <v>355</v>
      </c>
      <c r="G55" s="65" t="s">
        <v>356</v>
      </c>
      <c r="H55" s="65"/>
      <c r="I55" s="65"/>
      <c r="J55" s="65"/>
      <c r="K55" s="65"/>
      <c r="L55" s="65"/>
      <c r="M55" s="66" t="s">
        <v>92</v>
      </c>
      <c r="N55" s="66"/>
      <c r="O55" s="66" t="s">
        <v>94</v>
      </c>
      <c r="P55" s="66" t="s">
        <v>94</v>
      </c>
      <c r="Q55" s="68"/>
      <c r="R55" s="66"/>
      <c r="S55" s="66"/>
      <c r="T55" s="66">
        <v>45</v>
      </c>
      <c r="U55" s="65" t="s">
        <v>357</v>
      </c>
      <c r="V55" s="66" t="s">
        <v>111</v>
      </c>
      <c r="W55" s="69">
        <v>62</v>
      </c>
      <c r="X55" s="69">
        <v>139</v>
      </c>
      <c r="Y55" s="69">
        <v>72</v>
      </c>
      <c r="Z55" s="69"/>
      <c r="AA55" s="69"/>
      <c r="AB55" s="69"/>
      <c r="AC55" s="69">
        <v>3796</v>
      </c>
      <c r="AD55" s="69">
        <v>12784</v>
      </c>
      <c r="AE55" s="69">
        <v>1664</v>
      </c>
      <c r="AF55" s="69">
        <v>342</v>
      </c>
      <c r="AG55" s="69">
        <v>1154</v>
      </c>
      <c r="AH55" s="69">
        <v>384</v>
      </c>
      <c r="AI55" s="69">
        <v>20124</v>
      </c>
      <c r="AJ55" s="69">
        <v>198</v>
      </c>
      <c r="AK55" s="69">
        <v>1367</v>
      </c>
      <c r="AL55" s="69">
        <v>1925</v>
      </c>
      <c r="AM55" s="69">
        <v>2143</v>
      </c>
      <c r="AN55" s="69">
        <v>3073</v>
      </c>
      <c r="AO55" s="69">
        <v>2095</v>
      </c>
      <c r="AP55" s="69">
        <v>2062</v>
      </c>
      <c r="AQ55" s="69">
        <v>1639</v>
      </c>
      <c r="AR55" s="69">
        <v>1646</v>
      </c>
      <c r="AS55" s="69">
        <v>1877</v>
      </c>
      <c r="AT55" s="69">
        <v>2099</v>
      </c>
      <c r="AU55" s="69">
        <v>1486</v>
      </c>
      <c r="AV55" s="69">
        <v>20124</v>
      </c>
      <c r="AW55" s="69">
        <v>1486</v>
      </c>
      <c r="AX55" s="65">
        <v>0.10005799999999999</v>
      </c>
      <c r="AY55" s="65">
        <v>8.6407579999999998E-2</v>
      </c>
      <c r="AZ55" s="65">
        <v>6.7171159999999994E-2</v>
      </c>
      <c r="BA55" s="65">
        <v>0.10005799999999999</v>
      </c>
      <c r="BB55" s="65">
        <v>8.6407579999999998E-2</v>
      </c>
      <c r="BC55" s="65">
        <v>6.7171159999999994E-2</v>
      </c>
      <c r="BD55" s="66">
        <v>1</v>
      </c>
      <c r="BE55" s="66">
        <v>2</v>
      </c>
      <c r="BF55" s="66">
        <v>27.785</v>
      </c>
      <c r="BG55" s="66">
        <v>0</v>
      </c>
      <c r="BH55" s="66">
        <v>0</v>
      </c>
      <c r="BI55" s="66">
        <v>0</v>
      </c>
      <c r="BJ55" s="65">
        <v>0.1170655</v>
      </c>
      <c r="BK55" s="65">
        <v>7.2430999999999995E-2</v>
      </c>
      <c r="BL55" s="65">
        <v>5.0113999999999999E-2</v>
      </c>
      <c r="BM55" s="44">
        <v>0</v>
      </c>
      <c r="BN55" s="44">
        <v>0</v>
      </c>
      <c r="BO55" s="44">
        <v>0</v>
      </c>
      <c r="BP55" s="65">
        <v>0.36</v>
      </c>
      <c r="BQ55" s="44" t="s">
        <v>98</v>
      </c>
      <c r="BR55" s="47">
        <v>0</v>
      </c>
      <c r="BS55" s="65" t="s">
        <v>99</v>
      </c>
      <c r="BT55" s="70" t="s">
        <v>111</v>
      </c>
      <c r="BU55" s="71">
        <v>0.11158598630136986</v>
      </c>
      <c r="BV55" s="72">
        <v>6.6951589041095882E-2</v>
      </c>
      <c r="BW55" s="72">
        <v>4.4634397260273968E-2</v>
      </c>
      <c r="BX55" s="73"/>
      <c r="BY55" s="52"/>
      <c r="BZ55" s="52"/>
      <c r="CA55" s="65">
        <v>9.5772645200383061E-2</v>
      </c>
      <c r="CB55" s="65">
        <v>8.1858750033293626E-2</v>
      </c>
      <c r="CC55" s="65">
        <v>6.2451646870777706E-2</v>
      </c>
      <c r="CD55" s="65">
        <v>9.5772645200383061E-2</v>
      </c>
      <c r="CE55" s="65">
        <v>8.1858750033293626E-2</v>
      </c>
      <c r="CF55" s="65">
        <v>6.2451646870777706E-2</v>
      </c>
      <c r="CG55" s="66">
        <v>3</v>
      </c>
      <c r="CH55" s="74">
        <v>193.79076389505644</v>
      </c>
      <c r="CI55" s="75">
        <v>6.132134472201272E-2</v>
      </c>
      <c r="CJ55" s="47">
        <v>0</v>
      </c>
      <c r="CK55" s="54">
        <v>193.79076389505644</v>
      </c>
      <c r="CL55" s="75">
        <v>6.132134472201272E-2</v>
      </c>
      <c r="CM55" s="47">
        <v>0</v>
      </c>
      <c r="CN55" s="54">
        <v>193.79076389505644</v>
      </c>
      <c r="CO55" s="75">
        <v>6.132134472201272E-2</v>
      </c>
      <c r="CP55" s="74">
        <v>27.167400000000001</v>
      </c>
      <c r="CQ55" s="47">
        <v>25.62</v>
      </c>
      <c r="CR55" s="55">
        <v>44098</v>
      </c>
      <c r="CS55" s="55">
        <v>44103</v>
      </c>
      <c r="CT55" s="55">
        <f t="shared" si="1"/>
        <v>44255</v>
      </c>
      <c r="CU55" s="55">
        <f t="shared" si="2"/>
        <v>44407</v>
      </c>
      <c r="CV55" s="55">
        <f t="shared" si="3"/>
        <v>44377</v>
      </c>
    </row>
    <row r="56" spans="1:100" x14ac:dyDescent="0.2">
      <c r="A56" s="65" t="s">
        <v>358</v>
      </c>
      <c r="B56" s="65" t="s">
        <v>359</v>
      </c>
      <c r="C56" s="66" t="s">
        <v>360</v>
      </c>
      <c r="D56" s="67"/>
      <c r="E56" s="65"/>
      <c r="F56" s="65" t="s">
        <v>361</v>
      </c>
      <c r="G56" s="65" t="s">
        <v>362</v>
      </c>
      <c r="H56" s="65"/>
      <c r="I56" s="65"/>
      <c r="J56" s="65"/>
      <c r="K56" s="65"/>
      <c r="L56" s="65"/>
      <c r="M56" s="66" t="s">
        <v>92</v>
      </c>
      <c r="N56" s="66" t="s">
        <v>282</v>
      </c>
      <c r="O56" s="66" t="s">
        <v>94</v>
      </c>
      <c r="P56" s="66" t="s">
        <v>94</v>
      </c>
      <c r="Q56" s="68">
        <v>44257</v>
      </c>
      <c r="R56" s="66">
        <v>692328385</v>
      </c>
      <c r="S56" s="66"/>
      <c r="T56" s="66">
        <v>31</v>
      </c>
      <c r="U56" s="65" t="s">
        <v>120</v>
      </c>
      <c r="V56" s="66" t="s">
        <v>111</v>
      </c>
      <c r="W56" s="69">
        <v>913</v>
      </c>
      <c r="X56" s="69">
        <v>2271</v>
      </c>
      <c r="Y56" s="69">
        <v>723</v>
      </c>
      <c r="Z56" s="69"/>
      <c r="AA56" s="69"/>
      <c r="AB56" s="69"/>
      <c r="AC56" s="69">
        <v>7809</v>
      </c>
      <c r="AD56" s="69">
        <v>17549</v>
      </c>
      <c r="AE56" s="69">
        <v>4445</v>
      </c>
      <c r="AF56" s="69">
        <v>4086</v>
      </c>
      <c r="AG56" s="69">
        <v>9460</v>
      </c>
      <c r="AH56" s="69">
        <v>2083</v>
      </c>
      <c r="AI56" s="69">
        <v>45432</v>
      </c>
      <c r="AJ56" s="69">
        <v>3907</v>
      </c>
      <c r="AK56" s="69">
        <v>2744</v>
      </c>
      <c r="AL56" s="69">
        <v>1643</v>
      </c>
      <c r="AM56" s="69">
        <v>1386</v>
      </c>
      <c r="AN56" s="69">
        <v>4217</v>
      </c>
      <c r="AO56" s="69">
        <v>4693</v>
      </c>
      <c r="AP56" s="69">
        <v>4597</v>
      </c>
      <c r="AQ56" s="69">
        <v>4914</v>
      </c>
      <c r="AR56" s="69">
        <v>5013</v>
      </c>
      <c r="AS56" s="69">
        <v>1951</v>
      </c>
      <c r="AT56" s="69">
        <v>5051</v>
      </c>
      <c r="AU56" s="69">
        <v>5316</v>
      </c>
      <c r="AV56" s="69">
        <v>40116</v>
      </c>
      <c r="AW56" s="69">
        <v>5316</v>
      </c>
      <c r="AX56" s="65">
        <v>0.162851</v>
      </c>
      <c r="AY56" s="65">
        <v>0.152113</v>
      </c>
      <c r="AZ56" s="65">
        <v>9.7484000000000001E-2</v>
      </c>
      <c r="BA56" s="65">
        <v>0.162851</v>
      </c>
      <c r="BB56" s="65">
        <v>0.152113</v>
      </c>
      <c r="BC56" s="65">
        <v>9.7484000000000001E-2</v>
      </c>
      <c r="BD56" s="66">
        <v>30</v>
      </c>
      <c r="BE56" s="66">
        <v>34</v>
      </c>
      <c r="BF56" s="66">
        <v>15.000999999999999</v>
      </c>
      <c r="BG56" s="66">
        <v>0</v>
      </c>
      <c r="BH56" s="66">
        <v>0</v>
      </c>
      <c r="BI56" s="66">
        <v>0</v>
      </c>
      <c r="BJ56" s="65">
        <v>0.11530899999999999</v>
      </c>
      <c r="BK56" s="65">
        <v>6.9948999999999997E-2</v>
      </c>
      <c r="BL56" s="65">
        <v>4.9757999999999997E-2</v>
      </c>
      <c r="BM56" s="44">
        <v>0</v>
      </c>
      <c r="BN56" s="44">
        <v>0</v>
      </c>
      <c r="BO56" s="44">
        <v>0</v>
      </c>
      <c r="BP56" s="65">
        <v>0.262295</v>
      </c>
      <c r="BQ56" s="44" t="s">
        <v>98</v>
      </c>
      <c r="BR56" s="47">
        <v>0</v>
      </c>
      <c r="BS56" s="65" t="s">
        <v>99</v>
      </c>
      <c r="BT56" s="70" t="s">
        <v>111</v>
      </c>
      <c r="BU56" s="71">
        <v>0.11158598630136986</v>
      </c>
      <c r="BV56" s="72">
        <v>6.6951589041095882E-2</v>
      </c>
      <c r="BW56" s="72">
        <v>4.4634397260273968E-2</v>
      </c>
      <c r="BX56" s="73"/>
      <c r="BY56" s="52"/>
      <c r="BZ56" s="52"/>
      <c r="CA56" s="49" t="s">
        <v>284</v>
      </c>
      <c r="CB56" s="50" t="s">
        <v>284</v>
      </c>
      <c r="CC56" s="50" t="s">
        <v>284</v>
      </c>
      <c r="CD56" s="49" t="s">
        <v>284</v>
      </c>
      <c r="CE56" s="50" t="s">
        <v>284</v>
      </c>
      <c r="CF56" s="50" t="s">
        <v>284</v>
      </c>
      <c r="CG56" s="66">
        <v>30</v>
      </c>
      <c r="CH56" s="77">
        <v>3138.8936444972715</v>
      </c>
      <c r="CI56" s="78">
        <v>0.26895980538482916</v>
      </c>
      <c r="CJ56" s="47">
        <v>0</v>
      </c>
      <c r="CK56" s="77">
        <v>3138.8936444972715</v>
      </c>
      <c r="CL56" s="78">
        <v>0.26895980538482916</v>
      </c>
      <c r="CM56" s="47">
        <v>0</v>
      </c>
      <c r="CN56" s="77">
        <v>3138.8936444972715</v>
      </c>
      <c r="CO56" s="78">
        <v>0.26895980538482916</v>
      </c>
      <c r="CP56" s="79">
        <v>59.61</v>
      </c>
      <c r="CQ56" s="79">
        <v>59.61</v>
      </c>
      <c r="CR56" s="55">
        <v>44099</v>
      </c>
      <c r="CS56" s="55">
        <v>44104</v>
      </c>
      <c r="CT56" s="55">
        <f t="shared" si="1"/>
        <v>44256</v>
      </c>
      <c r="CU56" s="55">
        <f t="shared" si="2"/>
        <v>44408</v>
      </c>
      <c r="CV56" s="55">
        <f t="shared" si="3"/>
        <v>44378</v>
      </c>
    </row>
    <row r="57" spans="1:100" x14ac:dyDescent="0.2">
      <c r="A57" s="65" t="s">
        <v>358</v>
      </c>
      <c r="B57" s="65" t="s">
        <v>359</v>
      </c>
      <c r="C57" s="66" t="s">
        <v>360</v>
      </c>
      <c r="D57" s="67"/>
      <c r="E57" s="65"/>
      <c r="F57" s="65" t="s">
        <v>363</v>
      </c>
      <c r="G57" s="65" t="s">
        <v>364</v>
      </c>
      <c r="H57" s="65"/>
      <c r="I57" s="65"/>
      <c r="J57" s="65"/>
      <c r="K57" s="65"/>
      <c r="L57" s="65"/>
      <c r="M57" s="66" t="s">
        <v>92</v>
      </c>
      <c r="N57" s="66" t="s">
        <v>282</v>
      </c>
      <c r="O57" s="66" t="s">
        <v>94</v>
      </c>
      <c r="P57" s="66" t="s">
        <v>94</v>
      </c>
      <c r="Q57" s="68">
        <v>44257</v>
      </c>
      <c r="R57" s="66">
        <v>692354864</v>
      </c>
      <c r="S57" s="66"/>
      <c r="T57" s="66">
        <v>31</v>
      </c>
      <c r="U57" s="65" t="s">
        <v>120</v>
      </c>
      <c r="V57" s="66" t="s">
        <v>111</v>
      </c>
      <c r="W57" s="69">
        <v>554</v>
      </c>
      <c r="X57" s="69">
        <v>1076</v>
      </c>
      <c r="Y57" s="69">
        <v>417</v>
      </c>
      <c r="Z57" s="69"/>
      <c r="AA57" s="69"/>
      <c r="AB57" s="69"/>
      <c r="AC57" s="69">
        <v>4852</v>
      </c>
      <c r="AD57" s="69">
        <v>11273</v>
      </c>
      <c r="AE57" s="69">
        <v>3689</v>
      </c>
      <c r="AF57" s="69">
        <v>2196</v>
      </c>
      <c r="AG57" s="69">
        <v>5263</v>
      </c>
      <c r="AH57" s="69">
        <v>1777</v>
      </c>
      <c r="AI57" s="69">
        <v>29050</v>
      </c>
      <c r="AJ57" s="69">
        <v>2047</v>
      </c>
      <c r="AK57" s="69">
        <v>939</v>
      </c>
      <c r="AL57" s="69">
        <v>1042</v>
      </c>
      <c r="AM57" s="69">
        <v>2152</v>
      </c>
      <c r="AN57" s="69">
        <v>2913</v>
      </c>
      <c r="AO57" s="69">
        <v>2782</v>
      </c>
      <c r="AP57" s="69">
        <v>2783</v>
      </c>
      <c r="AQ57" s="69">
        <v>2767</v>
      </c>
      <c r="AR57" s="69">
        <v>2756</v>
      </c>
      <c r="AS57" s="69">
        <v>2690</v>
      </c>
      <c r="AT57" s="69">
        <v>3319</v>
      </c>
      <c r="AU57" s="69">
        <v>2860</v>
      </c>
      <c r="AV57" s="69">
        <v>26190</v>
      </c>
      <c r="AW57" s="69">
        <v>2860</v>
      </c>
      <c r="AX57" s="65">
        <v>0.162851</v>
      </c>
      <c r="AY57" s="65">
        <v>0.152113</v>
      </c>
      <c r="AZ57" s="65">
        <v>9.7484000000000001E-2</v>
      </c>
      <c r="BA57" s="65">
        <v>0.162851</v>
      </c>
      <c r="BB57" s="65">
        <v>0.152113</v>
      </c>
      <c r="BC57" s="65">
        <v>9.7484000000000001E-2</v>
      </c>
      <c r="BD57" s="66">
        <v>12</v>
      </c>
      <c r="BE57" s="66">
        <v>15.000999999999999</v>
      </c>
      <c r="BF57" s="66">
        <v>7</v>
      </c>
      <c r="BG57" s="66">
        <v>0</v>
      </c>
      <c r="BH57" s="66">
        <v>0</v>
      </c>
      <c r="BI57" s="66">
        <v>0</v>
      </c>
      <c r="BJ57" s="65">
        <v>0.11530899999999999</v>
      </c>
      <c r="BK57" s="65">
        <v>6.9948999999999997E-2</v>
      </c>
      <c r="BL57" s="65">
        <v>4.9757999999999997E-2</v>
      </c>
      <c r="BM57" s="44">
        <v>0</v>
      </c>
      <c r="BN57" s="44">
        <v>0</v>
      </c>
      <c r="BO57" s="44">
        <v>0</v>
      </c>
      <c r="BP57" s="65">
        <v>0.262295</v>
      </c>
      <c r="BQ57" s="44" t="s">
        <v>98</v>
      </c>
      <c r="BR57" s="47">
        <v>0</v>
      </c>
      <c r="BS57" s="80" t="s">
        <v>99</v>
      </c>
      <c r="BT57" s="81" t="s">
        <v>111</v>
      </c>
      <c r="BU57" s="71">
        <v>0.11158598630136986</v>
      </c>
      <c r="BV57" s="72">
        <v>6.6951589041095882E-2</v>
      </c>
      <c r="BW57" s="72">
        <v>4.4634397260273968E-2</v>
      </c>
      <c r="BX57" s="73"/>
      <c r="BY57" s="52"/>
      <c r="BZ57" s="52"/>
      <c r="CA57" s="49" t="s">
        <v>284</v>
      </c>
      <c r="CB57" s="50" t="s">
        <v>284</v>
      </c>
      <c r="CC57" s="50" t="s">
        <v>284</v>
      </c>
      <c r="CD57" s="49" t="s">
        <v>284</v>
      </c>
      <c r="CE57" s="50" t="s">
        <v>284</v>
      </c>
      <c r="CF57" s="50" t="s">
        <v>284</v>
      </c>
      <c r="CG57" s="66">
        <v>30</v>
      </c>
      <c r="CH57" s="77">
        <v>1913.6387516420173</v>
      </c>
      <c r="CI57" s="78">
        <v>0.28377377575698204</v>
      </c>
      <c r="CJ57" s="47">
        <v>0</v>
      </c>
      <c r="CK57" s="77">
        <v>1913.6387516420173</v>
      </c>
      <c r="CL57" s="78">
        <v>0.28377377575698204</v>
      </c>
      <c r="CM57" s="47">
        <v>0</v>
      </c>
      <c r="CN57" s="77">
        <v>1913.6387516420173</v>
      </c>
      <c r="CO57" s="78">
        <v>0.28377377575698204</v>
      </c>
      <c r="CP57" s="79">
        <v>38.49</v>
      </c>
      <c r="CQ57" s="79">
        <v>38.49</v>
      </c>
      <c r="CR57" s="55">
        <v>44099</v>
      </c>
      <c r="CS57" s="55">
        <v>44104</v>
      </c>
      <c r="CT57" s="55">
        <f t="shared" si="1"/>
        <v>44256</v>
      </c>
      <c r="CU57" s="55">
        <f t="shared" si="2"/>
        <v>44408</v>
      </c>
      <c r="CV57" s="55">
        <f t="shared" si="3"/>
        <v>44378</v>
      </c>
    </row>
    <row r="58" spans="1:100" x14ac:dyDescent="0.2">
      <c r="A58" s="65" t="s">
        <v>358</v>
      </c>
      <c r="B58" s="65" t="s">
        <v>359</v>
      </c>
      <c r="C58" s="66" t="s">
        <v>360</v>
      </c>
      <c r="D58" s="67"/>
      <c r="E58" s="65"/>
      <c r="F58" s="65" t="s">
        <v>365</v>
      </c>
      <c r="G58" s="65" t="s">
        <v>366</v>
      </c>
      <c r="H58" s="65"/>
      <c r="I58" s="65"/>
      <c r="J58" s="65"/>
      <c r="K58" s="65"/>
      <c r="L58" s="65"/>
      <c r="M58" s="66" t="s">
        <v>92</v>
      </c>
      <c r="N58" s="66" t="s">
        <v>282</v>
      </c>
      <c r="O58" s="66" t="s">
        <v>94</v>
      </c>
      <c r="P58" s="66" t="s">
        <v>94</v>
      </c>
      <c r="Q58" s="68">
        <v>44257</v>
      </c>
      <c r="R58" s="66">
        <v>692321974</v>
      </c>
      <c r="S58" s="66"/>
      <c r="T58" s="66">
        <v>31</v>
      </c>
      <c r="U58" s="65" t="s">
        <v>120</v>
      </c>
      <c r="V58" s="66" t="s">
        <v>367</v>
      </c>
      <c r="W58" s="69">
        <v>295</v>
      </c>
      <c r="X58" s="69">
        <v>800</v>
      </c>
      <c r="Y58" s="69">
        <v>415</v>
      </c>
      <c r="Z58" s="69"/>
      <c r="AA58" s="69"/>
      <c r="AB58" s="69"/>
      <c r="AC58" s="69">
        <v>5624</v>
      </c>
      <c r="AD58" s="69">
        <v>14658</v>
      </c>
      <c r="AE58" s="69">
        <v>4794</v>
      </c>
      <c r="AF58" s="69">
        <v>2482</v>
      </c>
      <c r="AG58" s="69">
        <v>6121</v>
      </c>
      <c r="AH58" s="69">
        <v>2194</v>
      </c>
      <c r="AI58" s="69">
        <v>35873</v>
      </c>
      <c r="AJ58" s="69">
        <v>1510</v>
      </c>
      <c r="AK58" s="69">
        <v>919</v>
      </c>
      <c r="AL58" s="69">
        <v>977</v>
      </c>
      <c r="AM58" s="69">
        <v>1345</v>
      </c>
      <c r="AN58" s="69">
        <v>1998</v>
      </c>
      <c r="AO58" s="69">
        <v>5590</v>
      </c>
      <c r="AP58" s="69">
        <v>4744</v>
      </c>
      <c r="AQ58" s="69">
        <v>4605</v>
      </c>
      <c r="AR58" s="69">
        <v>443</v>
      </c>
      <c r="AS58" s="69">
        <v>659</v>
      </c>
      <c r="AT58" s="69">
        <v>2185</v>
      </c>
      <c r="AU58" s="69">
        <v>5694</v>
      </c>
      <c r="AV58" s="69">
        <v>30669</v>
      </c>
      <c r="AW58" s="69">
        <v>0</v>
      </c>
      <c r="AX58" s="65">
        <v>0.162851</v>
      </c>
      <c r="AY58" s="65">
        <v>0.152113</v>
      </c>
      <c r="AZ58" s="65">
        <v>9.7484000000000001E-2</v>
      </c>
      <c r="BA58" s="65">
        <v>0.162851</v>
      </c>
      <c r="BB58" s="65">
        <v>0.152113</v>
      </c>
      <c r="BC58" s="65">
        <v>9.7484000000000001E-2</v>
      </c>
      <c r="BD58" s="66">
        <v>30</v>
      </c>
      <c r="BE58" s="66">
        <v>30</v>
      </c>
      <c r="BF58" s="66">
        <v>20</v>
      </c>
      <c r="BG58" s="66">
        <v>0</v>
      </c>
      <c r="BH58" s="66">
        <v>0</v>
      </c>
      <c r="BI58" s="66">
        <v>0</v>
      </c>
      <c r="BJ58" s="65">
        <v>0.11530899999999999</v>
      </c>
      <c r="BK58" s="65">
        <v>6.9948999999999997E-2</v>
      </c>
      <c r="BL58" s="65">
        <v>4.9757999999999997E-2</v>
      </c>
      <c r="BM58" s="44">
        <v>0</v>
      </c>
      <c r="BN58" s="44">
        <v>0</v>
      </c>
      <c r="BO58" s="44">
        <v>0</v>
      </c>
      <c r="BP58" s="65">
        <v>0.262295</v>
      </c>
      <c r="BQ58" s="65" t="s">
        <v>296</v>
      </c>
      <c r="BR58" s="47">
        <v>6.95</v>
      </c>
      <c r="BS58" s="65" t="s">
        <v>99</v>
      </c>
      <c r="BT58" s="70" t="s">
        <v>111</v>
      </c>
      <c r="BU58" s="71">
        <v>0.11158598630136986</v>
      </c>
      <c r="BV58" s="72">
        <v>6.6951589041095882E-2</v>
      </c>
      <c r="BW58" s="72">
        <v>4.4634397260273968E-2</v>
      </c>
      <c r="BX58" s="73"/>
      <c r="BY58" s="52"/>
      <c r="BZ58" s="52"/>
      <c r="CA58" s="49" t="s">
        <v>284</v>
      </c>
      <c r="CB58" s="50" t="s">
        <v>284</v>
      </c>
      <c r="CC58" s="50" t="s">
        <v>284</v>
      </c>
      <c r="CD58" s="49" t="s">
        <v>284</v>
      </c>
      <c r="CE58" s="50" t="s">
        <v>284</v>
      </c>
      <c r="CF58" s="50" t="s">
        <v>284</v>
      </c>
      <c r="CG58" s="66">
        <v>30</v>
      </c>
      <c r="CH58" s="77">
        <v>2556.441774018399</v>
      </c>
      <c r="CI58" s="78">
        <v>0.26292545332448231</v>
      </c>
      <c r="CJ58" s="47">
        <v>83.4</v>
      </c>
      <c r="CK58" s="77">
        <v>2639.8417740183991</v>
      </c>
      <c r="CL58" s="78">
        <v>0.26916416125491188</v>
      </c>
      <c r="CM58" s="47">
        <v>0</v>
      </c>
      <c r="CN58" s="77">
        <v>2639.8417740183991</v>
      </c>
      <c r="CO58" s="78">
        <v>0.26916416125491188</v>
      </c>
      <c r="CP58" s="79">
        <v>44.96</v>
      </c>
      <c r="CQ58" s="79">
        <v>44.96</v>
      </c>
      <c r="CR58" s="55">
        <v>44099</v>
      </c>
      <c r="CS58" s="55">
        <v>44104</v>
      </c>
      <c r="CT58" s="55">
        <f t="shared" si="1"/>
        <v>44256</v>
      </c>
      <c r="CU58" s="55">
        <f t="shared" si="2"/>
        <v>44408</v>
      </c>
      <c r="CV58" s="55">
        <f t="shared" si="3"/>
        <v>44378</v>
      </c>
    </row>
    <row r="59" spans="1:100" x14ac:dyDescent="0.2">
      <c r="A59" s="65" t="s">
        <v>358</v>
      </c>
      <c r="B59" s="65" t="s">
        <v>359</v>
      </c>
      <c r="C59" s="66" t="s">
        <v>360</v>
      </c>
      <c r="D59" s="67"/>
      <c r="E59" s="65"/>
      <c r="F59" s="65" t="s">
        <v>368</v>
      </c>
      <c r="G59" s="65" t="s">
        <v>369</v>
      </c>
      <c r="H59" s="65"/>
      <c r="I59" s="65"/>
      <c r="J59" s="65"/>
      <c r="K59" s="65"/>
      <c r="L59" s="65"/>
      <c r="M59" s="66"/>
      <c r="N59" s="66"/>
      <c r="O59" s="66" t="s">
        <v>94</v>
      </c>
      <c r="P59" s="66" t="s">
        <v>94</v>
      </c>
      <c r="Q59" s="68">
        <v>44257</v>
      </c>
      <c r="R59" s="66">
        <v>692322607</v>
      </c>
      <c r="S59" s="66"/>
      <c r="T59" s="66">
        <v>31</v>
      </c>
      <c r="U59" s="65" t="s">
        <v>120</v>
      </c>
      <c r="V59" s="66" t="s">
        <v>111</v>
      </c>
      <c r="W59" s="69">
        <v>405</v>
      </c>
      <c r="X59" s="69">
        <v>957</v>
      </c>
      <c r="Y59" s="69">
        <v>497</v>
      </c>
      <c r="Z59" s="69"/>
      <c r="AA59" s="69"/>
      <c r="AB59" s="69"/>
      <c r="AC59" s="69">
        <v>11373</v>
      </c>
      <c r="AD59" s="69">
        <v>27186</v>
      </c>
      <c r="AE59" s="69">
        <v>6567</v>
      </c>
      <c r="AF59" s="69">
        <v>5760</v>
      </c>
      <c r="AG59" s="69">
        <v>13612</v>
      </c>
      <c r="AH59" s="69">
        <v>3296</v>
      </c>
      <c r="AI59" s="69">
        <v>67794</v>
      </c>
      <c r="AJ59" s="69">
        <v>1134</v>
      </c>
      <c r="AK59" s="69">
        <v>2529</v>
      </c>
      <c r="AL59" s="69">
        <v>7111</v>
      </c>
      <c r="AM59" s="69">
        <v>8848</v>
      </c>
      <c r="AN59" s="69">
        <v>5643</v>
      </c>
      <c r="AO59" s="69">
        <v>6727</v>
      </c>
      <c r="AP59" s="69">
        <v>6368</v>
      </c>
      <c r="AQ59" s="69">
        <v>6863</v>
      </c>
      <c r="AR59" s="69">
        <v>8343</v>
      </c>
      <c r="AS59" s="69">
        <v>7895</v>
      </c>
      <c r="AT59" s="69">
        <v>6333</v>
      </c>
      <c r="AU59" s="69">
        <v>6493</v>
      </c>
      <c r="AV59" s="69">
        <v>61461</v>
      </c>
      <c r="AW59" s="69">
        <v>12826</v>
      </c>
      <c r="AX59" s="65">
        <v>0.162851</v>
      </c>
      <c r="AY59" s="65">
        <v>0.152113</v>
      </c>
      <c r="AZ59" s="65">
        <v>9.7484000000000001E-2</v>
      </c>
      <c r="BA59" s="65">
        <v>0.162851</v>
      </c>
      <c r="BB59" s="65">
        <v>0.152113</v>
      </c>
      <c r="BC59" s="65">
        <v>9.7484000000000001E-2</v>
      </c>
      <c r="BD59" s="66">
        <v>20.94</v>
      </c>
      <c r="BE59" s="66">
        <v>20.95</v>
      </c>
      <c r="BF59" s="66">
        <v>15.02</v>
      </c>
      <c r="BG59" s="66">
        <v>0</v>
      </c>
      <c r="BH59" s="66">
        <v>0</v>
      </c>
      <c r="BI59" s="66">
        <v>0</v>
      </c>
      <c r="BJ59" s="65">
        <v>0.11530899999999999</v>
      </c>
      <c r="BK59" s="65">
        <v>6.9948999999999997E-2</v>
      </c>
      <c r="BL59" s="65">
        <v>4.9757999999999997E-2</v>
      </c>
      <c r="BM59" s="44">
        <v>0</v>
      </c>
      <c r="BN59" s="44">
        <v>0</v>
      </c>
      <c r="BO59" s="44">
        <v>0</v>
      </c>
      <c r="BP59" s="65">
        <v>0.262295</v>
      </c>
      <c r="BQ59" s="44" t="s">
        <v>98</v>
      </c>
      <c r="BR59" s="47">
        <v>0</v>
      </c>
      <c r="BS59" s="65" t="s">
        <v>99</v>
      </c>
      <c r="BT59" s="70" t="s">
        <v>111</v>
      </c>
      <c r="BU59" s="71">
        <v>0.11158598630136986</v>
      </c>
      <c r="BV59" s="72">
        <v>6.6951589041095882E-2</v>
      </c>
      <c r="BW59" s="72">
        <v>4.4634397260273968E-2</v>
      </c>
      <c r="BX59" s="73"/>
      <c r="BY59" s="52"/>
      <c r="BZ59" s="52"/>
      <c r="CA59" s="49" t="s">
        <v>284</v>
      </c>
      <c r="CB59" s="50" t="s">
        <v>284</v>
      </c>
      <c r="CC59" s="50" t="s">
        <v>284</v>
      </c>
      <c r="CD59" s="49" t="s">
        <v>284</v>
      </c>
      <c r="CE59" s="50" t="s">
        <v>284</v>
      </c>
      <c r="CF59" s="50" t="s">
        <v>284</v>
      </c>
      <c r="CG59" s="66">
        <v>30</v>
      </c>
      <c r="CH59" s="77">
        <v>4578.0764215093641</v>
      </c>
      <c r="CI59" s="78">
        <v>0.30667241918490767</v>
      </c>
      <c r="CJ59" s="47">
        <v>0</v>
      </c>
      <c r="CK59" s="77">
        <v>4578.0764215093641</v>
      </c>
      <c r="CL59" s="78">
        <v>0.30667241918490767</v>
      </c>
      <c r="CM59" s="47">
        <v>0</v>
      </c>
      <c r="CN59" s="77">
        <v>4578.0764215093641</v>
      </c>
      <c r="CO59" s="78">
        <v>0.30667241918490767</v>
      </c>
      <c r="CP59" s="79">
        <v>90.01</v>
      </c>
      <c r="CQ59" s="79">
        <v>90.01</v>
      </c>
      <c r="CR59" s="55">
        <v>44099</v>
      </c>
      <c r="CS59" s="55">
        <v>44104</v>
      </c>
      <c r="CT59" s="55">
        <f t="shared" si="1"/>
        <v>44256</v>
      </c>
      <c r="CU59" s="55">
        <f t="shared" si="2"/>
        <v>44408</v>
      </c>
      <c r="CV59" s="55">
        <f t="shared" si="3"/>
        <v>44378</v>
      </c>
    </row>
    <row r="60" spans="1:100" x14ac:dyDescent="0.2">
      <c r="A60" s="65" t="s">
        <v>358</v>
      </c>
      <c r="B60" s="65" t="s">
        <v>359</v>
      </c>
      <c r="C60" s="66" t="s">
        <v>360</v>
      </c>
      <c r="D60" s="67"/>
      <c r="E60" s="65"/>
      <c r="F60" s="65" t="s">
        <v>370</v>
      </c>
      <c r="G60" s="65" t="s">
        <v>371</v>
      </c>
      <c r="H60" s="65"/>
      <c r="I60" s="65"/>
      <c r="J60" s="65"/>
      <c r="K60" s="65"/>
      <c r="L60" s="65"/>
      <c r="M60" s="66"/>
      <c r="N60" s="66"/>
      <c r="O60" s="66" t="s">
        <v>94</v>
      </c>
      <c r="P60" s="66" t="s">
        <v>94</v>
      </c>
      <c r="Q60" s="68">
        <v>44257</v>
      </c>
      <c r="R60" s="66">
        <v>692323004</v>
      </c>
      <c r="S60" s="66"/>
      <c r="T60" s="66">
        <v>31</v>
      </c>
      <c r="U60" s="65" t="s">
        <v>120</v>
      </c>
      <c r="V60" s="66" t="s">
        <v>111</v>
      </c>
      <c r="W60" s="69">
        <v>1503</v>
      </c>
      <c r="X60" s="69">
        <v>2425</v>
      </c>
      <c r="Y60" s="69">
        <v>628</v>
      </c>
      <c r="Z60" s="69"/>
      <c r="AA60" s="69"/>
      <c r="AB60" s="69"/>
      <c r="AC60" s="69">
        <v>13522</v>
      </c>
      <c r="AD60" s="69">
        <v>32505</v>
      </c>
      <c r="AE60" s="69">
        <v>32505</v>
      </c>
      <c r="AF60" s="69">
        <v>5670</v>
      </c>
      <c r="AG60" s="69">
        <v>6422</v>
      </c>
      <c r="AH60" s="69">
        <v>15801</v>
      </c>
      <c r="AI60" s="69">
        <v>106425</v>
      </c>
      <c r="AJ60" s="69">
        <v>4556</v>
      </c>
      <c r="AK60" s="69">
        <v>1768</v>
      </c>
      <c r="AL60" s="69">
        <v>2268</v>
      </c>
      <c r="AM60" s="69">
        <v>2145</v>
      </c>
      <c r="AN60" s="69">
        <v>3843</v>
      </c>
      <c r="AO60" s="69">
        <v>8422</v>
      </c>
      <c r="AP60" s="69">
        <v>8684</v>
      </c>
      <c r="AQ60" s="69">
        <v>8340</v>
      </c>
      <c r="AR60" s="69">
        <v>6744</v>
      </c>
      <c r="AS60" s="69">
        <v>6125</v>
      </c>
      <c r="AT60" s="69">
        <v>8772</v>
      </c>
      <c r="AU60" s="69">
        <v>8197</v>
      </c>
      <c r="AV60" s="69">
        <v>69864</v>
      </c>
      <c r="AW60" s="69">
        <v>0</v>
      </c>
      <c r="AX60" s="65">
        <v>0.162851</v>
      </c>
      <c r="AY60" s="65">
        <v>0.152113</v>
      </c>
      <c r="AZ60" s="65">
        <v>9.7484000000000001E-2</v>
      </c>
      <c r="BA60" s="65">
        <v>0.162851</v>
      </c>
      <c r="BB60" s="65">
        <v>0.152113</v>
      </c>
      <c r="BC60" s="65">
        <v>9.7484000000000001E-2</v>
      </c>
      <c r="BD60" s="66">
        <v>23</v>
      </c>
      <c r="BE60" s="66">
        <v>23</v>
      </c>
      <c r="BF60" s="66">
        <v>23</v>
      </c>
      <c r="BG60" s="66">
        <v>0</v>
      </c>
      <c r="BH60" s="66">
        <v>0</v>
      </c>
      <c r="BI60" s="66">
        <v>0</v>
      </c>
      <c r="BJ60" s="65">
        <v>0.11530899999999999</v>
      </c>
      <c r="BK60" s="65">
        <v>6.9948999999999997E-2</v>
      </c>
      <c r="BL60" s="65">
        <v>4.9757999999999997E-2</v>
      </c>
      <c r="BM60" s="44">
        <v>0</v>
      </c>
      <c r="BN60" s="44">
        <v>0</v>
      </c>
      <c r="BO60" s="44">
        <v>0</v>
      </c>
      <c r="BP60" s="65">
        <v>0.262295</v>
      </c>
      <c r="BQ60" s="44" t="s">
        <v>98</v>
      </c>
      <c r="BR60" s="47">
        <v>0</v>
      </c>
      <c r="BS60" s="65" t="s">
        <v>99</v>
      </c>
      <c r="BT60" s="70" t="s">
        <v>111</v>
      </c>
      <c r="BU60" s="71">
        <v>0.11158598630136986</v>
      </c>
      <c r="BV60" s="72">
        <v>6.6951589041095882E-2</v>
      </c>
      <c r="BW60" s="72">
        <v>4.4634397260273968E-2</v>
      </c>
      <c r="BX60" s="73"/>
      <c r="BY60" s="52"/>
      <c r="BZ60" s="52"/>
      <c r="CA60" s="49" t="s">
        <v>284</v>
      </c>
      <c r="CB60" s="50" t="s">
        <v>284</v>
      </c>
      <c r="CC60" s="50" t="s">
        <v>284</v>
      </c>
      <c r="CD60" s="49" t="s">
        <v>284</v>
      </c>
      <c r="CE60" s="50" t="s">
        <v>284</v>
      </c>
      <c r="CF60" s="50" t="s">
        <v>284</v>
      </c>
      <c r="CG60" s="66">
        <v>30</v>
      </c>
      <c r="CH60" s="77">
        <v>5485.4178128022195</v>
      </c>
      <c r="CI60" s="78">
        <v>0.27263280549858837</v>
      </c>
      <c r="CJ60" s="47">
        <v>0</v>
      </c>
      <c r="CK60" s="77">
        <v>5485.4178128022195</v>
      </c>
      <c r="CL60" s="78">
        <v>0.27263280549858837</v>
      </c>
      <c r="CM60" s="47">
        <v>0</v>
      </c>
      <c r="CN60" s="77">
        <v>5485.4178128022195</v>
      </c>
      <c r="CO60" s="78">
        <v>0.27263280549858837</v>
      </c>
      <c r="CP60" s="79">
        <v>102.03</v>
      </c>
      <c r="CQ60" s="79">
        <v>102.03</v>
      </c>
      <c r="CR60" s="55">
        <v>44099</v>
      </c>
      <c r="CS60" s="55">
        <v>44104</v>
      </c>
      <c r="CT60" s="55">
        <f t="shared" si="1"/>
        <v>44256</v>
      </c>
      <c r="CU60" s="55">
        <f t="shared" si="2"/>
        <v>44408</v>
      </c>
      <c r="CV60" s="55">
        <f t="shared" si="3"/>
        <v>44378</v>
      </c>
    </row>
    <row r="61" spans="1:100" x14ac:dyDescent="0.2">
      <c r="A61" s="65" t="s">
        <v>358</v>
      </c>
      <c r="B61" s="65" t="s">
        <v>359</v>
      </c>
      <c r="C61" s="66" t="s">
        <v>360</v>
      </c>
      <c r="D61" s="67"/>
      <c r="E61" s="65"/>
      <c r="F61" s="65" t="s">
        <v>372</v>
      </c>
      <c r="G61" s="65" t="s">
        <v>373</v>
      </c>
      <c r="H61" s="65"/>
      <c r="I61" s="65"/>
      <c r="J61" s="65"/>
      <c r="K61" s="65"/>
      <c r="L61" s="65"/>
      <c r="M61" s="66"/>
      <c r="N61" s="66"/>
      <c r="O61" s="66" t="s">
        <v>94</v>
      </c>
      <c r="P61" s="66" t="s">
        <v>94</v>
      </c>
      <c r="Q61" s="68">
        <v>44257</v>
      </c>
      <c r="R61" s="66">
        <v>692328385</v>
      </c>
      <c r="S61" s="66"/>
      <c r="T61" s="66">
        <v>31</v>
      </c>
      <c r="U61" s="65" t="s">
        <v>120</v>
      </c>
      <c r="V61" s="66" t="s">
        <v>111</v>
      </c>
      <c r="W61" s="69">
        <v>1356</v>
      </c>
      <c r="X61" s="69">
        <v>2527</v>
      </c>
      <c r="Y61" s="69">
        <v>829</v>
      </c>
      <c r="Z61" s="69"/>
      <c r="AA61" s="69"/>
      <c r="AB61" s="69"/>
      <c r="AC61" s="69">
        <v>13464</v>
      </c>
      <c r="AD61" s="69">
        <v>32860</v>
      </c>
      <c r="AE61" s="69">
        <v>7448</v>
      </c>
      <c r="AF61" s="69">
        <v>6396</v>
      </c>
      <c r="AG61" s="69">
        <v>15737</v>
      </c>
      <c r="AH61" s="69">
        <v>3669</v>
      </c>
      <c r="AI61" s="69">
        <v>79574</v>
      </c>
      <c r="AJ61" s="69">
        <v>4712</v>
      </c>
      <c r="AK61" s="69">
        <v>1759</v>
      </c>
      <c r="AL61" s="69">
        <v>1693</v>
      </c>
      <c r="AM61" s="69">
        <v>1297</v>
      </c>
      <c r="AN61" s="69">
        <v>1348</v>
      </c>
      <c r="AO61" s="69">
        <v>3817</v>
      </c>
      <c r="AP61" s="69">
        <v>7161</v>
      </c>
      <c r="AQ61" s="69">
        <v>7022</v>
      </c>
      <c r="AR61" s="69">
        <v>6983</v>
      </c>
      <c r="AS61" s="69">
        <v>7901</v>
      </c>
      <c r="AT61" s="69">
        <v>7682</v>
      </c>
      <c r="AU61" s="69">
        <v>10363</v>
      </c>
      <c r="AV61" s="69">
        <v>61738</v>
      </c>
      <c r="AW61" s="69">
        <v>0</v>
      </c>
      <c r="AX61" s="65">
        <v>0.162851</v>
      </c>
      <c r="AY61" s="65">
        <v>0.152113</v>
      </c>
      <c r="AZ61" s="65">
        <v>9.7484000000000001E-2</v>
      </c>
      <c r="BA61" s="65">
        <v>0.162851</v>
      </c>
      <c r="BB61" s="65">
        <v>0.152113</v>
      </c>
      <c r="BC61" s="65">
        <v>9.7484000000000001E-2</v>
      </c>
      <c r="BD61" s="66">
        <v>34</v>
      </c>
      <c r="BE61" s="66">
        <v>34</v>
      </c>
      <c r="BF61" s="66">
        <v>20</v>
      </c>
      <c r="BG61" s="66">
        <v>0</v>
      </c>
      <c r="BH61" s="66">
        <v>0</v>
      </c>
      <c r="BI61" s="66">
        <v>0</v>
      </c>
      <c r="BJ61" s="65">
        <v>0.11530899999999999</v>
      </c>
      <c r="BK61" s="65">
        <v>6.9948999999999997E-2</v>
      </c>
      <c r="BL61" s="65">
        <v>4.9757999999999997E-2</v>
      </c>
      <c r="BM61" s="44">
        <v>0</v>
      </c>
      <c r="BN61" s="44">
        <v>0</v>
      </c>
      <c r="BO61" s="44">
        <v>0</v>
      </c>
      <c r="BP61" s="65">
        <v>0.262295</v>
      </c>
      <c r="BQ61" s="65" t="s">
        <v>296</v>
      </c>
      <c r="BR61" s="47">
        <v>6.95</v>
      </c>
      <c r="BS61" s="65" t="s">
        <v>99</v>
      </c>
      <c r="BT61" s="70" t="s">
        <v>111</v>
      </c>
      <c r="BU61" s="71">
        <v>0.11158598630136986</v>
      </c>
      <c r="BV61" s="72">
        <v>6.6951589041095882E-2</v>
      </c>
      <c r="BW61" s="72">
        <v>4.4634397260273968E-2</v>
      </c>
      <c r="BX61" s="73"/>
      <c r="BY61" s="52"/>
      <c r="BZ61" s="52"/>
      <c r="CA61" s="49" t="s">
        <v>284</v>
      </c>
      <c r="CB61" s="50" t="s">
        <v>284</v>
      </c>
      <c r="CC61" s="50" t="s">
        <v>284</v>
      </c>
      <c r="CD61" s="49" t="s">
        <v>284</v>
      </c>
      <c r="CE61" s="50" t="s">
        <v>284</v>
      </c>
      <c r="CF61" s="50" t="s">
        <v>284</v>
      </c>
      <c r="CG61" s="66">
        <v>30</v>
      </c>
      <c r="CH61" s="77">
        <v>5432.2906031530765</v>
      </c>
      <c r="CI61" s="78">
        <v>0.29531027192534604</v>
      </c>
      <c r="CJ61" s="47">
        <v>83.4</v>
      </c>
      <c r="CK61" s="77">
        <v>5515.6906031530762</v>
      </c>
      <c r="CL61" s="78">
        <v>0.29847558332983859</v>
      </c>
      <c r="CM61" s="47">
        <v>0</v>
      </c>
      <c r="CN61" s="77">
        <v>5515.6906031530762</v>
      </c>
      <c r="CO61" s="78">
        <v>0.29847558332983859</v>
      </c>
      <c r="CP61" s="79">
        <v>105.85</v>
      </c>
      <c r="CQ61" s="79">
        <v>105.85</v>
      </c>
      <c r="CR61" s="55">
        <v>44099</v>
      </c>
      <c r="CS61" s="55">
        <v>44104</v>
      </c>
      <c r="CT61" s="55">
        <f t="shared" si="1"/>
        <v>44256</v>
      </c>
      <c r="CU61" s="55">
        <f t="shared" si="2"/>
        <v>44408</v>
      </c>
      <c r="CV61" s="55">
        <f t="shared" si="3"/>
        <v>44378</v>
      </c>
    </row>
    <row r="62" spans="1:100" x14ac:dyDescent="0.2">
      <c r="A62" s="65" t="s">
        <v>374</v>
      </c>
      <c r="B62" s="65" t="s">
        <v>375</v>
      </c>
      <c r="C62" s="65" t="s">
        <v>376</v>
      </c>
      <c r="D62" s="65"/>
      <c r="E62" s="65" t="s">
        <v>377</v>
      </c>
      <c r="F62" s="65" t="s">
        <v>378</v>
      </c>
      <c r="G62" s="65" t="s">
        <v>379</v>
      </c>
      <c r="H62" s="65"/>
      <c r="I62" s="65"/>
      <c r="J62" s="65"/>
      <c r="K62" s="65"/>
      <c r="L62" s="65"/>
      <c r="M62" s="66" t="s">
        <v>143</v>
      </c>
      <c r="N62" s="66" t="s">
        <v>118</v>
      </c>
      <c r="O62" s="66" t="s">
        <v>94</v>
      </c>
      <c r="P62" s="66" t="s">
        <v>94</v>
      </c>
      <c r="Q62" s="68" t="s">
        <v>380</v>
      </c>
      <c r="R62" s="66"/>
      <c r="S62" s="66"/>
      <c r="T62" s="66">
        <v>31</v>
      </c>
      <c r="U62" s="65" t="s">
        <v>110</v>
      </c>
      <c r="V62" s="66" t="s">
        <v>152</v>
      </c>
      <c r="W62" s="69">
        <v>1354</v>
      </c>
      <c r="X62" s="69"/>
      <c r="Y62" s="69"/>
      <c r="Z62" s="69"/>
      <c r="AA62" s="69"/>
      <c r="AB62" s="69"/>
      <c r="AC62" s="69">
        <v>12946</v>
      </c>
      <c r="AD62" s="69">
        <v>0</v>
      </c>
      <c r="AE62" s="69">
        <v>0</v>
      </c>
      <c r="AF62" s="69">
        <v>0</v>
      </c>
      <c r="AG62" s="69">
        <v>0</v>
      </c>
      <c r="AH62" s="69">
        <v>0</v>
      </c>
      <c r="AI62" s="69">
        <v>12946</v>
      </c>
      <c r="AJ62" s="69">
        <v>930</v>
      </c>
      <c r="AK62" s="69">
        <v>870</v>
      </c>
      <c r="AL62" s="69">
        <v>972</v>
      </c>
      <c r="AM62" s="69">
        <v>1243</v>
      </c>
      <c r="AN62" s="69">
        <v>1094</v>
      </c>
      <c r="AO62" s="69">
        <v>1469</v>
      </c>
      <c r="AP62" s="69">
        <v>2035</v>
      </c>
      <c r="AQ62" s="69">
        <v>1310</v>
      </c>
      <c r="AR62" s="69">
        <v>1354</v>
      </c>
      <c r="AS62" s="69">
        <v>627</v>
      </c>
      <c r="AT62" s="69">
        <v>525</v>
      </c>
      <c r="AU62" s="69">
        <v>517</v>
      </c>
      <c r="AV62" s="69">
        <v>12429</v>
      </c>
      <c r="AW62" s="69">
        <v>517</v>
      </c>
      <c r="AX62" s="65">
        <v>0.16411300000000001</v>
      </c>
      <c r="AY62" s="65"/>
      <c r="AZ62" s="65"/>
      <c r="BA62" s="65">
        <v>0.16411300000000001</v>
      </c>
      <c r="BB62" s="65"/>
      <c r="BC62" s="65"/>
      <c r="BD62" s="66">
        <v>10.35</v>
      </c>
      <c r="BE62" s="66">
        <v>0</v>
      </c>
      <c r="BF62" s="66">
        <v>0</v>
      </c>
      <c r="BG62" s="66">
        <v>0</v>
      </c>
      <c r="BH62" s="66">
        <v>0</v>
      </c>
      <c r="BI62" s="66">
        <v>0</v>
      </c>
      <c r="BJ62" s="80">
        <v>0.131355</v>
      </c>
      <c r="BK62" s="80"/>
      <c r="BL62" s="80"/>
      <c r="BM62" s="44">
        <v>0</v>
      </c>
      <c r="BN62" s="44">
        <v>0</v>
      </c>
      <c r="BO62" s="44">
        <v>0</v>
      </c>
      <c r="BP62" s="80">
        <v>2.7097E-2</v>
      </c>
      <c r="BQ62" s="44" t="s">
        <v>98</v>
      </c>
      <c r="BR62" s="47">
        <v>0</v>
      </c>
      <c r="BS62" s="65" t="s">
        <v>99</v>
      </c>
      <c r="BT62" s="70" t="s">
        <v>152</v>
      </c>
      <c r="BU62" s="71">
        <v>0.12176632876712329</v>
      </c>
      <c r="BV62" s="72"/>
      <c r="BW62" s="72"/>
      <c r="BX62" s="73"/>
      <c r="BY62" s="52"/>
      <c r="BZ62" s="52"/>
      <c r="CA62" s="65">
        <v>0.14646741334041349</v>
      </c>
      <c r="CB62" s="65"/>
      <c r="CC62" s="65"/>
      <c r="CD62" s="65">
        <v>0.14646741334041349</v>
      </c>
      <c r="CE62" s="65"/>
      <c r="CF62" s="65"/>
      <c r="CG62" s="66">
        <v>20</v>
      </c>
      <c r="CH62" s="74">
        <v>336.60707553531711</v>
      </c>
      <c r="CI62" s="75">
        <v>0.10062316875697108</v>
      </c>
      <c r="CJ62" s="47">
        <v>0</v>
      </c>
      <c r="CK62" s="54">
        <v>336.60707553531711</v>
      </c>
      <c r="CL62" s="75">
        <v>0.10062316875697108</v>
      </c>
      <c r="CM62" s="47">
        <v>0</v>
      </c>
      <c r="CN62" s="54">
        <v>336.60707553531711</v>
      </c>
      <c r="CO62" s="75">
        <v>0.10062316875697108</v>
      </c>
      <c r="CP62" s="74">
        <v>201.95760000000001</v>
      </c>
      <c r="CQ62" s="79">
        <v>201.96</v>
      </c>
      <c r="CR62" s="55">
        <v>44109</v>
      </c>
      <c r="CS62" s="55">
        <v>44114</v>
      </c>
      <c r="CT62" s="55">
        <f t="shared" si="1"/>
        <v>44266</v>
      </c>
      <c r="CU62" s="55">
        <f t="shared" si="2"/>
        <v>44418</v>
      </c>
      <c r="CV62" s="55">
        <f t="shared" si="3"/>
        <v>44388</v>
      </c>
    </row>
    <row r="63" spans="1:100" x14ac:dyDescent="0.2">
      <c r="A63" s="65" t="s">
        <v>381</v>
      </c>
      <c r="B63" s="65" t="s">
        <v>382</v>
      </c>
      <c r="C63" s="66" t="s">
        <v>383</v>
      </c>
      <c r="D63" s="67" t="s">
        <v>384</v>
      </c>
      <c r="E63" s="65"/>
      <c r="F63" s="65" t="s">
        <v>385</v>
      </c>
      <c r="G63" s="65" t="s">
        <v>386</v>
      </c>
      <c r="H63" s="65"/>
      <c r="I63" s="65"/>
      <c r="J63" s="65"/>
      <c r="K63" s="65"/>
      <c r="L63" s="65"/>
      <c r="M63" s="66" t="s">
        <v>92</v>
      </c>
      <c r="N63" s="66" t="s">
        <v>332</v>
      </c>
      <c r="O63" s="66" t="s">
        <v>94</v>
      </c>
      <c r="P63" s="66" t="s">
        <v>94</v>
      </c>
      <c r="Q63" s="68" t="s">
        <v>387</v>
      </c>
      <c r="R63" s="66">
        <v>139159944</v>
      </c>
      <c r="S63" s="66" t="s">
        <v>311</v>
      </c>
      <c r="T63" s="66">
        <v>60</v>
      </c>
      <c r="U63" s="65" t="s">
        <v>110</v>
      </c>
      <c r="V63" s="66" t="s">
        <v>130</v>
      </c>
      <c r="W63" s="69">
        <v>1987</v>
      </c>
      <c r="X63" s="69"/>
      <c r="Y63" s="69"/>
      <c r="Z63" s="69"/>
      <c r="AA63" s="69"/>
      <c r="AB63" s="69"/>
      <c r="AC63" s="69">
        <v>8639</v>
      </c>
      <c r="AD63" s="69">
        <v>0</v>
      </c>
      <c r="AE63" s="69">
        <v>0</v>
      </c>
      <c r="AF63" s="69">
        <v>0</v>
      </c>
      <c r="AG63" s="69">
        <v>0</v>
      </c>
      <c r="AH63" s="69">
        <v>0</v>
      </c>
      <c r="AI63" s="69">
        <v>8639</v>
      </c>
      <c r="AJ63" s="69">
        <v>1147</v>
      </c>
      <c r="AK63" s="69">
        <v>840</v>
      </c>
      <c r="AL63" s="69">
        <v>782</v>
      </c>
      <c r="AM63" s="69">
        <v>648</v>
      </c>
      <c r="AN63" s="69">
        <v>834</v>
      </c>
      <c r="AO63" s="69">
        <v>989</v>
      </c>
      <c r="AP63" s="69">
        <v>731</v>
      </c>
      <c r="AQ63" s="69">
        <v>869</v>
      </c>
      <c r="AR63" s="69">
        <v>926</v>
      </c>
      <c r="AS63" s="69">
        <v>873</v>
      </c>
      <c r="AT63" s="69">
        <v>1298</v>
      </c>
      <c r="AU63" s="69">
        <v>1172</v>
      </c>
      <c r="AV63" s="69">
        <v>7766</v>
      </c>
      <c r="AW63" s="69">
        <v>3343</v>
      </c>
      <c r="AX63" s="65">
        <v>0.14295505</v>
      </c>
      <c r="AY63" s="65"/>
      <c r="AZ63" s="65"/>
      <c r="BA63" s="65">
        <v>0.14295505</v>
      </c>
      <c r="BB63" s="65"/>
      <c r="BC63" s="65"/>
      <c r="BD63" s="66">
        <v>9.1999999999999993</v>
      </c>
      <c r="BE63" s="66">
        <v>0</v>
      </c>
      <c r="BF63" s="66">
        <v>0</v>
      </c>
      <c r="BG63" s="66">
        <v>0</v>
      </c>
      <c r="BH63" s="66">
        <v>0</v>
      </c>
      <c r="BI63" s="66">
        <v>0</v>
      </c>
      <c r="BJ63" s="65">
        <v>0.12628300000000001</v>
      </c>
      <c r="BK63" s="65"/>
      <c r="BL63" s="65"/>
      <c r="BM63" s="44">
        <v>0</v>
      </c>
      <c r="BN63" s="44">
        <v>0</v>
      </c>
      <c r="BO63" s="44">
        <v>0</v>
      </c>
      <c r="BP63" s="65">
        <v>2.6667E-2</v>
      </c>
      <c r="BQ63" s="44" t="s">
        <v>98</v>
      </c>
      <c r="BR63" s="47">
        <v>0</v>
      </c>
      <c r="BS63" s="65" t="s">
        <v>99</v>
      </c>
      <c r="BT63" s="70" t="s">
        <v>130</v>
      </c>
      <c r="BU63" s="71">
        <v>0.10422810958904109</v>
      </c>
      <c r="BV63" s="72"/>
      <c r="BW63" s="72"/>
      <c r="BX63" s="73"/>
      <c r="BY63" s="52"/>
      <c r="BZ63" s="52"/>
      <c r="CA63" s="65">
        <v>0.12094980107612287</v>
      </c>
      <c r="CB63" s="65"/>
      <c r="CC63" s="65"/>
      <c r="CD63" s="65">
        <v>0.12094980107612287</v>
      </c>
      <c r="CE63" s="65"/>
      <c r="CF63" s="65"/>
      <c r="CG63" s="66">
        <v>20</v>
      </c>
      <c r="CH63" s="74">
        <v>335.97154134089237</v>
      </c>
      <c r="CI63" s="75">
        <v>0.15834233649024243</v>
      </c>
      <c r="CJ63" s="47">
        <v>0</v>
      </c>
      <c r="CK63" s="54">
        <v>335.97154134089237</v>
      </c>
      <c r="CL63" s="75">
        <v>0.15834233649024243</v>
      </c>
      <c r="CM63" s="47">
        <v>0</v>
      </c>
      <c r="CN63" s="54">
        <v>335.97154134089237</v>
      </c>
      <c r="CO63" s="75">
        <v>0.15834233649024243</v>
      </c>
      <c r="CP63" s="74">
        <v>134.76840000000001</v>
      </c>
      <c r="CQ63" s="79">
        <v>134.77000000000001</v>
      </c>
      <c r="CR63" s="55">
        <v>44114</v>
      </c>
      <c r="CS63" s="55">
        <v>44119</v>
      </c>
      <c r="CT63" s="55">
        <f t="shared" si="1"/>
        <v>44271</v>
      </c>
      <c r="CU63" s="55">
        <f t="shared" si="2"/>
        <v>44423</v>
      </c>
      <c r="CV63" s="55">
        <f t="shared" si="3"/>
        <v>44393</v>
      </c>
    </row>
    <row r="64" spans="1:100" x14ac:dyDescent="0.2">
      <c r="A64" s="65" t="s">
        <v>381</v>
      </c>
      <c r="B64" s="65" t="s">
        <v>382</v>
      </c>
      <c r="C64" s="66" t="s">
        <v>383</v>
      </c>
      <c r="D64" s="67" t="s">
        <v>384</v>
      </c>
      <c r="E64" s="65"/>
      <c r="F64" s="65" t="s">
        <v>388</v>
      </c>
      <c r="G64" s="65" t="s">
        <v>389</v>
      </c>
      <c r="H64" s="65"/>
      <c r="I64" s="65"/>
      <c r="J64" s="65"/>
      <c r="K64" s="65"/>
      <c r="L64" s="65"/>
      <c r="M64" s="66" t="s">
        <v>92</v>
      </c>
      <c r="N64" s="66" t="s">
        <v>332</v>
      </c>
      <c r="O64" s="66" t="s">
        <v>94</v>
      </c>
      <c r="P64" s="66" t="s">
        <v>94</v>
      </c>
      <c r="Q64" s="68"/>
      <c r="R64" s="66"/>
      <c r="S64" s="66"/>
      <c r="T64" s="66">
        <v>31</v>
      </c>
      <c r="U64" s="65" t="s">
        <v>390</v>
      </c>
      <c r="V64" s="66" t="s">
        <v>111</v>
      </c>
      <c r="W64" s="69">
        <v>844</v>
      </c>
      <c r="X64" s="69">
        <v>1421</v>
      </c>
      <c r="Y64" s="69">
        <v>131</v>
      </c>
      <c r="Z64" s="69"/>
      <c r="AA64" s="69"/>
      <c r="AB64" s="69"/>
      <c r="AC64" s="69">
        <v>5095</v>
      </c>
      <c r="AD64" s="69">
        <v>13448</v>
      </c>
      <c r="AE64" s="69">
        <v>1071</v>
      </c>
      <c r="AF64" s="69">
        <v>1503</v>
      </c>
      <c r="AG64" s="69">
        <v>3917</v>
      </c>
      <c r="AH64" s="69">
        <v>429</v>
      </c>
      <c r="AI64" s="69">
        <v>25463</v>
      </c>
      <c r="AJ64" s="69">
        <v>2846</v>
      </c>
      <c r="AK64" s="69">
        <v>1933</v>
      </c>
      <c r="AL64" s="69">
        <v>1675</v>
      </c>
      <c r="AM64" s="69">
        <v>430</v>
      </c>
      <c r="AN64" s="69">
        <v>900</v>
      </c>
      <c r="AO64" s="69">
        <v>2656</v>
      </c>
      <c r="AP64" s="69">
        <v>3171</v>
      </c>
      <c r="AQ64" s="69">
        <v>3002</v>
      </c>
      <c r="AR64" s="69">
        <v>2279</v>
      </c>
      <c r="AS64" s="69">
        <v>2816</v>
      </c>
      <c r="AT64" s="69">
        <v>1834</v>
      </c>
      <c r="AU64" s="69">
        <v>1921</v>
      </c>
      <c r="AV64" s="69">
        <v>25463</v>
      </c>
      <c r="AW64" s="69">
        <v>0</v>
      </c>
      <c r="AX64" s="65"/>
      <c r="AY64" s="65"/>
      <c r="AZ64" s="65"/>
      <c r="BA64" s="65"/>
      <c r="BB64" s="65"/>
      <c r="BC64" s="65"/>
      <c r="BD64" s="66">
        <v>32</v>
      </c>
      <c r="BE64" s="66">
        <v>33</v>
      </c>
      <c r="BF64" s="66">
        <v>20</v>
      </c>
      <c r="BG64" s="66">
        <v>0</v>
      </c>
      <c r="BH64" s="66">
        <v>0</v>
      </c>
      <c r="BI64" s="66">
        <v>0</v>
      </c>
      <c r="BJ64" s="65"/>
      <c r="BK64" s="65"/>
      <c r="BL64" s="65"/>
      <c r="BM64" s="44">
        <v>0</v>
      </c>
      <c r="BN64" s="44">
        <v>0</v>
      </c>
      <c r="BO64" s="44">
        <v>0</v>
      </c>
      <c r="BP64" s="65">
        <v>2.6667E-2</v>
      </c>
      <c r="BQ64" s="44" t="s">
        <v>98</v>
      </c>
      <c r="BR64" s="47">
        <v>0</v>
      </c>
      <c r="BS64" s="65" t="s">
        <v>99</v>
      </c>
      <c r="BT64" s="70" t="s">
        <v>111</v>
      </c>
      <c r="BU64" s="71">
        <v>0.11158598630136986</v>
      </c>
      <c r="BV64" s="72">
        <v>6.6951589041095882E-2</v>
      </c>
      <c r="BW64" s="72">
        <v>4.4634397260273968E-2</v>
      </c>
      <c r="BX64" s="73"/>
      <c r="BY64" s="52"/>
      <c r="BZ64" s="52"/>
      <c r="CA64" s="65">
        <v>9.9832645200383027E-2</v>
      </c>
      <c r="CB64" s="65">
        <v>8.5918750033293592E-2</v>
      </c>
      <c r="CC64" s="65">
        <v>6.6511646870777666E-2</v>
      </c>
      <c r="CD64" s="65">
        <v>9.9832645200383027E-2</v>
      </c>
      <c r="CE64" s="65">
        <v>8.5918750033293592E-2</v>
      </c>
      <c r="CF64" s="65">
        <v>6.6511646870777666E-2</v>
      </c>
      <c r="CG64" s="66">
        <v>7</v>
      </c>
      <c r="CH64" s="54">
        <v>626.14163250096442</v>
      </c>
      <c r="CI64" s="75">
        <v>9.876829011785869E-2</v>
      </c>
      <c r="CJ64" s="47">
        <v>0</v>
      </c>
      <c r="CK64" s="54">
        <v>626.14163250096442</v>
      </c>
      <c r="CL64" s="75">
        <v>9.876829011785869E-2</v>
      </c>
      <c r="CM64" s="47">
        <v>0</v>
      </c>
      <c r="CN64" s="54">
        <v>626.14163250096442</v>
      </c>
      <c r="CO64" s="75">
        <v>9.876829011785869E-2</v>
      </c>
      <c r="CP64" s="74">
        <v>101.59737</v>
      </c>
      <c r="CR64" s="55">
        <v>44114</v>
      </c>
      <c r="CS64" s="55">
        <v>44119</v>
      </c>
      <c r="CT64" s="55">
        <f t="shared" si="1"/>
        <v>44271</v>
      </c>
      <c r="CU64" s="55">
        <f t="shared" si="2"/>
        <v>44423</v>
      </c>
      <c r="CV64" s="55">
        <f t="shared" si="3"/>
        <v>44393</v>
      </c>
    </row>
    <row r="65" spans="1:100" x14ac:dyDescent="0.2">
      <c r="A65" s="65" t="s">
        <v>381</v>
      </c>
      <c r="B65" s="65" t="s">
        <v>382</v>
      </c>
      <c r="C65" s="66" t="s">
        <v>383</v>
      </c>
      <c r="D65" s="67" t="s">
        <v>384</v>
      </c>
      <c r="E65" s="65"/>
      <c r="F65" s="65" t="s">
        <v>391</v>
      </c>
      <c r="G65" s="65" t="s">
        <v>392</v>
      </c>
      <c r="H65" s="65"/>
      <c r="I65" s="65"/>
      <c r="J65" s="65"/>
      <c r="K65" s="65"/>
      <c r="L65" s="65"/>
      <c r="M65" s="66" t="s">
        <v>92</v>
      </c>
      <c r="N65" s="66" t="s">
        <v>332</v>
      </c>
      <c r="O65" s="66" t="s">
        <v>94</v>
      </c>
      <c r="P65" s="66" t="s">
        <v>94</v>
      </c>
      <c r="Q65" s="68"/>
      <c r="R65" s="66"/>
      <c r="S65" s="66"/>
      <c r="T65" s="66">
        <v>31</v>
      </c>
      <c r="U65" s="65" t="s">
        <v>390</v>
      </c>
      <c r="V65" s="66" t="s">
        <v>111</v>
      </c>
      <c r="W65" s="69">
        <v>75</v>
      </c>
      <c r="X65" s="69">
        <v>168</v>
      </c>
      <c r="Y65" s="69">
        <v>7</v>
      </c>
      <c r="Z65" s="69"/>
      <c r="AA65" s="69"/>
      <c r="AB65" s="69"/>
      <c r="AC65" s="69">
        <v>627</v>
      </c>
      <c r="AD65" s="69">
        <v>1647</v>
      </c>
      <c r="AE65" s="69">
        <v>18</v>
      </c>
      <c r="AF65" s="69">
        <v>216</v>
      </c>
      <c r="AG65" s="69">
        <v>571</v>
      </c>
      <c r="AH65" s="69">
        <v>13</v>
      </c>
      <c r="AI65" s="69">
        <v>3092</v>
      </c>
      <c r="AJ65" s="69">
        <v>611</v>
      </c>
      <c r="AK65" s="69">
        <v>250</v>
      </c>
      <c r="AL65" s="69">
        <v>9</v>
      </c>
      <c r="AM65" s="69">
        <v>3</v>
      </c>
      <c r="AN65" s="69">
        <v>38</v>
      </c>
      <c r="AO65" s="69">
        <v>277</v>
      </c>
      <c r="AP65" s="69">
        <v>463</v>
      </c>
      <c r="AQ65" s="69">
        <v>371</v>
      </c>
      <c r="AR65" s="69">
        <v>307</v>
      </c>
      <c r="AS65" s="69">
        <v>224</v>
      </c>
      <c r="AT65" s="69">
        <v>202</v>
      </c>
      <c r="AU65" s="69">
        <v>337</v>
      </c>
      <c r="AV65" s="69">
        <v>3092</v>
      </c>
      <c r="AW65" s="69">
        <v>0</v>
      </c>
      <c r="AX65" s="65"/>
      <c r="AY65" s="65"/>
      <c r="AZ65" s="65"/>
      <c r="BA65" s="65"/>
      <c r="BB65" s="65"/>
      <c r="BC65" s="65"/>
      <c r="BD65" s="66">
        <v>13.856</v>
      </c>
      <c r="BE65" s="66">
        <v>13.856</v>
      </c>
      <c r="BF65" s="66">
        <v>15.000999999999999</v>
      </c>
      <c r="BG65" s="66">
        <v>0</v>
      </c>
      <c r="BH65" s="66">
        <v>0</v>
      </c>
      <c r="BI65" s="66">
        <v>0</v>
      </c>
      <c r="BJ65" s="65"/>
      <c r="BK65" s="65"/>
      <c r="BL65" s="65"/>
      <c r="BM65" s="44">
        <v>0</v>
      </c>
      <c r="BN65" s="44">
        <v>0</v>
      </c>
      <c r="BO65" s="44">
        <v>0</v>
      </c>
      <c r="BP65" s="65">
        <v>0.15709677419354839</v>
      </c>
      <c r="BQ65" s="44" t="s">
        <v>98</v>
      </c>
      <c r="BR65" s="47">
        <v>0</v>
      </c>
      <c r="BS65" s="65" t="s">
        <v>99</v>
      </c>
      <c r="BT65" s="70" t="s">
        <v>111</v>
      </c>
      <c r="BU65" s="71">
        <v>0.11158598630136986</v>
      </c>
      <c r="BV65" s="72">
        <v>6.6951589041095882E-2</v>
      </c>
      <c r="BW65" s="72">
        <v>4.4634397260273968E-2</v>
      </c>
      <c r="BX65" s="73"/>
      <c r="BY65" s="52"/>
      <c r="BZ65" s="52"/>
      <c r="CA65" s="65">
        <v>9.9832645200383027E-2</v>
      </c>
      <c r="CB65" s="65">
        <v>8.5918750033293592E-2</v>
      </c>
      <c r="CC65" s="65">
        <v>6.6511646870777666E-2</v>
      </c>
      <c r="CD65" s="65">
        <v>9.9832645200383027E-2</v>
      </c>
      <c r="CE65" s="65">
        <v>8.5918750033293592E-2</v>
      </c>
      <c r="CF65" s="65">
        <v>6.6511646870777666E-2</v>
      </c>
      <c r="CG65" s="66">
        <v>7</v>
      </c>
      <c r="CH65" s="54">
        <v>368.96159641668874</v>
      </c>
      <c r="CI65" s="75">
        <v>0.15857027737338819</v>
      </c>
      <c r="CJ65" s="47">
        <v>0</v>
      </c>
      <c r="CK65" s="54">
        <v>368.96159641668874</v>
      </c>
      <c r="CL65" s="75">
        <v>0.15857027737338819</v>
      </c>
      <c r="CM65" s="47">
        <v>0</v>
      </c>
      <c r="CN65" s="54">
        <v>368.96159641668874</v>
      </c>
      <c r="CO65" s="75">
        <v>0.15857027737338819</v>
      </c>
      <c r="CP65" s="74">
        <v>12.33708</v>
      </c>
      <c r="CR65" s="55">
        <v>44114</v>
      </c>
      <c r="CS65" s="55">
        <v>44119</v>
      </c>
      <c r="CT65" s="55">
        <f t="shared" si="1"/>
        <v>44271</v>
      </c>
      <c r="CU65" s="55">
        <f t="shared" si="2"/>
        <v>44423</v>
      </c>
      <c r="CV65" s="55">
        <f t="shared" si="3"/>
        <v>44393</v>
      </c>
    </row>
    <row r="66" spans="1:100" x14ac:dyDescent="0.2">
      <c r="A66" s="65" t="s">
        <v>381</v>
      </c>
      <c r="B66" s="65" t="s">
        <v>382</v>
      </c>
      <c r="C66" s="66" t="s">
        <v>383</v>
      </c>
      <c r="D66" s="67" t="s">
        <v>384</v>
      </c>
      <c r="E66" s="65"/>
      <c r="F66" s="65" t="s">
        <v>393</v>
      </c>
      <c r="G66" s="65" t="s">
        <v>394</v>
      </c>
      <c r="H66" s="65"/>
      <c r="I66" s="65"/>
      <c r="J66" s="65"/>
      <c r="K66" s="65"/>
      <c r="L66" s="65"/>
      <c r="M66" s="66" t="s">
        <v>92</v>
      </c>
      <c r="N66" s="66" t="s">
        <v>332</v>
      </c>
      <c r="O66" s="66" t="s">
        <v>94</v>
      </c>
      <c r="P66" s="66" t="s">
        <v>94</v>
      </c>
      <c r="Q66" s="68"/>
      <c r="R66" s="66"/>
      <c r="S66" s="66"/>
      <c r="T66" s="66">
        <v>31</v>
      </c>
      <c r="U66" s="65" t="s">
        <v>390</v>
      </c>
      <c r="V66" s="66" t="s">
        <v>130</v>
      </c>
      <c r="W66" s="69">
        <v>4</v>
      </c>
      <c r="X66" s="69"/>
      <c r="Y66" s="69"/>
      <c r="Z66" s="69"/>
      <c r="AA66" s="69"/>
      <c r="AB66" s="69"/>
      <c r="AC66" s="69">
        <v>32</v>
      </c>
      <c r="AD66" s="69">
        <v>42</v>
      </c>
      <c r="AE66" s="69">
        <v>0</v>
      </c>
      <c r="AF66" s="69">
        <v>0</v>
      </c>
      <c r="AG66" s="69">
        <v>0</v>
      </c>
      <c r="AH66" s="69">
        <v>0</v>
      </c>
      <c r="AI66" s="69">
        <v>74</v>
      </c>
      <c r="AJ66" s="69">
        <v>7</v>
      </c>
      <c r="AK66" s="69">
        <v>8</v>
      </c>
      <c r="AL66" s="69">
        <v>5</v>
      </c>
      <c r="AM66" s="69">
        <v>7</v>
      </c>
      <c r="AN66" s="69">
        <v>5</v>
      </c>
      <c r="AO66" s="69">
        <v>6</v>
      </c>
      <c r="AP66" s="69">
        <v>7</v>
      </c>
      <c r="AQ66" s="69">
        <v>11</v>
      </c>
      <c r="AR66" s="69">
        <v>5</v>
      </c>
      <c r="AS66" s="69">
        <v>7</v>
      </c>
      <c r="AT66" s="69">
        <v>6</v>
      </c>
      <c r="AU66" s="69">
        <v>7</v>
      </c>
      <c r="AV66" s="69">
        <v>74</v>
      </c>
      <c r="AW66" s="69">
        <v>7</v>
      </c>
      <c r="AX66" s="65"/>
      <c r="AY66" s="65"/>
      <c r="AZ66" s="65"/>
      <c r="BA66" s="65"/>
      <c r="BB66" s="65"/>
      <c r="BC66" s="65"/>
      <c r="BD66" s="66">
        <v>1.7250000000000001</v>
      </c>
      <c r="BE66" s="66">
        <v>0</v>
      </c>
      <c r="BF66" s="66">
        <v>0</v>
      </c>
      <c r="BG66" s="66">
        <v>0</v>
      </c>
      <c r="BH66" s="66">
        <v>0</v>
      </c>
      <c r="BI66" s="66">
        <v>0</v>
      </c>
      <c r="BJ66" s="65">
        <v>0.11699</v>
      </c>
      <c r="BK66" s="65"/>
      <c r="BL66" s="65"/>
      <c r="BM66" s="44">
        <v>0</v>
      </c>
      <c r="BN66" s="44">
        <v>0</v>
      </c>
      <c r="BO66" s="44">
        <v>0</v>
      </c>
      <c r="BP66" s="65">
        <v>0.15709677419354839</v>
      </c>
      <c r="BQ66" s="44" t="s">
        <v>98</v>
      </c>
      <c r="BR66" s="47">
        <v>0</v>
      </c>
      <c r="BS66" s="65" t="s">
        <v>99</v>
      </c>
      <c r="BT66" s="70" t="s">
        <v>130</v>
      </c>
      <c r="BU66" s="71">
        <v>0.10422810958904109</v>
      </c>
      <c r="BV66" s="72"/>
      <c r="BW66" s="72"/>
      <c r="BX66" s="73"/>
      <c r="BY66" s="52"/>
      <c r="BZ66" s="52"/>
      <c r="CA66" s="65">
        <v>0.10775480107612299</v>
      </c>
      <c r="CB66" s="65"/>
      <c r="CC66" s="65"/>
      <c r="CD66" s="65">
        <v>0.10775480107612299</v>
      </c>
      <c r="CE66" s="65"/>
      <c r="CF66" s="65"/>
      <c r="CG66" s="66">
        <v>7</v>
      </c>
      <c r="CH66" s="54">
        <v>19.218567612929927</v>
      </c>
      <c r="CI66" s="75">
        <v>7.1307864459433226E-2</v>
      </c>
      <c r="CJ66" s="47">
        <v>0</v>
      </c>
      <c r="CK66" s="54">
        <v>19.218567612929927</v>
      </c>
      <c r="CL66" s="75">
        <v>7.1307864459433226E-2</v>
      </c>
      <c r="CM66" s="47">
        <v>0</v>
      </c>
      <c r="CN66" s="54">
        <v>19.218567612929927</v>
      </c>
      <c r="CO66" s="75">
        <v>7.1307864459433226E-2</v>
      </c>
      <c r="CP66" s="74">
        <v>0.29525999999999997</v>
      </c>
      <c r="CR66" s="55">
        <v>44114</v>
      </c>
      <c r="CS66" s="55">
        <v>44119</v>
      </c>
      <c r="CT66" s="55">
        <f t="shared" si="1"/>
        <v>44271</v>
      </c>
      <c r="CU66" s="55">
        <f t="shared" si="2"/>
        <v>44423</v>
      </c>
      <c r="CV66" s="55">
        <f t="shared" si="3"/>
        <v>44393</v>
      </c>
    </row>
    <row r="67" spans="1:100" x14ac:dyDescent="0.2">
      <c r="A67" s="65" t="s">
        <v>381</v>
      </c>
      <c r="B67" s="65" t="s">
        <v>382</v>
      </c>
      <c r="C67" s="66" t="s">
        <v>383</v>
      </c>
      <c r="D67" s="67" t="s">
        <v>384</v>
      </c>
      <c r="E67" s="65"/>
      <c r="F67" s="65" t="s">
        <v>395</v>
      </c>
      <c r="G67" s="65" t="s">
        <v>396</v>
      </c>
      <c r="H67" s="65"/>
      <c r="I67" s="65"/>
      <c r="J67" s="65"/>
      <c r="K67" s="65"/>
      <c r="L67" s="65"/>
      <c r="M67" s="66" t="s">
        <v>92</v>
      </c>
      <c r="N67" s="66" t="s">
        <v>332</v>
      </c>
      <c r="O67" s="66" t="s">
        <v>94</v>
      </c>
      <c r="P67" s="66" t="s">
        <v>94</v>
      </c>
      <c r="Q67" s="68"/>
      <c r="R67" s="66"/>
      <c r="S67" s="66"/>
      <c r="T67" s="66">
        <v>31</v>
      </c>
      <c r="U67" s="65" t="s">
        <v>397</v>
      </c>
      <c r="V67" s="66" t="s">
        <v>111</v>
      </c>
      <c r="W67" s="69">
        <v>674</v>
      </c>
      <c r="X67" s="69">
        <v>1391</v>
      </c>
      <c r="Y67" s="69">
        <v>42</v>
      </c>
      <c r="Z67" s="69"/>
      <c r="AA67" s="69"/>
      <c r="AB67" s="69"/>
      <c r="AC67" s="69">
        <v>5373</v>
      </c>
      <c r="AD67" s="69">
        <v>12028</v>
      </c>
      <c r="AE67" s="69">
        <v>514</v>
      </c>
      <c r="AF67" s="69">
        <v>1891</v>
      </c>
      <c r="AG67" s="69">
        <v>4191</v>
      </c>
      <c r="AH67" s="69">
        <v>241</v>
      </c>
      <c r="AI67" s="69">
        <v>24238</v>
      </c>
      <c r="AJ67" s="69">
        <v>2870</v>
      </c>
      <c r="AK67" s="69">
        <v>2107</v>
      </c>
      <c r="AL67" s="69">
        <v>231</v>
      </c>
      <c r="AM67" s="69">
        <v>207</v>
      </c>
      <c r="AN67" s="69">
        <v>785</v>
      </c>
      <c r="AO67" s="69">
        <v>2395</v>
      </c>
      <c r="AP67" s="69">
        <v>2579</v>
      </c>
      <c r="AQ67" s="69">
        <v>2497</v>
      </c>
      <c r="AR67" s="69">
        <v>2696</v>
      </c>
      <c r="AS67" s="69">
        <v>3243</v>
      </c>
      <c r="AT67" s="69">
        <v>2143</v>
      </c>
      <c r="AU67" s="69">
        <v>2485</v>
      </c>
      <c r="AV67" s="69">
        <v>24238</v>
      </c>
      <c r="AW67" s="69">
        <v>0</v>
      </c>
      <c r="AX67" s="65"/>
      <c r="AY67" s="65"/>
      <c r="AZ67" s="65"/>
      <c r="BA67" s="65"/>
      <c r="BB67" s="65"/>
      <c r="BC67" s="65"/>
      <c r="BD67" s="66">
        <v>13.856</v>
      </c>
      <c r="BE67" s="66">
        <v>13.856</v>
      </c>
      <c r="BF67" s="66">
        <v>15.000999999999999</v>
      </c>
      <c r="BG67" s="66">
        <v>0</v>
      </c>
      <c r="BH67" s="66">
        <v>0</v>
      </c>
      <c r="BI67" s="66">
        <v>0</v>
      </c>
      <c r="BJ67" s="65"/>
      <c r="BK67" s="65"/>
      <c r="BL67" s="65"/>
      <c r="BM67" s="44">
        <v>0</v>
      </c>
      <c r="BN67" s="44">
        <v>0</v>
      </c>
      <c r="BO67" s="44">
        <v>0</v>
      </c>
      <c r="BP67" s="65">
        <v>0.32838709677419353</v>
      </c>
      <c r="BQ67" s="44" t="s">
        <v>98</v>
      </c>
      <c r="BR67" s="47">
        <v>0</v>
      </c>
      <c r="BS67" s="65" t="s">
        <v>398</v>
      </c>
      <c r="BT67" s="70" t="s">
        <v>111</v>
      </c>
      <c r="BU67" s="71">
        <v>0.11158598630136986</v>
      </c>
      <c r="BV67" s="72">
        <v>6.6951589041095882E-2</v>
      </c>
      <c r="BW67" s="72">
        <v>4.4634397260273968E-2</v>
      </c>
      <c r="BX67" s="73"/>
      <c r="BY67" s="52"/>
      <c r="BZ67" s="52"/>
      <c r="CA67" s="65">
        <v>9.3873000000000012E-2</v>
      </c>
      <c r="CB67" s="65">
        <v>7.9184000000000004E-2</v>
      </c>
      <c r="CC67" s="65">
        <v>6.2118E-2</v>
      </c>
      <c r="CD67" s="65">
        <v>9.3873000000000012E-2</v>
      </c>
      <c r="CE67" s="65">
        <v>7.9184000000000004E-2</v>
      </c>
      <c r="CF67" s="65">
        <v>6.2118E-2</v>
      </c>
      <c r="CG67" s="66">
        <v>7</v>
      </c>
      <c r="CH67" s="54">
        <v>747.56057708789649</v>
      </c>
      <c r="CI67" s="75">
        <v>0.15286692833414117</v>
      </c>
      <c r="CJ67" s="47">
        <v>0</v>
      </c>
      <c r="CK67" s="54">
        <v>747.56057708789649</v>
      </c>
      <c r="CL67" s="75">
        <v>0.15286692833414117</v>
      </c>
      <c r="CM67" s="47">
        <v>0</v>
      </c>
      <c r="CN67" s="54">
        <v>747.56057708789649</v>
      </c>
      <c r="CO67" s="75">
        <v>0.15286692833414117</v>
      </c>
      <c r="CP67" s="74">
        <v>67.866399999999999</v>
      </c>
      <c r="CR67" s="55">
        <v>44114</v>
      </c>
      <c r="CS67" s="55">
        <v>44119</v>
      </c>
      <c r="CT67" s="55">
        <f t="shared" si="1"/>
        <v>44271</v>
      </c>
      <c r="CU67" s="55">
        <f t="shared" si="2"/>
        <v>44423</v>
      </c>
      <c r="CV67" s="55">
        <f t="shared" si="3"/>
        <v>44393</v>
      </c>
    </row>
    <row r="68" spans="1:100" x14ac:dyDescent="0.2">
      <c r="A68" s="65" t="s">
        <v>399</v>
      </c>
      <c r="B68" s="65" t="s">
        <v>293</v>
      </c>
      <c r="C68" s="66" t="s">
        <v>279</v>
      </c>
      <c r="D68" s="65"/>
      <c r="E68" s="65"/>
      <c r="F68" s="65" t="s">
        <v>400</v>
      </c>
      <c r="G68" s="65" t="s">
        <v>401</v>
      </c>
      <c r="H68" s="65"/>
      <c r="I68" s="65"/>
      <c r="J68" s="65"/>
      <c r="K68" s="65"/>
      <c r="L68" s="65"/>
      <c r="M68" s="66" t="s">
        <v>92</v>
      </c>
      <c r="N68" s="66"/>
      <c r="O68" s="66" t="s">
        <v>94</v>
      </c>
      <c r="P68" s="66" t="s">
        <v>94</v>
      </c>
      <c r="Q68" s="68">
        <v>44104</v>
      </c>
      <c r="R68" s="66"/>
      <c r="S68" s="66"/>
      <c r="T68" s="66">
        <v>31</v>
      </c>
      <c r="U68" s="65" t="s">
        <v>300</v>
      </c>
      <c r="V68" s="66" t="s">
        <v>111</v>
      </c>
      <c r="W68" s="69">
        <v>1059</v>
      </c>
      <c r="X68" s="69">
        <v>1762</v>
      </c>
      <c r="Y68" s="69">
        <v>783</v>
      </c>
      <c r="Z68" s="69"/>
      <c r="AA68" s="69"/>
      <c r="AB68" s="69"/>
      <c r="AC68" s="69">
        <v>21553</v>
      </c>
      <c r="AD68" s="69">
        <v>55634</v>
      </c>
      <c r="AE68" s="69">
        <v>9715</v>
      </c>
      <c r="AF68" s="69">
        <v>6145</v>
      </c>
      <c r="AG68" s="69">
        <v>17052</v>
      </c>
      <c r="AH68" s="69">
        <v>4581</v>
      </c>
      <c r="AI68" s="69">
        <v>114680</v>
      </c>
      <c r="AJ68" s="69">
        <v>5045</v>
      </c>
      <c r="AK68" s="69">
        <v>3304</v>
      </c>
      <c r="AL68" s="69">
        <v>6488</v>
      </c>
      <c r="AM68" s="69">
        <v>20724</v>
      </c>
      <c r="AN68" s="69">
        <v>18640</v>
      </c>
      <c r="AO68" s="69">
        <v>16014</v>
      </c>
      <c r="AP68" s="69">
        <v>19545</v>
      </c>
      <c r="AQ68" s="69">
        <v>1327</v>
      </c>
      <c r="AR68" s="69">
        <v>21537</v>
      </c>
      <c r="AS68" s="69">
        <v>2056</v>
      </c>
      <c r="AT68" s="69">
        <v>16249</v>
      </c>
      <c r="AU68" s="69">
        <v>5118</v>
      </c>
      <c r="AV68" s="69">
        <v>112624</v>
      </c>
      <c r="AW68" s="69">
        <v>23423</v>
      </c>
      <c r="AX68" s="65">
        <v>9.4239000000000003E-2</v>
      </c>
      <c r="AY68" s="65">
        <v>8.7111999999999995E-2</v>
      </c>
      <c r="AZ68" s="65">
        <v>6.6400000000000001E-2</v>
      </c>
      <c r="BA68" s="65">
        <v>9.4239000000000003E-2</v>
      </c>
      <c r="BB68" s="65">
        <v>8.7111999999999995E-2</v>
      </c>
      <c r="BC68" s="65">
        <v>6.6400000000000001E-2</v>
      </c>
      <c r="BD68" s="66">
        <v>19</v>
      </c>
      <c r="BE68" s="66">
        <v>19</v>
      </c>
      <c r="BF68" s="66">
        <v>30</v>
      </c>
      <c r="BG68" s="66">
        <v>0</v>
      </c>
      <c r="BH68" s="66">
        <v>0</v>
      </c>
      <c r="BI68" s="66">
        <v>0</v>
      </c>
      <c r="BJ68" s="65">
        <v>0.117065</v>
      </c>
      <c r="BK68" s="65">
        <v>7.2430999999999995E-2</v>
      </c>
      <c r="BL68" s="65">
        <v>5.0113999999999999E-2</v>
      </c>
      <c r="BM68" s="44">
        <v>0</v>
      </c>
      <c r="BN68" s="44">
        <v>0</v>
      </c>
      <c r="BO68" s="44">
        <v>0</v>
      </c>
      <c r="BP68" s="65">
        <v>0.36</v>
      </c>
      <c r="BQ68" s="44" t="s">
        <v>98</v>
      </c>
      <c r="BR68" s="47">
        <v>0</v>
      </c>
      <c r="BS68" s="65" t="s">
        <v>99</v>
      </c>
      <c r="BT68" s="70" t="s">
        <v>111</v>
      </c>
      <c r="BU68" s="71">
        <v>0.11158598630136986</v>
      </c>
      <c r="BV68" s="72">
        <v>6.6951589041095882E-2</v>
      </c>
      <c r="BW68" s="72">
        <v>4.4634397260273968E-2</v>
      </c>
      <c r="BX68" s="73"/>
      <c r="BY68" s="52"/>
      <c r="BZ68" s="52"/>
      <c r="CA68" s="65">
        <v>9.5772645200383061E-2</v>
      </c>
      <c r="CB68" s="65">
        <v>8.1858750033293626E-2</v>
      </c>
      <c r="CC68" s="65">
        <v>6.2451646870777706E-2</v>
      </c>
      <c r="CD68" s="65">
        <v>9.5772645200383061E-2</v>
      </c>
      <c r="CE68" s="65">
        <v>8.1858750033293626E-2</v>
      </c>
      <c r="CF68" s="65">
        <v>6.2451646870777706E-2</v>
      </c>
      <c r="CG68" s="66">
        <v>3</v>
      </c>
      <c r="CH68" s="74">
        <v>676.36329157556247</v>
      </c>
      <c r="CI68" s="75">
        <v>4.4767469943574618E-2</v>
      </c>
      <c r="CJ68" s="47">
        <v>0</v>
      </c>
      <c r="CK68" s="54">
        <v>676.36329157556247</v>
      </c>
      <c r="CL68" s="75">
        <v>4.4767469943574618E-2</v>
      </c>
      <c r="CM68" s="47">
        <v>0</v>
      </c>
      <c r="CN68" s="54">
        <v>676.36329157556247</v>
      </c>
      <c r="CO68" s="75">
        <v>4.4767469943574618E-2</v>
      </c>
      <c r="CP68" s="74">
        <v>154.81800000000001</v>
      </c>
      <c r="CQ68" s="74">
        <v>160.55000000000001</v>
      </c>
      <c r="CR68" s="55">
        <v>44114</v>
      </c>
      <c r="CS68" s="55">
        <v>44119</v>
      </c>
      <c r="CT68" s="55">
        <f t="shared" si="1"/>
        <v>44271</v>
      </c>
      <c r="CU68" s="55">
        <f t="shared" si="2"/>
        <v>44423</v>
      </c>
      <c r="CV68" s="55">
        <f t="shared" si="3"/>
        <v>44393</v>
      </c>
    </row>
    <row r="69" spans="1:100" x14ac:dyDescent="0.2">
      <c r="A69" s="65" t="s">
        <v>402</v>
      </c>
      <c r="B69" s="65" t="s">
        <v>403</v>
      </c>
      <c r="C69" s="66" t="s">
        <v>404</v>
      </c>
      <c r="D69" s="65"/>
      <c r="E69" s="65"/>
      <c r="F69" s="65" t="s">
        <v>405</v>
      </c>
      <c r="G69" s="65" t="s">
        <v>406</v>
      </c>
      <c r="H69" s="65"/>
      <c r="I69" s="65"/>
      <c r="J69" s="65"/>
      <c r="K69" s="65"/>
      <c r="L69" s="65"/>
      <c r="M69" s="66" t="s">
        <v>184</v>
      </c>
      <c r="N69" s="66" t="s">
        <v>30</v>
      </c>
      <c r="O69" s="66" t="s">
        <v>94</v>
      </c>
      <c r="P69" s="66" t="s">
        <v>94</v>
      </c>
      <c r="Q69" s="68">
        <v>44074</v>
      </c>
      <c r="R69" s="66"/>
      <c r="S69" s="66"/>
      <c r="T69" s="66">
        <v>31</v>
      </c>
      <c r="U69" s="65" t="s">
        <v>120</v>
      </c>
      <c r="V69" s="66" t="s">
        <v>130</v>
      </c>
      <c r="W69" s="69">
        <v>436</v>
      </c>
      <c r="X69" s="69"/>
      <c r="Y69" s="69"/>
      <c r="Z69" s="69"/>
      <c r="AA69" s="69"/>
      <c r="AB69" s="69"/>
      <c r="AC69" s="69">
        <v>5657</v>
      </c>
      <c r="AD69" s="69">
        <v>0</v>
      </c>
      <c r="AE69" s="69">
        <v>0</v>
      </c>
      <c r="AF69" s="69">
        <v>0</v>
      </c>
      <c r="AG69" s="69">
        <v>0</v>
      </c>
      <c r="AH69" s="69">
        <v>0</v>
      </c>
      <c r="AI69" s="69">
        <v>5657</v>
      </c>
      <c r="AJ69" s="69">
        <v>436</v>
      </c>
      <c r="AK69" s="69">
        <v>1646</v>
      </c>
      <c r="AL69" s="69">
        <v>197</v>
      </c>
      <c r="AM69" s="69">
        <v>173</v>
      </c>
      <c r="AN69" s="69">
        <v>140</v>
      </c>
      <c r="AO69" s="69">
        <v>196</v>
      </c>
      <c r="AP69" s="69">
        <v>29</v>
      </c>
      <c r="AQ69" s="69">
        <v>437</v>
      </c>
      <c r="AR69" s="69">
        <v>663</v>
      </c>
      <c r="AS69" s="69">
        <v>558</v>
      </c>
      <c r="AT69" s="69">
        <v>280</v>
      </c>
      <c r="AU69" s="69">
        <v>479</v>
      </c>
      <c r="AV69" s="69">
        <v>5234</v>
      </c>
      <c r="AW69" s="69">
        <v>0</v>
      </c>
      <c r="AX69" s="65">
        <v>0.17045099999999999</v>
      </c>
      <c r="AY69" s="65"/>
      <c r="AZ69" s="65"/>
      <c r="BA69" s="65">
        <v>0.17045099999999999</v>
      </c>
      <c r="BB69" s="65"/>
      <c r="BC69" s="65"/>
      <c r="BD69" s="66">
        <v>9.1999999999999993</v>
      </c>
      <c r="BE69" s="66">
        <v>0</v>
      </c>
      <c r="BF69" s="66">
        <v>0</v>
      </c>
      <c r="BG69" s="66">
        <v>0</v>
      </c>
      <c r="BH69" s="66">
        <v>0</v>
      </c>
      <c r="BI69" s="66">
        <v>0</v>
      </c>
      <c r="BJ69" s="65">
        <v>0.108367</v>
      </c>
      <c r="BK69" s="65"/>
      <c r="BL69" s="65"/>
      <c r="BM69" s="44">
        <v>0</v>
      </c>
      <c r="BN69" s="44">
        <v>0</v>
      </c>
      <c r="BO69" s="44">
        <v>0</v>
      </c>
      <c r="BP69" s="65">
        <v>2.6557000000000001E-2</v>
      </c>
      <c r="BQ69" s="44" t="s">
        <v>98</v>
      </c>
      <c r="BR69" s="47">
        <v>0</v>
      </c>
      <c r="BS69" s="65" t="s">
        <v>99</v>
      </c>
      <c r="BT69" s="70" t="s">
        <v>130</v>
      </c>
      <c r="BU69" s="71">
        <v>0.10422810958904109</v>
      </c>
      <c r="BV69" s="72"/>
      <c r="BW69" s="72"/>
      <c r="BX69" s="73"/>
      <c r="BY69" s="52"/>
      <c r="BZ69" s="52"/>
      <c r="CA69" s="65">
        <v>0.12399480107612283</v>
      </c>
      <c r="CB69" s="65"/>
      <c r="CC69" s="65"/>
      <c r="CD69" s="65">
        <v>0.12399480107612283</v>
      </c>
      <c r="CE69" s="65"/>
      <c r="CF69" s="65"/>
      <c r="CG69" s="66">
        <v>23</v>
      </c>
      <c r="CH69" s="74">
        <v>351.91705110152725</v>
      </c>
      <c r="CI69" s="75">
        <v>0.20690103103350851</v>
      </c>
      <c r="CJ69" s="47">
        <v>0</v>
      </c>
      <c r="CK69" s="74">
        <v>351.91705110152725</v>
      </c>
      <c r="CL69" s="75">
        <v>0.20690103103350851</v>
      </c>
      <c r="CM69" s="47">
        <v>0</v>
      </c>
      <c r="CN69" s="74">
        <v>351.91705110152725</v>
      </c>
      <c r="CO69" s="75">
        <v>0.20690103103350851</v>
      </c>
      <c r="CP69" s="74">
        <v>101.48658</v>
      </c>
      <c r="CQ69" s="74">
        <v>101.49</v>
      </c>
      <c r="CR69" s="55">
        <v>44114</v>
      </c>
      <c r="CS69" s="55">
        <v>44119</v>
      </c>
      <c r="CT69" s="55">
        <f t="shared" si="1"/>
        <v>44271</v>
      </c>
      <c r="CU69" s="55">
        <f t="shared" si="2"/>
        <v>44423</v>
      </c>
      <c r="CV69" s="55">
        <f t="shared" si="3"/>
        <v>44393</v>
      </c>
    </row>
    <row r="70" spans="1:100" x14ac:dyDescent="0.2">
      <c r="A70" s="65" t="s">
        <v>407</v>
      </c>
      <c r="B70" s="65" t="s">
        <v>408</v>
      </c>
      <c r="C70" s="66" t="s">
        <v>409</v>
      </c>
      <c r="D70" s="67" t="s">
        <v>410</v>
      </c>
      <c r="E70" s="65">
        <v>617484210</v>
      </c>
      <c r="F70" s="65" t="s">
        <v>411</v>
      </c>
      <c r="G70" s="65" t="s">
        <v>412</v>
      </c>
      <c r="H70" s="65"/>
      <c r="I70" s="65"/>
      <c r="J70" s="65"/>
      <c r="K70" s="65"/>
      <c r="L70" s="65"/>
      <c r="M70" s="66" t="s">
        <v>184</v>
      </c>
      <c r="N70" s="66" t="s">
        <v>118</v>
      </c>
      <c r="O70" s="66" t="s">
        <v>94</v>
      </c>
      <c r="P70" s="66" t="s">
        <v>94</v>
      </c>
      <c r="Q70" s="68">
        <v>44240</v>
      </c>
      <c r="R70" s="66">
        <v>653706388</v>
      </c>
      <c r="S70" s="66" t="s">
        <v>311</v>
      </c>
      <c r="T70" s="66">
        <v>33</v>
      </c>
      <c r="U70" s="65" t="s">
        <v>120</v>
      </c>
      <c r="V70" s="66" t="s">
        <v>170</v>
      </c>
      <c r="W70" s="69">
        <v>204</v>
      </c>
      <c r="X70" s="69">
        <v>322</v>
      </c>
      <c r="Y70" s="69"/>
      <c r="Z70" s="69"/>
      <c r="AA70" s="69"/>
      <c r="AB70" s="69"/>
      <c r="AC70" s="69">
        <v>2056</v>
      </c>
      <c r="AD70" s="69">
        <v>3406</v>
      </c>
      <c r="AE70" s="69">
        <v>0</v>
      </c>
      <c r="AF70" s="69">
        <v>0</v>
      </c>
      <c r="AG70" s="69">
        <v>0</v>
      </c>
      <c r="AH70" s="69">
        <v>0</v>
      </c>
      <c r="AI70" s="69">
        <v>5462</v>
      </c>
      <c r="AJ70" s="69">
        <v>135</v>
      </c>
      <c r="AK70" s="69">
        <v>1229</v>
      </c>
      <c r="AL70" s="69">
        <v>526</v>
      </c>
      <c r="AM70" s="69">
        <v>544</v>
      </c>
      <c r="AN70" s="69">
        <v>581</v>
      </c>
      <c r="AO70" s="69">
        <v>508</v>
      </c>
      <c r="AP70" s="69">
        <v>618</v>
      </c>
      <c r="AQ70" s="69">
        <v>636</v>
      </c>
      <c r="AR70" s="69">
        <v>685</v>
      </c>
      <c r="AS70" s="69">
        <v>1772</v>
      </c>
      <c r="AT70" s="69">
        <v>0</v>
      </c>
      <c r="AU70" s="69">
        <v>2181</v>
      </c>
      <c r="AV70" s="69">
        <v>5462</v>
      </c>
      <c r="AW70" s="69">
        <v>3953</v>
      </c>
      <c r="AX70" s="65">
        <v>0.23921100000000001</v>
      </c>
      <c r="AY70" s="65">
        <v>0.147868</v>
      </c>
      <c r="AZ70" s="65"/>
      <c r="BA70" s="65">
        <v>0.23921100000000001</v>
      </c>
      <c r="BB70" s="65">
        <v>0.147868</v>
      </c>
      <c r="BC70" s="65"/>
      <c r="BD70" s="66">
        <v>10.391999999999999</v>
      </c>
      <c r="BE70" s="66">
        <v>0</v>
      </c>
      <c r="BF70" s="66">
        <v>0</v>
      </c>
      <c r="BG70" s="66">
        <v>0</v>
      </c>
      <c r="BH70" s="66">
        <v>0</v>
      </c>
      <c r="BI70" s="66">
        <v>0</v>
      </c>
      <c r="BJ70" s="65">
        <v>0.123309</v>
      </c>
      <c r="BK70" s="65"/>
      <c r="BL70" s="65"/>
      <c r="BM70" s="44">
        <v>0</v>
      </c>
      <c r="BN70" s="44">
        <v>0</v>
      </c>
      <c r="BO70" s="44">
        <v>0</v>
      </c>
      <c r="BP70" s="65">
        <v>4.9508000000000003E-2</v>
      </c>
      <c r="BQ70" s="44" t="s">
        <v>98</v>
      </c>
      <c r="BR70" s="47">
        <v>0</v>
      </c>
      <c r="BS70" s="65" t="s">
        <v>99</v>
      </c>
      <c r="BT70" s="70" t="s">
        <v>170</v>
      </c>
      <c r="BU70" s="71">
        <v>0.12176632876712329</v>
      </c>
      <c r="BV70" s="72"/>
      <c r="BW70" s="72"/>
      <c r="BX70" s="73"/>
      <c r="BY70" s="52"/>
      <c r="BZ70" s="52"/>
      <c r="CA70" s="65">
        <v>0.16742589326647914</v>
      </c>
      <c r="CB70" s="65">
        <v>9.499958269638524E-2</v>
      </c>
      <c r="CC70" s="65"/>
      <c r="CD70" s="65">
        <v>0.16742589326647914</v>
      </c>
      <c r="CE70" s="65">
        <v>9.499958269638524E-2</v>
      </c>
      <c r="CF70" s="65"/>
      <c r="CG70" s="66">
        <v>20</v>
      </c>
      <c r="CH70" s="74">
        <v>424.17024443642708</v>
      </c>
      <c r="CI70" s="75">
        <v>0.22528942135667648</v>
      </c>
      <c r="CJ70" s="74">
        <v>0</v>
      </c>
      <c r="CK70" s="74">
        <v>424.17024443642708</v>
      </c>
      <c r="CL70" s="75">
        <v>0.22528942135667648</v>
      </c>
      <c r="CM70" s="74">
        <v>-34.296766699999999</v>
      </c>
      <c r="CN70" s="74">
        <v>389.87347773642711</v>
      </c>
      <c r="CO70" s="75">
        <v>0.20707338940819792</v>
      </c>
      <c r="CP70" s="74">
        <v>85.2072</v>
      </c>
      <c r="CQ70" s="74">
        <v>85.21</v>
      </c>
      <c r="CR70" s="55">
        <v>44121</v>
      </c>
      <c r="CS70" s="55">
        <v>44126</v>
      </c>
      <c r="CT70" s="55">
        <f t="shared" si="1"/>
        <v>44278</v>
      </c>
      <c r="CU70" s="55">
        <f t="shared" si="2"/>
        <v>44430</v>
      </c>
      <c r="CV70" s="55">
        <f t="shared" si="3"/>
        <v>44400</v>
      </c>
    </row>
    <row r="71" spans="1:100" x14ac:dyDescent="0.2">
      <c r="A71" s="65" t="s">
        <v>413</v>
      </c>
      <c r="B71" s="65" t="s">
        <v>293</v>
      </c>
      <c r="C71" s="66" t="s">
        <v>279</v>
      </c>
      <c r="D71" s="65"/>
      <c r="E71" s="65"/>
      <c r="F71" s="65" t="s">
        <v>414</v>
      </c>
      <c r="G71" s="65" t="s">
        <v>415</v>
      </c>
      <c r="H71" s="65"/>
      <c r="I71" s="65"/>
      <c r="J71" s="65"/>
      <c r="K71" s="65"/>
      <c r="L71" s="65"/>
      <c r="M71" s="66" t="s">
        <v>92</v>
      </c>
      <c r="N71" s="66"/>
      <c r="O71" s="66" t="s">
        <v>94</v>
      </c>
      <c r="P71" s="66" t="s">
        <v>94</v>
      </c>
      <c r="Q71" s="68">
        <v>44091</v>
      </c>
      <c r="R71" s="66"/>
      <c r="S71" s="66"/>
      <c r="T71" s="66">
        <v>29</v>
      </c>
      <c r="U71" s="65" t="s">
        <v>300</v>
      </c>
      <c r="V71" s="66" t="s">
        <v>111</v>
      </c>
      <c r="W71" s="69">
        <v>4277</v>
      </c>
      <c r="X71" s="69">
        <v>12041</v>
      </c>
      <c r="Y71" s="69">
        <v>2102</v>
      </c>
      <c r="Z71" s="69"/>
      <c r="AA71" s="69"/>
      <c r="AB71" s="69"/>
      <c r="AC71" s="69">
        <v>40863</v>
      </c>
      <c r="AD71" s="69">
        <v>109499</v>
      </c>
      <c r="AE71" s="69">
        <v>17821</v>
      </c>
      <c r="AF71" s="69">
        <v>13445</v>
      </c>
      <c r="AG71" s="69">
        <v>36172</v>
      </c>
      <c r="AH71" s="69">
        <v>7508</v>
      </c>
      <c r="AI71" s="69">
        <v>225308</v>
      </c>
      <c r="AJ71" s="69">
        <v>30386</v>
      </c>
      <c r="AK71" s="69">
        <v>42613</v>
      </c>
      <c r="AL71" s="69">
        <v>23482</v>
      </c>
      <c r="AM71" s="69">
        <v>12118</v>
      </c>
      <c r="AN71" s="69">
        <v>21713</v>
      </c>
      <c r="AO71" s="69">
        <v>22064</v>
      </c>
      <c r="AP71" s="69">
        <v>20022</v>
      </c>
      <c r="AQ71" s="69">
        <v>18629</v>
      </c>
      <c r="AR71" s="69">
        <v>15616</v>
      </c>
      <c r="AS71" s="69">
        <v>18665</v>
      </c>
      <c r="AT71" s="69">
        <v>22781</v>
      </c>
      <c r="AU71" s="69">
        <v>20487</v>
      </c>
      <c r="AV71" s="69">
        <v>225308</v>
      </c>
      <c r="AW71" s="69">
        <v>43268</v>
      </c>
      <c r="AX71" s="65">
        <v>9.2483999999999997E-2</v>
      </c>
      <c r="AY71" s="65">
        <v>8.5661000000000001E-2</v>
      </c>
      <c r="AZ71" s="65">
        <v>6.368E-2</v>
      </c>
      <c r="BA71" s="65">
        <v>9.2483999999999997E-2</v>
      </c>
      <c r="BB71" s="65">
        <v>8.5661000000000001E-2</v>
      </c>
      <c r="BC71" s="65">
        <v>6.368E-2</v>
      </c>
      <c r="BD71" s="66">
        <v>65.89</v>
      </c>
      <c r="BE71" s="66">
        <v>65.89</v>
      </c>
      <c r="BF71" s="66">
        <v>65.89</v>
      </c>
      <c r="BG71" s="66">
        <v>0</v>
      </c>
      <c r="BH71" s="66">
        <v>0</v>
      </c>
      <c r="BI71" s="66">
        <v>0</v>
      </c>
      <c r="BJ71" s="65">
        <v>0.117065</v>
      </c>
      <c r="BK71" s="65">
        <v>7.2430999999999995E-2</v>
      </c>
      <c r="BL71" s="65">
        <v>5.0113999999999999E-2</v>
      </c>
      <c r="BM71" s="44">
        <v>0</v>
      </c>
      <c r="BN71" s="44">
        <v>0</v>
      </c>
      <c r="BO71" s="44">
        <v>0</v>
      </c>
      <c r="BP71" s="65">
        <v>0.19724137931034483</v>
      </c>
      <c r="BQ71" s="44" t="s">
        <v>98</v>
      </c>
      <c r="BR71" s="47">
        <v>0</v>
      </c>
      <c r="BS71" s="65" t="s">
        <v>99</v>
      </c>
      <c r="BT71" s="70" t="s">
        <v>111</v>
      </c>
      <c r="BU71" s="71">
        <v>0.11158598630136986</v>
      </c>
      <c r="BV71" s="72">
        <v>6.6951589041095882E-2</v>
      </c>
      <c r="BW71" s="72">
        <v>4.4634397260273968E-2</v>
      </c>
      <c r="BX71" s="73"/>
      <c r="BY71" s="52"/>
      <c r="BZ71" s="52"/>
      <c r="CA71" s="65">
        <v>9.5772645200383061E-2</v>
      </c>
      <c r="CB71" s="65">
        <v>8.1858750033293626E-2</v>
      </c>
      <c r="CC71" s="65">
        <v>6.2451646870777706E-2</v>
      </c>
      <c r="CD71" s="65">
        <v>9.5772645200383061E-2</v>
      </c>
      <c r="CE71" s="65">
        <v>8.1858750033293626E-2</v>
      </c>
      <c r="CF71" s="65">
        <v>6.2451646870777706E-2</v>
      </c>
      <c r="CG71" s="66">
        <v>3</v>
      </c>
      <c r="CH71" s="74">
        <v>1019.6559879874767</v>
      </c>
      <c r="CI71" s="75">
        <v>3.2139656410039096E-2</v>
      </c>
      <c r="CJ71" s="74">
        <v>0</v>
      </c>
      <c r="CK71" s="74">
        <v>1019.6559879874767</v>
      </c>
      <c r="CL71" s="75">
        <v>3.2139656410039096E-2</v>
      </c>
      <c r="CM71" s="74">
        <v>0</v>
      </c>
      <c r="CN71" s="74">
        <v>1019.6559879874767</v>
      </c>
      <c r="CO71" s="75">
        <v>3.2139656410039096E-2</v>
      </c>
      <c r="CP71" s="74">
        <v>304.16579999999999</v>
      </c>
      <c r="CQ71" s="74">
        <v>320.77999999999997</v>
      </c>
      <c r="CR71" s="55">
        <v>44119</v>
      </c>
      <c r="CS71" s="55">
        <v>44124</v>
      </c>
      <c r="CT71" s="55">
        <f t="shared" ref="CT71:CT95" si="4">CS71+ DATE(0,6,0)</f>
        <v>44276</v>
      </c>
      <c r="CU71" s="55">
        <f t="shared" ref="CU71:CU95" si="5">+CT71+ DATE(0,6,0)</f>
        <v>44428</v>
      </c>
      <c r="CV71" s="55">
        <f t="shared" ref="CV71:CV95" si="6">CS71+ DATE(0,10,0)</f>
        <v>44398</v>
      </c>
    </row>
    <row r="72" spans="1:100" x14ac:dyDescent="0.2">
      <c r="A72" s="65" t="s">
        <v>416</v>
      </c>
      <c r="B72" s="65" t="s">
        <v>417</v>
      </c>
      <c r="C72" s="66" t="s">
        <v>418</v>
      </c>
      <c r="D72" s="67" t="s">
        <v>419</v>
      </c>
      <c r="E72" s="65">
        <v>914168504</v>
      </c>
      <c r="F72" s="65" t="s">
        <v>420</v>
      </c>
      <c r="G72" s="65" t="s">
        <v>421</v>
      </c>
      <c r="H72" s="65"/>
      <c r="I72" s="65"/>
      <c r="J72" s="65"/>
      <c r="K72" s="65"/>
      <c r="L72" s="65"/>
      <c r="M72" s="66" t="s">
        <v>92</v>
      </c>
      <c r="N72" s="66" t="s">
        <v>118</v>
      </c>
      <c r="O72" s="66" t="s">
        <v>94</v>
      </c>
      <c r="P72" s="66" t="s">
        <v>94</v>
      </c>
      <c r="Q72" s="68">
        <v>44316</v>
      </c>
      <c r="R72" s="66" t="s">
        <v>422</v>
      </c>
      <c r="S72" s="66" t="s">
        <v>311</v>
      </c>
      <c r="T72" s="66">
        <v>62</v>
      </c>
      <c r="U72" s="65" t="s">
        <v>423</v>
      </c>
      <c r="V72" s="66" t="s">
        <v>111</v>
      </c>
      <c r="W72" s="69"/>
      <c r="X72" s="69"/>
      <c r="Y72" s="69"/>
      <c r="Z72" s="69"/>
      <c r="AA72" s="69"/>
      <c r="AB72" s="69"/>
      <c r="AC72" s="69">
        <v>5730</v>
      </c>
      <c r="AD72" s="69">
        <v>15194</v>
      </c>
      <c r="AE72" s="69">
        <v>2930</v>
      </c>
      <c r="AF72" s="69">
        <v>2504</v>
      </c>
      <c r="AG72" s="69">
        <v>6082</v>
      </c>
      <c r="AH72" s="69">
        <v>1688</v>
      </c>
      <c r="AI72" s="69">
        <v>34128</v>
      </c>
      <c r="AJ72" s="69">
        <v>6260</v>
      </c>
      <c r="AK72" s="69">
        <v>4480</v>
      </c>
      <c r="AL72" s="69">
        <v>2667</v>
      </c>
      <c r="AM72" s="69">
        <v>248</v>
      </c>
      <c r="AN72" s="69">
        <v>777</v>
      </c>
      <c r="AO72" s="69">
        <v>1928</v>
      </c>
      <c r="AP72" s="69">
        <v>4361</v>
      </c>
      <c r="AQ72" s="69">
        <v>6177</v>
      </c>
      <c r="AR72" s="69">
        <v>5946</v>
      </c>
      <c r="AS72" s="69">
        <v>301</v>
      </c>
      <c r="AT72" s="69">
        <v>118</v>
      </c>
      <c r="AU72" s="69">
        <v>284</v>
      </c>
      <c r="AV72" s="69">
        <v>33547</v>
      </c>
      <c r="AW72" s="69">
        <v>0</v>
      </c>
      <c r="AX72" s="65">
        <v>0.101558</v>
      </c>
      <c r="AY72" s="65">
        <v>8.9830999999999994E-2</v>
      </c>
      <c r="AZ72" s="65">
        <v>6.9272E-2</v>
      </c>
      <c r="BA72" s="65">
        <v>0.101558</v>
      </c>
      <c r="BB72" s="65">
        <v>8.9830999999999994E-2</v>
      </c>
      <c r="BC72" s="65">
        <v>6.9272E-2</v>
      </c>
      <c r="BD72" s="66">
        <v>41.5</v>
      </c>
      <c r="BE72" s="66">
        <v>41.5</v>
      </c>
      <c r="BF72" s="66">
        <v>41.5</v>
      </c>
      <c r="BG72" s="66">
        <v>0</v>
      </c>
      <c r="BH72" s="66">
        <v>0</v>
      </c>
      <c r="BI72" s="66">
        <v>0</v>
      </c>
      <c r="BJ72" s="65">
        <v>0.11158599</v>
      </c>
      <c r="BK72" s="65">
        <v>6.6951590000000005E-2</v>
      </c>
      <c r="BL72" s="65">
        <v>4.4634399999999998E-2</v>
      </c>
      <c r="BM72" s="44">
        <v>0</v>
      </c>
      <c r="BN72" s="44">
        <v>0</v>
      </c>
      <c r="BO72" s="44">
        <v>0</v>
      </c>
      <c r="BP72" s="65">
        <v>2.5613E-2</v>
      </c>
      <c r="BQ72" s="44" t="s">
        <v>98</v>
      </c>
      <c r="BR72" s="47">
        <v>0</v>
      </c>
      <c r="BS72" s="65" t="s">
        <v>424</v>
      </c>
      <c r="BT72" s="70" t="s">
        <v>111</v>
      </c>
      <c r="BU72" s="71">
        <v>0.11158598630136986</v>
      </c>
      <c r="BV72" s="72">
        <v>6.6951589041095882E-2</v>
      </c>
      <c r="BW72" s="72">
        <v>4.4634397260273968E-2</v>
      </c>
      <c r="BX72" s="73"/>
      <c r="BY72" s="52"/>
      <c r="BZ72" s="52"/>
      <c r="CA72" s="49" t="s">
        <v>284</v>
      </c>
      <c r="CB72" s="50" t="s">
        <v>284</v>
      </c>
      <c r="CC72" s="50" t="s">
        <v>284</v>
      </c>
      <c r="CD72" s="49" t="s">
        <v>284</v>
      </c>
      <c r="CE72" s="50" t="s">
        <v>284</v>
      </c>
      <c r="CF72" s="50" t="s">
        <v>284</v>
      </c>
      <c r="CG72" s="66">
        <v>10</v>
      </c>
      <c r="CH72" s="74">
        <v>808.00939378338444</v>
      </c>
      <c r="CI72" s="75">
        <v>9.8394804821910001E-2</v>
      </c>
      <c r="CJ72" s="74">
        <v>0</v>
      </c>
      <c r="CK72" s="74">
        <v>808.00939378338444</v>
      </c>
      <c r="CL72" s="75">
        <v>9.8394804821910001E-2</v>
      </c>
      <c r="CM72" s="74">
        <v>0</v>
      </c>
      <c r="CN72" s="74">
        <v>808.00939378338444</v>
      </c>
      <c r="CO72" s="75">
        <v>9.8394804821910001E-2</v>
      </c>
      <c r="CP72" s="74">
        <v>225</v>
      </c>
      <c r="CQ72" s="74">
        <v>225.24</v>
      </c>
      <c r="CR72" s="55">
        <v>44124</v>
      </c>
      <c r="CS72" s="55">
        <v>44127</v>
      </c>
      <c r="CT72" s="55">
        <f t="shared" si="4"/>
        <v>44279</v>
      </c>
      <c r="CU72" s="55">
        <f t="shared" si="5"/>
        <v>44431</v>
      </c>
      <c r="CV72" s="55">
        <f t="shared" si="6"/>
        <v>44401</v>
      </c>
    </row>
    <row r="73" spans="1:100" x14ac:dyDescent="0.2">
      <c r="A73" s="65" t="s">
        <v>416</v>
      </c>
      <c r="B73" s="65" t="s">
        <v>417</v>
      </c>
      <c r="C73" s="66" t="s">
        <v>418</v>
      </c>
      <c r="D73" s="67" t="s">
        <v>419</v>
      </c>
      <c r="E73" s="65">
        <v>914168504</v>
      </c>
      <c r="F73" s="65" t="s">
        <v>425</v>
      </c>
      <c r="G73" s="65" t="s">
        <v>426</v>
      </c>
      <c r="H73" s="65"/>
      <c r="I73" s="65"/>
      <c r="J73" s="65"/>
      <c r="K73" s="65"/>
      <c r="L73" s="65"/>
      <c r="M73" s="66" t="s">
        <v>92</v>
      </c>
      <c r="N73" s="66" t="s">
        <v>118</v>
      </c>
      <c r="O73" s="66" t="s">
        <v>94</v>
      </c>
      <c r="P73" s="66" t="s">
        <v>94</v>
      </c>
      <c r="Q73" s="68">
        <v>44316</v>
      </c>
      <c r="R73" s="66" t="s">
        <v>422</v>
      </c>
      <c r="S73" s="66" t="s">
        <v>311</v>
      </c>
      <c r="T73" s="66"/>
      <c r="U73" s="65" t="s">
        <v>423</v>
      </c>
      <c r="V73" s="66" t="s">
        <v>111</v>
      </c>
      <c r="W73" s="69">
        <v>1610.87</v>
      </c>
      <c r="X73" s="69">
        <v>6806.26</v>
      </c>
      <c r="Y73" s="69">
        <v>165</v>
      </c>
      <c r="Z73" s="69"/>
      <c r="AA73" s="69"/>
      <c r="AB73" s="69"/>
      <c r="AC73" s="69">
        <v>13195</v>
      </c>
      <c r="AD73" s="69">
        <v>31517</v>
      </c>
      <c r="AE73" s="69">
        <v>5169</v>
      </c>
      <c r="AF73" s="69">
        <v>6312</v>
      </c>
      <c r="AG73" s="69">
        <v>14413</v>
      </c>
      <c r="AH73" s="69">
        <v>2865</v>
      </c>
      <c r="AI73" s="69">
        <v>73471</v>
      </c>
      <c r="AJ73" s="69">
        <v>7752</v>
      </c>
      <c r="AK73" s="69">
        <v>5721</v>
      </c>
      <c r="AL73" s="69">
        <v>3258</v>
      </c>
      <c r="AM73" s="69">
        <v>737</v>
      </c>
      <c r="AN73" s="69">
        <v>2637</v>
      </c>
      <c r="AO73" s="69">
        <v>3452</v>
      </c>
      <c r="AP73" s="69">
        <v>5986</v>
      </c>
      <c r="AQ73" s="69">
        <v>7421</v>
      </c>
      <c r="AR73" s="69">
        <v>6533</v>
      </c>
      <c r="AS73" s="69">
        <v>6457</v>
      </c>
      <c r="AT73" s="69">
        <v>7401</v>
      </c>
      <c r="AU73" s="69">
        <v>7178</v>
      </c>
      <c r="AV73" s="69">
        <v>64533</v>
      </c>
      <c r="AW73" s="69">
        <v>0</v>
      </c>
      <c r="AX73" s="65">
        <v>0.101558</v>
      </c>
      <c r="AY73" s="65">
        <v>8.9830999999999994E-2</v>
      </c>
      <c r="AZ73" s="65">
        <v>6.9272E-2</v>
      </c>
      <c r="BA73" s="65">
        <v>0.101558</v>
      </c>
      <c r="BB73" s="65">
        <v>8.9830999999999994E-2</v>
      </c>
      <c r="BC73" s="65">
        <v>6.9272E-2</v>
      </c>
      <c r="BD73" s="66">
        <v>36</v>
      </c>
      <c r="BE73" s="66">
        <v>36</v>
      </c>
      <c r="BF73" s="66">
        <v>36</v>
      </c>
      <c r="BG73" s="66">
        <v>0</v>
      </c>
      <c r="BH73" s="66">
        <v>0</v>
      </c>
      <c r="BI73" s="66">
        <v>0</v>
      </c>
      <c r="BJ73" s="65">
        <v>0.111586</v>
      </c>
      <c r="BK73" s="65">
        <v>6.6951999999999998E-2</v>
      </c>
      <c r="BL73" s="65">
        <v>4.4634E-2</v>
      </c>
      <c r="BM73" s="44">
        <v>0</v>
      </c>
      <c r="BN73" s="44">
        <v>0</v>
      </c>
      <c r="BO73" s="44">
        <v>0</v>
      </c>
      <c r="BP73" s="65">
        <v>0.58967741935483875</v>
      </c>
      <c r="BQ73" s="44" t="s">
        <v>98</v>
      </c>
      <c r="BR73" s="47">
        <v>0</v>
      </c>
      <c r="BS73" s="65" t="s">
        <v>424</v>
      </c>
      <c r="BT73" s="70" t="s">
        <v>111</v>
      </c>
      <c r="BU73" s="71">
        <v>0.11158598630136986</v>
      </c>
      <c r="BV73" s="72">
        <v>6.6951589041095882E-2</v>
      </c>
      <c r="BW73" s="72">
        <v>4.4634397260273968E-2</v>
      </c>
      <c r="BX73" s="73"/>
      <c r="BY73" s="52"/>
      <c r="BZ73" s="52"/>
      <c r="CA73" s="49" t="s">
        <v>284</v>
      </c>
      <c r="CB73" s="50" t="s">
        <v>284</v>
      </c>
      <c r="CC73" s="50" t="s">
        <v>284</v>
      </c>
      <c r="CD73" s="49" t="s">
        <v>284</v>
      </c>
      <c r="CE73" s="50" t="s">
        <v>284</v>
      </c>
      <c r="CF73" s="50" t="s">
        <v>284</v>
      </c>
      <c r="CG73" s="71">
        <v>10</v>
      </c>
      <c r="CH73" s="74">
        <v>1722.4669352008059</v>
      </c>
      <c r="CI73" s="75">
        <v>0.1381845641631067</v>
      </c>
      <c r="CJ73" s="74">
        <v>0</v>
      </c>
      <c r="CK73" s="74">
        <v>1722.4669352008059</v>
      </c>
      <c r="CL73" s="75">
        <v>0.1381845641631067</v>
      </c>
      <c r="CM73" s="74">
        <v>0</v>
      </c>
      <c r="CN73" s="74">
        <v>1722.4669352008059</v>
      </c>
      <c r="CO73" s="75">
        <v>0.1381845641631067</v>
      </c>
      <c r="CP73" s="77">
        <v>484.90860000000004</v>
      </c>
      <c r="CQ73" s="74">
        <v>484.91</v>
      </c>
      <c r="CR73" s="55">
        <v>44124</v>
      </c>
      <c r="CS73" s="55">
        <v>44127</v>
      </c>
      <c r="CT73" s="55">
        <f t="shared" si="4"/>
        <v>44279</v>
      </c>
      <c r="CU73" s="55">
        <f t="shared" si="5"/>
        <v>44431</v>
      </c>
      <c r="CV73" s="55">
        <f t="shared" si="6"/>
        <v>44401</v>
      </c>
    </row>
    <row r="74" spans="1:100" x14ac:dyDescent="0.2">
      <c r="A74" s="65" t="s">
        <v>427</v>
      </c>
      <c r="B74" s="65" t="s">
        <v>428</v>
      </c>
      <c r="C74" s="66" t="s">
        <v>429</v>
      </c>
      <c r="D74" s="82" t="s">
        <v>430</v>
      </c>
      <c r="E74" s="65"/>
      <c r="F74" s="65" t="s">
        <v>431</v>
      </c>
      <c r="G74" s="65" t="s">
        <v>432</v>
      </c>
      <c r="H74" s="65"/>
      <c r="I74" s="65"/>
      <c r="J74" s="65"/>
      <c r="K74" s="65"/>
      <c r="L74" s="65"/>
      <c r="M74" s="66" t="s">
        <v>184</v>
      </c>
      <c r="N74" s="66" t="s">
        <v>30</v>
      </c>
      <c r="O74" s="66" t="s">
        <v>94</v>
      </c>
      <c r="P74" s="66" t="s">
        <v>94</v>
      </c>
      <c r="Q74" s="68">
        <v>44186</v>
      </c>
      <c r="R74" s="66"/>
      <c r="S74" s="66"/>
      <c r="T74" s="66">
        <v>29</v>
      </c>
      <c r="U74" s="65" t="s">
        <v>120</v>
      </c>
      <c r="V74" s="66" t="s">
        <v>130</v>
      </c>
      <c r="W74" s="69">
        <v>212</v>
      </c>
      <c r="X74" s="69"/>
      <c r="Y74" s="69"/>
      <c r="Z74" s="69"/>
      <c r="AA74" s="69"/>
      <c r="AB74" s="69"/>
      <c r="AC74" s="69">
        <v>3453</v>
      </c>
      <c r="AD74" s="69">
        <v>0</v>
      </c>
      <c r="AE74" s="69">
        <v>0</v>
      </c>
      <c r="AF74" s="69">
        <v>0</v>
      </c>
      <c r="AG74" s="69">
        <v>0</v>
      </c>
      <c r="AH74" s="69">
        <v>0</v>
      </c>
      <c r="AI74" s="69">
        <v>3453</v>
      </c>
      <c r="AJ74" s="69">
        <v>336</v>
      </c>
      <c r="AK74" s="69">
        <v>259</v>
      </c>
      <c r="AL74" s="69">
        <v>314</v>
      </c>
      <c r="AM74" s="69">
        <v>314</v>
      </c>
      <c r="AN74" s="69">
        <v>311</v>
      </c>
      <c r="AO74" s="69">
        <v>254</v>
      </c>
      <c r="AP74" s="69">
        <v>324</v>
      </c>
      <c r="AQ74" s="69">
        <v>299</v>
      </c>
      <c r="AR74" s="69">
        <v>247</v>
      </c>
      <c r="AS74" s="69">
        <v>337</v>
      </c>
      <c r="AT74" s="69">
        <v>248</v>
      </c>
      <c r="AU74" s="69">
        <v>200</v>
      </c>
      <c r="AV74" s="69">
        <v>3243</v>
      </c>
      <c r="AW74" s="69">
        <v>200</v>
      </c>
      <c r="AX74" s="65">
        <v>0.15077391999999998</v>
      </c>
      <c r="AY74" s="65"/>
      <c r="AZ74" s="65"/>
      <c r="BA74" s="65">
        <v>0.15077391999999998</v>
      </c>
      <c r="BB74" s="65">
        <v>0</v>
      </c>
      <c r="BC74" s="65">
        <v>0</v>
      </c>
      <c r="BD74" s="66">
        <v>5.75</v>
      </c>
      <c r="BE74" s="66">
        <v>0</v>
      </c>
      <c r="BF74" s="66">
        <v>0</v>
      </c>
      <c r="BG74" s="66">
        <v>0</v>
      </c>
      <c r="BH74" s="66">
        <v>0</v>
      </c>
      <c r="BI74" s="66">
        <v>0</v>
      </c>
      <c r="BJ74" s="65">
        <v>0.13519999999999999</v>
      </c>
      <c r="BK74" s="65"/>
      <c r="BL74" s="65"/>
      <c r="BM74" s="44"/>
      <c r="BN74" s="44"/>
      <c r="BO74" s="44"/>
      <c r="BP74" s="65">
        <v>10.026557</v>
      </c>
      <c r="BQ74" s="44" t="s">
        <v>433</v>
      </c>
      <c r="BR74" s="47">
        <v>2.0499999999999998</v>
      </c>
      <c r="BS74" s="65" t="s">
        <v>99</v>
      </c>
      <c r="BT74" s="70" t="s">
        <v>130</v>
      </c>
      <c r="BU74" s="71">
        <v>0.10422810958904109</v>
      </c>
      <c r="BV74" s="72"/>
      <c r="BW74" s="72"/>
      <c r="BX74" s="73"/>
      <c r="BY74" s="52"/>
      <c r="BZ74" s="52"/>
      <c r="CA74" s="65">
        <v>0.10979360350993701</v>
      </c>
      <c r="CB74" s="50"/>
      <c r="CC74" s="50"/>
      <c r="CD74" s="49">
        <v>0.10979360350993701</v>
      </c>
      <c r="CE74" s="50"/>
      <c r="CF74" s="50"/>
      <c r="CG74" s="71">
        <v>7</v>
      </c>
      <c r="CH74" s="74">
        <v>262.642370401074</v>
      </c>
      <c r="CI74" s="75">
        <v>4.8180158361764348E-2</v>
      </c>
      <c r="CJ74" s="74">
        <v>24.599999999999998</v>
      </c>
      <c r="CK74" s="74">
        <v>287.24237040107403</v>
      </c>
      <c r="CL74" s="75">
        <v>5.2456159907653351E-2</v>
      </c>
      <c r="CM74" s="74">
        <v>-6.2721950719999997</v>
      </c>
      <c r="CN74" s="74">
        <v>280.97017532907404</v>
      </c>
      <c r="CO74" s="75">
        <v>5.1310732555799141E-2</v>
      </c>
      <c r="CP74" s="77">
        <v>13.777469999999999</v>
      </c>
      <c r="CQ74" s="74">
        <v>12.84</v>
      </c>
      <c r="CR74" s="55">
        <v>44126</v>
      </c>
      <c r="CS74" s="55">
        <v>44140</v>
      </c>
      <c r="CT74" s="55">
        <f t="shared" si="4"/>
        <v>44292</v>
      </c>
      <c r="CU74" s="55">
        <f t="shared" si="5"/>
        <v>44444</v>
      </c>
      <c r="CV74" s="55">
        <f t="shared" si="6"/>
        <v>44414</v>
      </c>
    </row>
    <row r="75" spans="1:100" x14ac:dyDescent="0.2">
      <c r="A75" s="65" t="s">
        <v>434</v>
      </c>
      <c r="B75" s="65" t="s">
        <v>435</v>
      </c>
      <c r="C75" s="66" t="s">
        <v>436</v>
      </c>
      <c r="D75" s="67" t="s">
        <v>437</v>
      </c>
      <c r="E75" s="65"/>
      <c r="F75" s="65" t="s">
        <v>438</v>
      </c>
      <c r="G75" s="65" t="s">
        <v>439</v>
      </c>
      <c r="H75" s="65"/>
      <c r="I75" s="65"/>
      <c r="J75" s="65"/>
      <c r="K75" s="65"/>
      <c r="L75" s="65"/>
      <c r="M75" s="66" t="s">
        <v>92</v>
      </c>
      <c r="N75" s="66" t="s">
        <v>440</v>
      </c>
      <c r="O75" s="66" t="s">
        <v>94</v>
      </c>
      <c r="P75" s="66" t="s">
        <v>94</v>
      </c>
      <c r="Q75" s="68">
        <v>44411</v>
      </c>
      <c r="R75" s="66"/>
      <c r="S75" s="66"/>
      <c r="T75" s="66">
        <v>30</v>
      </c>
      <c r="U75" s="65" t="s">
        <v>441</v>
      </c>
      <c r="V75" s="66" t="s">
        <v>111</v>
      </c>
      <c r="W75" s="69">
        <v>320</v>
      </c>
      <c r="X75" s="69">
        <v>493</v>
      </c>
      <c r="Y75" s="69">
        <v>111</v>
      </c>
      <c r="Z75" s="69"/>
      <c r="AA75" s="69"/>
      <c r="AB75" s="69"/>
      <c r="AC75" s="69">
        <v>1675</v>
      </c>
      <c r="AD75" s="69">
        <v>7002</v>
      </c>
      <c r="AE75" s="69">
        <v>1193</v>
      </c>
      <c r="AF75" s="69">
        <v>221</v>
      </c>
      <c r="AG75" s="69">
        <v>664</v>
      </c>
      <c r="AH75" s="69">
        <v>436</v>
      </c>
      <c r="AI75" s="69">
        <v>11191</v>
      </c>
      <c r="AJ75" s="69">
        <v>361</v>
      </c>
      <c r="AK75" s="69">
        <v>390</v>
      </c>
      <c r="AL75" s="69">
        <v>375</v>
      </c>
      <c r="AM75" s="69">
        <v>497</v>
      </c>
      <c r="AN75" s="69">
        <v>571</v>
      </c>
      <c r="AO75" s="69">
        <v>1171</v>
      </c>
      <c r="AP75" s="69">
        <v>1978</v>
      </c>
      <c r="AQ75" s="69">
        <v>1051</v>
      </c>
      <c r="AR75" s="69">
        <v>1626</v>
      </c>
      <c r="AS75" s="69">
        <v>1504</v>
      </c>
      <c r="AT75" s="69">
        <v>1205</v>
      </c>
      <c r="AU75" s="69">
        <v>462</v>
      </c>
      <c r="AV75" s="69">
        <v>11191</v>
      </c>
      <c r="AW75" s="69">
        <v>0</v>
      </c>
      <c r="AX75" s="65">
        <v>0.109031</v>
      </c>
      <c r="AY75" s="65">
        <v>9.1863E-2</v>
      </c>
      <c r="AZ75" s="65">
        <v>7.2247000000000006E-2</v>
      </c>
      <c r="BA75" s="66"/>
      <c r="BB75" s="66"/>
      <c r="BC75" s="66"/>
      <c r="BD75" s="66">
        <v>5.1059999999999999</v>
      </c>
      <c r="BE75" s="66">
        <v>6.181</v>
      </c>
      <c r="BF75" s="66">
        <v>24</v>
      </c>
      <c r="BG75" s="66">
        <v>0</v>
      </c>
      <c r="BH75" s="66">
        <v>0</v>
      </c>
      <c r="BI75" s="66">
        <v>0</v>
      </c>
      <c r="BJ75" s="65">
        <v>0.111281</v>
      </c>
      <c r="BK75" s="65">
        <v>6.6768999999999995E-2</v>
      </c>
      <c r="BL75" s="65">
        <v>4.4512000000000003E-2</v>
      </c>
      <c r="BM75" s="65"/>
      <c r="BN75" s="66"/>
      <c r="BO75" s="83"/>
      <c r="BP75" s="65">
        <v>0.19733333333333333</v>
      </c>
      <c r="BQ75" s="66" t="s">
        <v>98</v>
      </c>
      <c r="BR75" s="83">
        <v>0</v>
      </c>
      <c r="BS75" s="65" t="s">
        <v>99</v>
      </c>
      <c r="BT75" s="84" t="s">
        <v>111</v>
      </c>
      <c r="BU75" s="71">
        <v>0.11158598630136986</v>
      </c>
      <c r="BV75" s="72">
        <v>6.6951589041095882E-2</v>
      </c>
      <c r="BW75" s="72">
        <v>4.4634397260273968E-2</v>
      </c>
      <c r="BX75" s="65"/>
      <c r="BY75" s="65"/>
      <c r="BZ75" s="65"/>
      <c r="CA75" s="65">
        <v>9.865369860224768E-2</v>
      </c>
      <c r="CB75" s="65">
        <v>8.4799465949312217E-2</v>
      </c>
      <c r="CC75" s="65">
        <v>6.4587138144260592E-2</v>
      </c>
      <c r="CD75" s="74"/>
      <c r="CE75" s="74"/>
      <c r="CF75" s="75"/>
      <c r="CG75" s="71">
        <v>6</v>
      </c>
      <c r="CH75" s="74">
        <v>107.15150456123865</v>
      </c>
      <c r="CI75" s="75">
        <v>4.5661036960427108E-2</v>
      </c>
      <c r="CJ75" s="74">
        <v>0</v>
      </c>
      <c r="CK75" s="74">
        <v>107.15150456123865</v>
      </c>
      <c r="CL75" s="75">
        <v>4.5661036960427108E-2</v>
      </c>
      <c r="CM75" s="74">
        <v>-49.309194350000006</v>
      </c>
      <c r="CN75" s="74">
        <v>57.842310211238647</v>
      </c>
      <c r="CO75" s="75">
        <v>2.4648649360984085E-2</v>
      </c>
      <c r="CP75" s="74">
        <v>36.258840000000006</v>
      </c>
      <c r="CQ75" s="74">
        <v>35.68</v>
      </c>
      <c r="CR75" s="55">
        <v>44146</v>
      </c>
      <c r="CS75" s="55">
        <v>44151</v>
      </c>
      <c r="CT75" s="55">
        <f t="shared" si="4"/>
        <v>44303</v>
      </c>
      <c r="CU75" s="55">
        <f t="shared" si="5"/>
        <v>44455</v>
      </c>
      <c r="CV75" s="55">
        <f t="shared" si="6"/>
        <v>44425</v>
      </c>
    </row>
    <row r="76" spans="1:100" x14ac:dyDescent="0.2">
      <c r="A76" s="65" t="s">
        <v>434</v>
      </c>
      <c r="B76" s="65" t="s">
        <v>442</v>
      </c>
      <c r="C76" s="66" t="s">
        <v>443</v>
      </c>
      <c r="D76" s="67" t="s">
        <v>437</v>
      </c>
      <c r="E76" s="65"/>
      <c r="F76" s="65" t="s">
        <v>444</v>
      </c>
      <c r="G76" s="65" t="s">
        <v>445</v>
      </c>
      <c r="H76" s="65"/>
      <c r="I76" s="65"/>
      <c r="J76" s="65"/>
      <c r="K76" s="65"/>
      <c r="L76" s="65"/>
      <c r="M76" s="66" t="s">
        <v>92</v>
      </c>
      <c r="N76" s="66" t="s">
        <v>440</v>
      </c>
      <c r="O76" s="66" t="s">
        <v>94</v>
      </c>
      <c r="P76" s="66" t="s">
        <v>94</v>
      </c>
      <c r="Q76" s="68">
        <v>44334</v>
      </c>
      <c r="R76" s="66"/>
      <c r="S76" s="66"/>
      <c r="T76" s="66">
        <v>30</v>
      </c>
      <c r="U76" s="65" t="s">
        <v>441</v>
      </c>
      <c r="V76" s="66" t="s">
        <v>111</v>
      </c>
      <c r="W76" s="69">
        <v>270</v>
      </c>
      <c r="X76" s="69">
        <v>454</v>
      </c>
      <c r="Y76" s="69">
        <v>91</v>
      </c>
      <c r="Z76" s="69"/>
      <c r="AA76" s="69"/>
      <c r="AB76" s="69"/>
      <c r="AC76" s="69">
        <v>2448</v>
      </c>
      <c r="AD76" s="69">
        <v>9282</v>
      </c>
      <c r="AE76" s="69">
        <v>3531</v>
      </c>
      <c r="AF76" s="69">
        <v>634</v>
      </c>
      <c r="AG76" s="69">
        <v>1875</v>
      </c>
      <c r="AH76" s="69">
        <v>1255</v>
      </c>
      <c r="AI76" s="69">
        <v>19025</v>
      </c>
      <c r="AJ76" s="69">
        <v>98</v>
      </c>
      <c r="AK76" s="69">
        <v>285</v>
      </c>
      <c r="AL76" s="69">
        <v>163</v>
      </c>
      <c r="AM76" s="69">
        <v>682</v>
      </c>
      <c r="AN76" s="69">
        <v>1223</v>
      </c>
      <c r="AO76" s="69">
        <v>2955</v>
      </c>
      <c r="AP76" s="69">
        <v>5153</v>
      </c>
      <c r="AQ76" s="69">
        <v>2329</v>
      </c>
      <c r="AR76" s="69">
        <v>3889</v>
      </c>
      <c r="AS76" s="69">
        <v>1436</v>
      </c>
      <c r="AT76" s="69">
        <v>595</v>
      </c>
      <c r="AU76" s="69">
        <v>217</v>
      </c>
      <c r="AV76" s="69">
        <v>19025</v>
      </c>
      <c r="AW76" s="69">
        <v>0</v>
      </c>
      <c r="AX76" s="65">
        <v>0.11001900000000001</v>
      </c>
      <c r="AY76" s="65">
        <v>9.6716999999999997E-2</v>
      </c>
      <c r="AZ76" s="65">
        <v>7.4473999999999999E-2</v>
      </c>
      <c r="BA76" s="66"/>
      <c r="BB76" s="66"/>
      <c r="BC76" s="66"/>
      <c r="BD76" s="66">
        <v>4.1390000000000002</v>
      </c>
      <c r="BE76" s="66">
        <v>17.321000000000002</v>
      </c>
      <c r="BF76" s="66">
        <v>7.0629999999999997</v>
      </c>
      <c r="BG76" s="66">
        <v>0</v>
      </c>
      <c r="BH76" s="66">
        <v>0</v>
      </c>
      <c r="BI76" s="66">
        <v>0</v>
      </c>
      <c r="BJ76" s="65">
        <v>0.111281</v>
      </c>
      <c r="BK76" s="65">
        <v>6.6768999999999995E-2</v>
      </c>
      <c r="BL76" s="65">
        <v>4.4512000000000003E-2</v>
      </c>
      <c r="BM76" s="65"/>
      <c r="BN76" s="66"/>
      <c r="BO76" s="83"/>
      <c r="BP76" s="65">
        <v>0.19733333333333333</v>
      </c>
      <c r="BQ76" s="66" t="s">
        <v>98</v>
      </c>
      <c r="BR76" s="83">
        <v>0</v>
      </c>
      <c r="BS76" s="65" t="s">
        <v>99</v>
      </c>
      <c r="BT76" s="84" t="s">
        <v>111</v>
      </c>
      <c r="BU76" s="71">
        <v>0.11158598630136986</v>
      </c>
      <c r="BV76" s="72">
        <v>6.6951589041095882E-2</v>
      </c>
      <c r="BW76" s="72">
        <v>4.4634397260273968E-2</v>
      </c>
      <c r="BX76" s="65"/>
      <c r="BY76" s="65"/>
      <c r="BZ76" s="65"/>
      <c r="CA76" s="65">
        <v>9.865369860224768E-2</v>
      </c>
      <c r="CB76" s="65">
        <v>8.4799465949312217E-2</v>
      </c>
      <c r="CC76" s="65">
        <v>6.4587138144260592E-2</v>
      </c>
      <c r="CD76" s="66"/>
      <c r="CE76" s="74"/>
      <c r="CF76" s="75"/>
      <c r="CG76" s="66">
        <v>6</v>
      </c>
      <c r="CH76" s="74">
        <v>271.38286140109039</v>
      </c>
      <c r="CI76" s="75">
        <v>8.374068568221843E-2</v>
      </c>
      <c r="CJ76" s="74">
        <v>0</v>
      </c>
      <c r="CK76" s="74">
        <v>271.38286140109039</v>
      </c>
      <c r="CL76" s="75">
        <v>8.374068568221843E-2</v>
      </c>
      <c r="CM76" s="74">
        <v>-85.127875000000003</v>
      </c>
      <c r="CN76" s="74">
        <v>186.25498640109038</v>
      </c>
      <c r="CO76" s="75">
        <v>5.7472753409832343E-2</v>
      </c>
      <c r="CP76" s="74">
        <v>61.640999999999998</v>
      </c>
      <c r="CQ76" s="74">
        <v>61.16</v>
      </c>
      <c r="CR76" s="55">
        <v>44146</v>
      </c>
      <c r="CS76" s="55">
        <v>44151</v>
      </c>
      <c r="CT76" s="55">
        <f t="shared" si="4"/>
        <v>44303</v>
      </c>
      <c r="CU76" s="55">
        <f t="shared" si="5"/>
        <v>44455</v>
      </c>
      <c r="CV76" s="55">
        <f t="shared" si="6"/>
        <v>44425</v>
      </c>
    </row>
    <row r="77" spans="1:100" x14ac:dyDescent="0.2">
      <c r="A77" s="65" t="s">
        <v>434</v>
      </c>
      <c r="B77" s="65" t="s">
        <v>442</v>
      </c>
      <c r="C77" s="66" t="s">
        <v>443</v>
      </c>
      <c r="D77" s="67" t="s">
        <v>437</v>
      </c>
      <c r="E77" s="65"/>
      <c r="F77" s="65" t="s">
        <v>446</v>
      </c>
      <c r="G77" s="65" t="s">
        <v>447</v>
      </c>
      <c r="H77" s="65"/>
      <c r="I77" s="65"/>
      <c r="J77" s="65"/>
      <c r="K77" s="65"/>
      <c r="L77" s="65"/>
      <c r="M77" s="66" t="s">
        <v>92</v>
      </c>
      <c r="N77" s="66" t="s">
        <v>440</v>
      </c>
      <c r="O77" s="66" t="s">
        <v>94</v>
      </c>
      <c r="P77" s="66" t="s">
        <v>94</v>
      </c>
      <c r="Q77" s="68">
        <v>44233</v>
      </c>
      <c r="R77" s="66"/>
      <c r="S77" s="66"/>
      <c r="T77" s="66">
        <v>30</v>
      </c>
      <c r="U77" s="65" t="s">
        <v>441</v>
      </c>
      <c r="V77" s="66" t="s">
        <v>130</v>
      </c>
      <c r="W77" s="69">
        <v>447</v>
      </c>
      <c r="X77" s="69"/>
      <c r="Y77" s="69"/>
      <c r="Z77" s="69"/>
      <c r="AA77" s="69"/>
      <c r="AB77" s="69"/>
      <c r="AC77" s="69">
        <v>751</v>
      </c>
      <c r="AD77" s="69">
        <v>0</v>
      </c>
      <c r="AE77" s="69">
        <v>0</v>
      </c>
      <c r="AF77" s="69">
        <v>0</v>
      </c>
      <c r="AG77" s="69">
        <v>0</v>
      </c>
      <c r="AH77" s="69">
        <v>0</v>
      </c>
      <c r="AI77" s="69">
        <v>751</v>
      </c>
      <c r="AJ77" s="69">
        <v>84</v>
      </c>
      <c r="AK77" s="69">
        <v>181</v>
      </c>
      <c r="AL77" s="69">
        <v>91</v>
      </c>
      <c r="AM77" s="69">
        <v>65</v>
      </c>
      <c r="AN77" s="69">
        <v>46</v>
      </c>
      <c r="AO77" s="69">
        <v>32</v>
      </c>
      <c r="AP77" s="69">
        <v>67</v>
      </c>
      <c r="AQ77" s="69">
        <v>2</v>
      </c>
      <c r="AR77" s="69">
        <v>59</v>
      </c>
      <c r="AS77" s="69">
        <v>37</v>
      </c>
      <c r="AT77" s="69">
        <v>20</v>
      </c>
      <c r="AU77" s="69">
        <v>37</v>
      </c>
      <c r="AV77" s="69">
        <v>721</v>
      </c>
      <c r="AW77" s="69">
        <v>0</v>
      </c>
      <c r="AX77" s="65">
        <v>0.142487</v>
      </c>
      <c r="AY77" s="66"/>
      <c r="AZ77" s="66"/>
      <c r="BA77" s="66"/>
      <c r="BB77" s="66"/>
      <c r="BC77" s="66"/>
      <c r="BD77" s="66">
        <v>3.464</v>
      </c>
      <c r="BE77" s="66">
        <v>0</v>
      </c>
      <c r="BF77" s="66">
        <v>0</v>
      </c>
      <c r="BG77" s="66">
        <v>0</v>
      </c>
      <c r="BH77" s="66">
        <v>0</v>
      </c>
      <c r="BI77" s="66">
        <v>0</v>
      </c>
      <c r="BJ77" s="65">
        <v>0.10394399999999999</v>
      </c>
      <c r="BK77" s="65"/>
      <c r="BL77" s="65"/>
      <c r="BM77" s="65"/>
      <c r="BN77" s="66"/>
      <c r="BO77" s="83"/>
      <c r="BP77" s="65">
        <v>4.4666666666666667E-2</v>
      </c>
      <c r="BQ77" s="66" t="s">
        <v>98</v>
      </c>
      <c r="BR77" s="83">
        <v>0</v>
      </c>
      <c r="BS77" s="65" t="s">
        <v>99</v>
      </c>
      <c r="BT77" s="84" t="s">
        <v>130</v>
      </c>
      <c r="BU77" s="71">
        <v>0.10422810958904109</v>
      </c>
      <c r="BV77" s="72"/>
      <c r="BW77" s="72"/>
      <c r="BX77" s="65"/>
      <c r="BY77" s="65"/>
      <c r="BZ77" s="65"/>
      <c r="CA77" s="65">
        <v>0.110808603509937</v>
      </c>
      <c r="CB77" s="65"/>
      <c r="CC77" s="65"/>
      <c r="CD77" s="66"/>
      <c r="CE77" s="74"/>
      <c r="CF77" s="75"/>
      <c r="CG77" s="66">
        <v>8</v>
      </c>
      <c r="CH77" s="74">
        <v>29.800601519490613</v>
      </c>
      <c r="CI77" s="75">
        <v>9.2270444840962168E-2</v>
      </c>
      <c r="CJ77" s="74">
        <v>0</v>
      </c>
      <c r="CK77" s="74">
        <v>29.800601519490613</v>
      </c>
      <c r="CL77" s="75">
        <v>9.2270444840962168E-2</v>
      </c>
      <c r="CM77" s="74">
        <v>-1.1042742500000002</v>
      </c>
      <c r="CN77" s="74">
        <v>28.696327269490613</v>
      </c>
      <c r="CO77" s="75">
        <v>8.8851323377683006E-2</v>
      </c>
      <c r="CP77" s="74">
        <v>3.6048</v>
      </c>
      <c r="CQ77" s="74">
        <v>5.61</v>
      </c>
      <c r="CR77" s="55">
        <v>44146</v>
      </c>
      <c r="CS77" s="55">
        <v>44151</v>
      </c>
      <c r="CT77" s="55">
        <f t="shared" si="4"/>
        <v>44303</v>
      </c>
      <c r="CU77" s="55">
        <f t="shared" si="5"/>
        <v>44455</v>
      </c>
      <c r="CV77" s="55">
        <f t="shared" si="6"/>
        <v>44425</v>
      </c>
    </row>
    <row r="78" spans="1:100" x14ac:dyDescent="0.2">
      <c r="A78" s="65" t="s">
        <v>434</v>
      </c>
      <c r="B78" s="65" t="s">
        <v>435</v>
      </c>
      <c r="C78" s="66" t="s">
        <v>436</v>
      </c>
      <c r="D78" s="67" t="s">
        <v>437</v>
      </c>
      <c r="E78" s="65"/>
      <c r="F78" s="65" t="s">
        <v>448</v>
      </c>
      <c r="G78" s="65" t="s">
        <v>449</v>
      </c>
      <c r="H78" s="65"/>
      <c r="I78" s="65"/>
      <c r="J78" s="65"/>
      <c r="K78" s="65"/>
      <c r="L78" s="65"/>
      <c r="M78" s="66" t="s">
        <v>92</v>
      </c>
      <c r="N78" s="66" t="s">
        <v>440</v>
      </c>
      <c r="O78" s="66" t="s">
        <v>94</v>
      </c>
      <c r="P78" s="66" t="s">
        <v>94</v>
      </c>
      <c r="Q78" s="68">
        <v>44149</v>
      </c>
      <c r="R78" s="66"/>
      <c r="S78" s="66"/>
      <c r="T78" s="66">
        <v>30</v>
      </c>
      <c r="U78" s="65" t="s">
        <v>441</v>
      </c>
      <c r="V78" s="66" t="s">
        <v>111</v>
      </c>
      <c r="W78" s="69">
        <v>144</v>
      </c>
      <c r="X78" s="69">
        <v>345</v>
      </c>
      <c r="Y78" s="69">
        <v>132</v>
      </c>
      <c r="Z78" s="69"/>
      <c r="AA78" s="69"/>
      <c r="AB78" s="69"/>
      <c r="AC78" s="69">
        <v>2845</v>
      </c>
      <c r="AD78" s="69">
        <v>8775</v>
      </c>
      <c r="AE78" s="69">
        <v>4622</v>
      </c>
      <c r="AF78" s="69">
        <v>993</v>
      </c>
      <c r="AG78" s="69">
        <v>2982</v>
      </c>
      <c r="AH78" s="69">
        <v>1996</v>
      </c>
      <c r="AI78" s="69">
        <v>22213</v>
      </c>
      <c r="AJ78" s="69">
        <v>330</v>
      </c>
      <c r="AK78" s="69">
        <v>466</v>
      </c>
      <c r="AL78" s="69">
        <v>1211</v>
      </c>
      <c r="AM78" s="69">
        <v>1643</v>
      </c>
      <c r="AN78" s="69">
        <v>1513</v>
      </c>
      <c r="AO78" s="69">
        <v>2274</v>
      </c>
      <c r="AP78" s="69">
        <v>4709</v>
      </c>
      <c r="AQ78" s="69">
        <v>3537</v>
      </c>
      <c r="AR78" s="69">
        <v>3804</v>
      </c>
      <c r="AS78" s="69">
        <v>1797</v>
      </c>
      <c r="AT78" s="69">
        <v>612</v>
      </c>
      <c r="AU78" s="69">
        <v>317</v>
      </c>
      <c r="AV78" s="69">
        <v>22213</v>
      </c>
      <c r="AW78" s="69">
        <v>0</v>
      </c>
      <c r="AX78" s="65">
        <v>0.13090599999999999</v>
      </c>
      <c r="AY78" s="65">
        <v>0.116868</v>
      </c>
      <c r="AZ78" s="65">
        <v>9.2163999999999996E-2</v>
      </c>
      <c r="BA78" s="66"/>
      <c r="BB78" s="66"/>
      <c r="BC78" s="66"/>
      <c r="BD78" s="66">
        <v>4.077</v>
      </c>
      <c r="BE78" s="66">
        <v>8.2520000000000007</v>
      </c>
      <c r="BF78" s="66">
        <v>34.64</v>
      </c>
      <c r="BG78" s="66">
        <v>0</v>
      </c>
      <c r="BH78" s="66">
        <v>0</v>
      </c>
      <c r="BI78" s="66">
        <v>0</v>
      </c>
      <c r="BJ78" s="65">
        <v>0.111281</v>
      </c>
      <c r="BK78" s="65">
        <v>6.6768999999999995E-2</v>
      </c>
      <c r="BL78" s="65">
        <v>4.4512000000000003E-2</v>
      </c>
      <c r="BM78" s="65"/>
      <c r="BN78" s="66"/>
      <c r="BO78" s="83"/>
      <c r="BP78" s="65">
        <v>0.19733333333333333</v>
      </c>
      <c r="BQ78" s="66" t="s">
        <v>98</v>
      </c>
      <c r="BR78" s="83">
        <v>0</v>
      </c>
      <c r="BS78" s="65" t="s">
        <v>99</v>
      </c>
      <c r="BT78" s="84" t="s">
        <v>111</v>
      </c>
      <c r="BU78" s="71">
        <v>0.11158598630136986</v>
      </c>
      <c r="BV78" s="72">
        <v>6.6951589041095882E-2</v>
      </c>
      <c r="BW78" s="72">
        <v>4.4634397260273968E-2</v>
      </c>
      <c r="BX78" s="65"/>
      <c r="BY78" s="65"/>
      <c r="BZ78" s="65"/>
      <c r="CA78" s="65">
        <v>9.865369860224768E-2</v>
      </c>
      <c r="CB78" s="65">
        <v>8.4799465949312217E-2</v>
      </c>
      <c r="CC78" s="65">
        <v>6.4587138144260592E-2</v>
      </c>
      <c r="CD78" s="66"/>
      <c r="CE78" s="74"/>
      <c r="CF78" s="75"/>
      <c r="CG78" s="66">
        <v>6</v>
      </c>
      <c r="CH78" s="74">
        <v>865.81982549720851</v>
      </c>
      <c r="CI78" s="75">
        <v>0.19537565562977335</v>
      </c>
      <c r="CJ78" s="74">
        <v>0</v>
      </c>
      <c r="CK78" s="74">
        <v>865.81982549720851</v>
      </c>
      <c r="CL78" s="75">
        <v>0.19537565562977335</v>
      </c>
      <c r="CM78" s="74">
        <v>-13.8624095</v>
      </c>
      <c r="CN78" s="74">
        <v>851.9574159972085</v>
      </c>
      <c r="CO78" s="75">
        <v>0.19224754829737822</v>
      </c>
      <c r="CP78" s="74">
        <v>71.970120000000009</v>
      </c>
      <c r="CQ78" s="74">
        <v>72.010000000000005</v>
      </c>
      <c r="CR78" s="55">
        <v>44146</v>
      </c>
      <c r="CS78" s="55">
        <v>44151</v>
      </c>
      <c r="CT78" s="55">
        <f t="shared" si="4"/>
        <v>44303</v>
      </c>
      <c r="CU78" s="55">
        <f t="shared" si="5"/>
        <v>44455</v>
      </c>
      <c r="CV78" s="55">
        <f t="shared" si="6"/>
        <v>44425</v>
      </c>
    </row>
    <row r="79" spans="1:100" x14ac:dyDescent="0.2">
      <c r="A79" s="65" t="s">
        <v>434</v>
      </c>
      <c r="B79" s="65" t="s">
        <v>450</v>
      </c>
      <c r="C79" s="66" t="s">
        <v>443</v>
      </c>
      <c r="D79" s="67" t="s">
        <v>437</v>
      </c>
      <c r="E79" s="65"/>
      <c r="F79" s="65" t="s">
        <v>451</v>
      </c>
      <c r="G79" s="65" t="s">
        <v>452</v>
      </c>
      <c r="H79" s="65"/>
      <c r="I79" s="65"/>
      <c r="J79" s="65"/>
      <c r="K79" s="65"/>
      <c r="L79" s="65"/>
      <c r="M79" s="66" t="s">
        <v>92</v>
      </c>
      <c r="N79" s="66" t="s">
        <v>440</v>
      </c>
      <c r="O79" s="66" t="s">
        <v>94</v>
      </c>
      <c r="P79" s="66" t="s">
        <v>94</v>
      </c>
      <c r="Q79" s="68">
        <v>44137</v>
      </c>
      <c r="R79" s="66"/>
      <c r="S79" s="66"/>
      <c r="T79" s="66">
        <v>30</v>
      </c>
      <c r="U79" s="65" t="s">
        <v>441</v>
      </c>
      <c r="V79" s="66" t="s">
        <v>111</v>
      </c>
      <c r="W79" s="69">
        <v>1265</v>
      </c>
      <c r="X79" s="69">
        <v>1584</v>
      </c>
      <c r="Y79" s="69">
        <v>497</v>
      </c>
      <c r="Z79" s="69"/>
      <c r="AA79" s="69"/>
      <c r="AB79" s="69"/>
      <c r="AC79" s="69">
        <v>4137</v>
      </c>
      <c r="AD79" s="69">
        <v>15178</v>
      </c>
      <c r="AE79" s="69">
        <v>3656</v>
      </c>
      <c r="AF79" s="69">
        <v>494</v>
      </c>
      <c r="AG79" s="69">
        <v>1489</v>
      </c>
      <c r="AH79" s="69">
        <v>952</v>
      </c>
      <c r="AI79" s="69">
        <v>25906</v>
      </c>
      <c r="AJ79" s="69">
        <v>891</v>
      </c>
      <c r="AK79" s="69">
        <v>831</v>
      </c>
      <c r="AL79" s="69">
        <v>746</v>
      </c>
      <c r="AM79" s="69">
        <v>1155</v>
      </c>
      <c r="AN79" s="69">
        <v>2606</v>
      </c>
      <c r="AO79" s="69">
        <v>6786</v>
      </c>
      <c r="AP79" s="69">
        <v>11123</v>
      </c>
      <c r="AQ79" s="69">
        <v>1028</v>
      </c>
      <c r="AR79" s="69">
        <v>740</v>
      </c>
      <c r="AS79" s="69">
        <v>2457</v>
      </c>
      <c r="AT79" s="69">
        <v>2746</v>
      </c>
      <c r="AU79" s="69">
        <v>2944</v>
      </c>
      <c r="AV79" s="69">
        <v>25166</v>
      </c>
      <c r="AW79" s="69">
        <v>8887</v>
      </c>
      <c r="AX79" s="65">
        <v>0.122666</v>
      </c>
      <c r="AY79" s="65">
        <v>0.112748</v>
      </c>
      <c r="AZ79" s="65">
        <v>8.5984000000000005E-2</v>
      </c>
      <c r="BA79" s="66"/>
      <c r="BB79" s="66"/>
      <c r="BC79" s="66"/>
      <c r="BD79" s="66">
        <v>50</v>
      </c>
      <c r="BE79" s="66">
        <v>50</v>
      </c>
      <c r="BF79" s="66">
        <v>50</v>
      </c>
      <c r="BG79" s="66">
        <v>0</v>
      </c>
      <c r="BH79" s="66">
        <v>0</v>
      </c>
      <c r="BI79" s="66">
        <v>0</v>
      </c>
      <c r="BJ79" s="65">
        <v>0.111281</v>
      </c>
      <c r="BK79" s="65">
        <v>6.6768999999999995E-2</v>
      </c>
      <c r="BL79" s="65">
        <v>4.4512000000000003E-2</v>
      </c>
      <c r="BM79" s="65"/>
      <c r="BN79" s="66"/>
      <c r="BO79" s="83"/>
      <c r="BP79" s="65">
        <v>0.19733333333333333</v>
      </c>
      <c r="BQ79" s="66" t="s">
        <v>98</v>
      </c>
      <c r="BR79" s="83">
        <v>0</v>
      </c>
      <c r="BS79" s="65" t="s">
        <v>99</v>
      </c>
      <c r="BT79" s="84" t="s">
        <v>111</v>
      </c>
      <c r="BU79" s="71">
        <v>0.11158598630136986</v>
      </c>
      <c r="BV79" s="72">
        <v>6.6951589041095882E-2</v>
      </c>
      <c r="BW79" s="72">
        <v>4.4634397260273968E-2</v>
      </c>
      <c r="BX79" s="65"/>
      <c r="BY79" s="65"/>
      <c r="BZ79" s="65"/>
      <c r="CA79" s="65">
        <v>9.865369860224768E-2</v>
      </c>
      <c r="CB79" s="65">
        <v>8.4799465949312217E-2</v>
      </c>
      <c r="CC79" s="65">
        <v>6.4587138144260592E-2</v>
      </c>
      <c r="CD79" s="66"/>
      <c r="CE79" s="74"/>
      <c r="CF79" s="75"/>
      <c r="CG79" s="66">
        <v>6</v>
      </c>
      <c r="CH79" s="74">
        <v>845.11125383361741</v>
      </c>
      <c r="CI79" s="75">
        <v>9.528382101311697E-2</v>
      </c>
      <c r="CJ79" s="74">
        <v>0</v>
      </c>
      <c r="CK79" s="74">
        <v>845.11125383361741</v>
      </c>
      <c r="CL79" s="75">
        <v>9.528382101311697E-2</v>
      </c>
      <c r="CM79" s="74">
        <v>0</v>
      </c>
      <c r="CN79" s="74">
        <v>845.11125383361741</v>
      </c>
      <c r="CO79" s="75">
        <v>9.528382101311697E-2</v>
      </c>
      <c r="CP79" s="74">
        <v>83.93544</v>
      </c>
      <c r="CQ79" s="74">
        <v>84.71</v>
      </c>
      <c r="CR79" s="55">
        <v>44146</v>
      </c>
      <c r="CS79" s="55">
        <v>44151</v>
      </c>
      <c r="CT79" s="55">
        <f t="shared" si="4"/>
        <v>44303</v>
      </c>
      <c r="CU79" s="55">
        <f t="shared" si="5"/>
        <v>44455</v>
      </c>
      <c r="CV79" s="55">
        <f t="shared" si="6"/>
        <v>44425</v>
      </c>
    </row>
    <row r="80" spans="1:100" x14ac:dyDescent="0.2">
      <c r="A80" s="65" t="s">
        <v>434</v>
      </c>
      <c r="B80" s="65" t="s">
        <v>435</v>
      </c>
      <c r="C80" s="66" t="s">
        <v>436</v>
      </c>
      <c r="D80" s="65"/>
      <c r="E80" s="65"/>
      <c r="F80" s="65" t="s">
        <v>453</v>
      </c>
      <c r="G80" s="65" t="s">
        <v>454</v>
      </c>
      <c r="H80" s="65"/>
      <c r="I80" s="65"/>
      <c r="J80" s="65"/>
      <c r="K80" s="65"/>
      <c r="L80" s="65"/>
      <c r="M80" s="66" t="s">
        <v>92</v>
      </c>
      <c r="N80" s="66" t="s">
        <v>440</v>
      </c>
      <c r="O80" s="66" t="s">
        <v>94</v>
      </c>
      <c r="P80" s="66" t="s">
        <v>94</v>
      </c>
      <c r="Q80" s="68">
        <v>44373</v>
      </c>
      <c r="R80" s="66"/>
      <c r="S80" s="66"/>
      <c r="T80" s="66">
        <v>32</v>
      </c>
      <c r="U80" s="65" t="s">
        <v>455</v>
      </c>
      <c r="V80" s="66" t="s">
        <v>170</v>
      </c>
      <c r="W80" s="69">
        <v>527</v>
      </c>
      <c r="X80" s="69">
        <v>686</v>
      </c>
      <c r="Y80" s="69"/>
      <c r="Z80" s="69"/>
      <c r="AA80" s="69"/>
      <c r="AB80" s="69"/>
      <c r="AC80" s="69">
        <v>5889</v>
      </c>
      <c r="AD80" s="69">
        <v>6760</v>
      </c>
      <c r="AE80" s="69"/>
      <c r="AF80" s="69"/>
      <c r="AG80" s="69"/>
      <c r="AH80" s="69"/>
      <c r="AI80" s="69">
        <v>12649</v>
      </c>
      <c r="AJ80" s="69">
        <v>440</v>
      </c>
      <c r="AK80" s="69">
        <v>504</v>
      </c>
      <c r="AL80" s="69">
        <v>481</v>
      </c>
      <c r="AM80" s="69">
        <v>1141</v>
      </c>
      <c r="AN80" s="69">
        <v>2033</v>
      </c>
      <c r="AO80" s="69">
        <v>1374</v>
      </c>
      <c r="AP80" s="69">
        <v>1677</v>
      </c>
      <c r="AQ80" s="69">
        <v>1938</v>
      </c>
      <c r="AR80" s="69">
        <v>1285</v>
      </c>
      <c r="AS80" s="69">
        <v>380</v>
      </c>
      <c r="AT80" s="69">
        <v>1226</v>
      </c>
      <c r="AU80" s="69">
        <v>1753</v>
      </c>
      <c r="AV80" s="69">
        <v>12479</v>
      </c>
      <c r="AW80" s="69">
        <v>1753</v>
      </c>
      <c r="AX80" s="65">
        <v>0.16517499999999999</v>
      </c>
      <c r="AY80" s="65">
        <v>8.6921999999999999E-2</v>
      </c>
      <c r="AZ80" s="65"/>
      <c r="BA80" s="85">
        <v>0.16517499999999999</v>
      </c>
      <c r="BB80" s="86">
        <v>8.6921999999999999E-2</v>
      </c>
      <c r="BC80" s="86">
        <v>0</v>
      </c>
      <c r="BD80" s="87">
        <v>13.856</v>
      </c>
      <c r="BE80" s="66">
        <v>13.856</v>
      </c>
      <c r="BF80" s="66">
        <v>0</v>
      </c>
      <c r="BG80" s="66">
        <v>0</v>
      </c>
      <c r="BH80" s="66">
        <v>0</v>
      </c>
      <c r="BI80" s="66">
        <v>0</v>
      </c>
      <c r="BJ80" s="65">
        <v>0.121434</v>
      </c>
      <c r="BK80" s="65"/>
      <c r="BL80" s="65"/>
      <c r="BM80" s="65"/>
      <c r="BN80" s="65"/>
      <c r="BO80" s="65"/>
      <c r="BP80" s="66">
        <v>4.4687499999999998E-2</v>
      </c>
      <c r="BQ80" s="66" t="s">
        <v>98</v>
      </c>
      <c r="BR80" s="83">
        <v>0</v>
      </c>
      <c r="BS80" s="65" t="s">
        <v>99</v>
      </c>
      <c r="BT80" s="84" t="s">
        <v>170</v>
      </c>
      <c r="BU80" s="71">
        <v>0.12176632876712329</v>
      </c>
      <c r="BV80" s="72"/>
      <c r="BW80" s="72"/>
      <c r="BX80" s="88">
        <v>0.12176632876712329</v>
      </c>
      <c r="BY80" s="72"/>
      <c r="BZ80" s="72"/>
      <c r="CA80" s="71">
        <v>0.15186272650790966</v>
      </c>
      <c r="CB80" s="71">
        <v>7.9530923873620971E-2</v>
      </c>
      <c r="CC80" s="65"/>
      <c r="CD80" s="89">
        <v>0.15186272650790966</v>
      </c>
      <c r="CE80" s="89">
        <v>7.9530923873620971E-2</v>
      </c>
      <c r="CF80" s="65"/>
      <c r="CG80" s="66">
        <v>6</v>
      </c>
      <c r="CH80" s="74">
        <v>161.11417802300639</v>
      </c>
      <c r="CI80" s="75">
        <v>5.7845010435768909E-2</v>
      </c>
      <c r="CJ80" s="74">
        <v>0</v>
      </c>
      <c r="CK80" s="74">
        <v>161.11417802300639</v>
      </c>
      <c r="CL80" s="75">
        <v>5.7845010435768909E-2</v>
      </c>
      <c r="CM80" s="74">
        <v>-59.684247400000004</v>
      </c>
      <c r="CN80" s="74">
        <v>101.42993062300638</v>
      </c>
      <c r="CO80" s="75">
        <v>3.6416505781069801E-2</v>
      </c>
      <c r="CP80" s="74">
        <v>40.982759999999999</v>
      </c>
      <c r="CQ80" s="74">
        <v>36.28</v>
      </c>
      <c r="CR80" s="55">
        <v>44146</v>
      </c>
      <c r="CS80" s="55">
        <v>44151</v>
      </c>
      <c r="CT80" s="55">
        <f t="shared" si="4"/>
        <v>44303</v>
      </c>
      <c r="CU80" s="55">
        <f t="shared" si="5"/>
        <v>44455</v>
      </c>
      <c r="CV80" s="55">
        <f t="shared" si="6"/>
        <v>44425</v>
      </c>
    </row>
    <row r="81" spans="1:100" x14ac:dyDescent="0.2">
      <c r="A81" s="65" t="s">
        <v>456</v>
      </c>
      <c r="B81" s="65" t="s">
        <v>457</v>
      </c>
      <c r="C81" s="66" t="s">
        <v>458</v>
      </c>
      <c r="D81" s="65"/>
      <c r="E81" s="65"/>
      <c r="F81" s="65" t="s">
        <v>459</v>
      </c>
      <c r="G81" s="65" t="s">
        <v>460</v>
      </c>
      <c r="H81" s="65"/>
      <c r="I81" s="65"/>
      <c r="J81" s="65"/>
      <c r="K81" s="65"/>
      <c r="L81" s="65"/>
      <c r="M81" s="66" t="s">
        <v>92</v>
      </c>
      <c r="N81" s="66" t="s">
        <v>461</v>
      </c>
      <c r="O81" s="66" t="s">
        <v>94</v>
      </c>
      <c r="P81" s="66" t="s">
        <v>94</v>
      </c>
      <c r="Q81" s="68">
        <v>44242</v>
      </c>
      <c r="R81" s="66"/>
      <c r="S81" s="66"/>
      <c r="T81" s="66">
        <v>28</v>
      </c>
      <c r="U81" s="65" t="s">
        <v>120</v>
      </c>
      <c r="V81" s="66" t="s">
        <v>130</v>
      </c>
      <c r="W81" s="69">
        <v>363</v>
      </c>
      <c r="X81" s="69"/>
      <c r="Y81" s="69"/>
      <c r="Z81" s="69"/>
      <c r="AA81" s="69"/>
      <c r="AB81" s="69"/>
      <c r="AC81" s="69">
        <v>6748</v>
      </c>
      <c r="AD81" s="69"/>
      <c r="AE81" s="69"/>
      <c r="AF81" s="69"/>
      <c r="AG81" s="69"/>
      <c r="AH81" s="69"/>
      <c r="AI81" s="69">
        <v>6748</v>
      </c>
      <c r="AJ81" s="69">
        <v>1106</v>
      </c>
      <c r="AK81" s="69">
        <v>1281</v>
      </c>
      <c r="AL81" s="69">
        <v>905</v>
      </c>
      <c r="AM81" s="69">
        <v>363</v>
      </c>
      <c r="AN81" s="69">
        <v>86</v>
      </c>
      <c r="AO81" s="69">
        <v>204</v>
      </c>
      <c r="AP81" s="69">
        <v>404</v>
      </c>
      <c r="AQ81" s="69">
        <v>460</v>
      </c>
      <c r="AR81" s="69">
        <v>672</v>
      </c>
      <c r="AS81" s="69">
        <v>388</v>
      </c>
      <c r="AT81" s="69">
        <v>314</v>
      </c>
      <c r="AU81" s="69">
        <v>502</v>
      </c>
      <c r="AV81" s="69">
        <v>6183</v>
      </c>
      <c r="AW81" s="69">
        <v>502</v>
      </c>
      <c r="AX81" s="65">
        <v>0.15085399999999999</v>
      </c>
      <c r="AY81" s="65"/>
      <c r="AZ81" s="65"/>
      <c r="BA81" s="85">
        <v>0.15085399999999999</v>
      </c>
      <c r="BB81" s="86">
        <v>0</v>
      </c>
      <c r="BC81" s="86">
        <v>0</v>
      </c>
      <c r="BD81" s="87">
        <v>5.75</v>
      </c>
      <c r="BE81" s="66">
        <v>0</v>
      </c>
      <c r="BF81" s="66">
        <v>0</v>
      </c>
      <c r="BG81" s="66">
        <v>0</v>
      </c>
      <c r="BH81" s="66">
        <v>0</v>
      </c>
      <c r="BI81" s="66">
        <v>0</v>
      </c>
      <c r="BJ81" s="65">
        <v>0.13749900000000001</v>
      </c>
      <c r="BK81" s="65"/>
      <c r="BL81" s="65"/>
      <c r="BM81" s="65"/>
      <c r="BN81" s="65"/>
      <c r="BO81" s="65"/>
      <c r="BP81" s="66">
        <v>2.6557000000000001E-2</v>
      </c>
      <c r="BQ81" s="66" t="s">
        <v>296</v>
      </c>
      <c r="BR81" s="83">
        <v>7.1</v>
      </c>
      <c r="BS81" s="65" t="s">
        <v>99</v>
      </c>
      <c r="BT81" s="84" t="s">
        <v>130</v>
      </c>
      <c r="BU81" s="71">
        <v>0.10422810958904109</v>
      </c>
      <c r="BV81" s="72"/>
      <c r="BW81" s="72"/>
      <c r="BX81" s="88">
        <v>0.10422810958904109</v>
      </c>
      <c r="BY81" s="72"/>
      <c r="BZ81" s="72"/>
      <c r="CA81" s="71">
        <v>0.12167796532247965</v>
      </c>
      <c r="CB81" s="71"/>
      <c r="CC81" s="65"/>
      <c r="CD81" s="89">
        <v>0.12167796532247965</v>
      </c>
      <c r="CE81" s="89"/>
      <c r="CF81" s="65"/>
      <c r="CG81" s="66">
        <v>20</v>
      </c>
      <c r="CH81" s="74">
        <v>339.20643814838036</v>
      </c>
      <c r="CI81" s="75">
        <v>0.20270184962911175</v>
      </c>
      <c r="CJ81" s="74">
        <v>85.199999999999989</v>
      </c>
      <c r="CK81" s="74">
        <v>424.40643814838035</v>
      </c>
      <c r="CL81" s="75">
        <v>0.24132849500605766</v>
      </c>
      <c r="CM81" s="74">
        <v>-17.619747199999999</v>
      </c>
      <c r="CN81" s="74">
        <v>406.78669094838034</v>
      </c>
      <c r="CO81" s="75">
        <v>0.23130945030750252</v>
      </c>
      <c r="CP81" s="74">
        <v>105.26880000000001</v>
      </c>
      <c r="CQ81" s="74">
        <v>104.29</v>
      </c>
      <c r="CR81" s="55">
        <v>44150</v>
      </c>
      <c r="CS81" s="55">
        <v>44155</v>
      </c>
      <c r="CT81" s="55">
        <f t="shared" si="4"/>
        <v>44307</v>
      </c>
      <c r="CU81" s="55">
        <f t="shared" si="5"/>
        <v>44459</v>
      </c>
      <c r="CV81" s="55">
        <f t="shared" si="6"/>
        <v>44429</v>
      </c>
    </row>
    <row r="82" spans="1:100" x14ac:dyDescent="0.2">
      <c r="A82" s="65" t="s">
        <v>456</v>
      </c>
      <c r="B82" s="65" t="s">
        <v>457</v>
      </c>
      <c r="C82" s="66" t="s">
        <v>458</v>
      </c>
      <c r="D82" s="65"/>
      <c r="E82" s="65"/>
      <c r="F82" s="65" t="s">
        <v>462</v>
      </c>
      <c r="G82" s="65" t="s">
        <v>463</v>
      </c>
      <c r="H82" s="65"/>
      <c r="I82" s="65"/>
      <c r="J82" s="65"/>
      <c r="K82" s="65"/>
      <c r="L82" s="65"/>
      <c r="M82" s="66" t="s">
        <v>92</v>
      </c>
      <c r="N82" s="66" t="s">
        <v>461</v>
      </c>
      <c r="O82" s="66" t="s">
        <v>94</v>
      </c>
      <c r="P82" s="66" t="s">
        <v>94</v>
      </c>
      <c r="Q82" s="68">
        <v>44394</v>
      </c>
      <c r="R82" s="66"/>
      <c r="S82" s="66"/>
      <c r="T82" s="66">
        <v>24</v>
      </c>
      <c r="U82" s="65" t="s">
        <v>120</v>
      </c>
      <c r="V82" s="66" t="s">
        <v>130</v>
      </c>
      <c r="W82" s="69">
        <v>414</v>
      </c>
      <c r="X82" s="69"/>
      <c r="Y82" s="69"/>
      <c r="Z82" s="69"/>
      <c r="AA82" s="69"/>
      <c r="AB82" s="69"/>
      <c r="AC82" s="69">
        <v>10791</v>
      </c>
      <c r="AD82" s="69"/>
      <c r="AE82" s="69"/>
      <c r="AF82" s="69"/>
      <c r="AG82" s="69"/>
      <c r="AH82" s="69"/>
      <c r="AI82" s="69">
        <v>10791</v>
      </c>
      <c r="AJ82" s="69">
        <v>816</v>
      </c>
      <c r="AK82" s="69">
        <v>1011</v>
      </c>
      <c r="AL82" s="69">
        <v>772</v>
      </c>
      <c r="AM82" s="69">
        <v>387</v>
      </c>
      <c r="AN82" s="69">
        <v>463</v>
      </c>
      <c r="AO82" s="69">
        <v>504</v>
      </c>
      <c r="AP82" s="69">
        <v>1101</v>
      </c>
      <c r="AQ82" s="69">
        <v>1628</v>
      </c>
      <c r="AR82" s="69">
        <v>1462</v>
      </c>
      <c r="AS82" s="69">
        <v>1024</v>
      </c>
      <c r="AT82" s="69">
        <v>1067</v>
      </c>
      <c r="AU82" s="69">
        <v>2153</v>
      </c>
      <c r="AV82" s="69">
        <v>10235</v>
      </c>
      <c r="AW82" s="69">
        <v>2153</v>
      </c>
      <c r="AX82" s="65">
        <v>0.19486300000000001</v>
      </c>
      <c r="AY82" s="65"/>
      <c r="AZ82" s="65"/>
      <c r="BA82" s="85">
        <v>0.19486300000000001</v>
      </c>
      <c r="BB82" s="86">
        <v>0</v>
      </c>
      <c r="BC82" s="86">
        <v>0</v>
      </c>
      <c r="BD82" s="87">
        <v>9.1999999999999993</v>
      </c>
      <c r="BE82" s="66">
        <v>0</v>
      </c>
      <c r="BF82" s="66">
        <v>0</v>
      </c>
      <c r="BG82" s="66">
        <v>0</v>
      </c>
      <c r="BH82" s="66">
        <v>0</v>
      </c>
      <c r="BI82" s="66">
        <v>0</v>
      </c>
      <c r="BJ82" s="65">
        <v>0.108367</v>
      </c>
      <c r="BK82" s="65"/>
      <c r="BL82" s="65"/>
      <c r="BM82" s="65"/>
      <c r="BN82" s="65"/>
      <c r="BO82" s="65"/>
      <c r="BP82" s="66">
        <v>2.6557000000000001E-2</v>
      </c>
      <c r="BQ82" s="66" t="s">
        <v>98</v>
      </c>
      <c r="BR82" s="83">
        <v>0</v>
      </c>
      <c r="BS82" s="65" t="s">
        <v>99</v>
      </c>
      <c r="BT82" s="84" t="s">
        <v>130</v>
      </c>
      <c r="BU82" s="71">
        <v>0.10422810958904109</v>
      </c>
      <c r="BV82" s="72"/>
      <c r="BW82" s="72"/>
      <c r="BX82" s="88">
        <v>0.10422810958904109</v>
      </c>
      <c r="BY82" s="72"/>
      <c r="BZ82" s="72"/>
      <c r="CA82" s="71">
        <v>0.12167796532247965</v>
      </c>
      <c r="CB82" s="71"/>
      <c r="CC82" s="65"/>
      <c r="CD82" s="89">
        <v>0.12167796532247965</v>
      </c>
      <c r="CE82" s="89"/>
      <c r="CF82" s="65"/>
      <c r="CG82" s="66">
        <v>20</v>
      </c>
      <c r="CH82" s="74">
        <v>1022.0918524374738</v>
      </c>
      <c r="CI82" s="75">
        <v>0.32458618969078457</v>
      </c>
      <c r="CJ82" s="74">
        <v>0</v>
      </c>
      <c r="CK82" s="74">
        <v>1022.0918524374738</v>
      </c>
      <c r="CL82" s="75">
        <v>0.32458618969078457</v>
      </c>
      <c r="CM82" s="74">
        <v>-102.89740715000001</v>
      </c>
      <c r="CN82" s="74">
        <v>919.19444528747374</v>
      </c>
      <c r="CO82" s="75">
        <v>0.2919090117676556</v>
      </c>
      <c r="CP82" s="74">
        <v>168.33960000000002</v>
      </c>
      <c r="CQ82" s="74">
        <v>159.66999999999999</v>
      </c>
      <c r="CR82" s="55">
        <v>44150</v>
      </c>
      <c r="CS82" s="55">
        <v>44155</v>
      </c>
      <c r="CT82" s="55">
        <f t="shared" si="4"/>
        <v>44307</v>
      </c>
      <c r="CU82" s="55">
        <f t="shared" si="5"/>
        <v>44459</v>
      </c>
      <c r="CV82" s="55">
        <f t="shared" si="6"/>
        <v>44429</v>
      </c>
    </row>
    <row r="83" spans="1:100" x14ac:dyDescent="0.2">
      <c r="A83" s="65" t="s">
        <v>456</v>
      </c>
      <c r="B83" s="65" t="s">
        <v>457</v>
      </c>
      <c r="C83" s="66" t="s">
        <v>458</v>
      </c>
      <c r="D83" s="65"/>
      <c r="E83" s="65"/>
      <c r="F83" s="65" t="s">
        <v>464</v>
      </c>
      <c r="G83" s="65" t="s">
        <v>465</v>
      </c>
      <c r="H83" s="65"/>
      <c r="I83" s="65"/>
      <c r="J83" s="65"/>
      <c r="K83" s="65"/>
      <c r="L83" s="65"/>
      <c r="M83" s="66" t="s">
        <v>92</v>
      </c>
      <c r="N83" s="66" t="s">
        <v>461</v>
      </c>
      <c r="O83" s="66" t="s">
        <v>94</v>
      </c>
      <c r="P83" s="66" t="s">
        <v>94</v>
      </c>
      <c r="Q83" s="68">
        <v>44415</v>
      </c>
      <c r="R83" s="66"/>
      <c r="S83" s="66"/>
      <c r="T83" s="66">
        <v>33</v>
      </c>
      <c r="U83" s="65" t="s">
        <v>129</v>
      </c>
      <c r="V83" s="66" t="s">
        <v>130</v>
      </c>
      <c r="W83" s="69">
        <v>781</v>
      </c>
      <c r="X83" s="69"/>
      <c r="Y83" s="69"/>
      <c r="Z83" s="69"/>
      <c r="AA83" s="69"/>
      <c r="AB83" s="69"/>
      <c r="AC83" s="69">
        <v>3713</v>
      </c>
      <c r="AD83" s="69">
        <v>1661</v>
      </c>
      <c r="AE83" s="69">
        <v>0</v>
      </c>
      <c r="AF83" s="69">
        <v>0</v>
      </c>
      <c r="AG83" s="69">
        <v>0</v>
      </c>
      <c r="AH83" s="69">
        <v>0</v>
      </c>
      <c r="AI83" s="69">
        <v>5374</v>
      </c>
      <c r="AJ83" s="69">
        <v>446</v>
      </c>
      <c r="AK83" s="69">
        <v>692</v>
      </c>
      <c r="AL83" s="69">
        <v>535</v>
      </c>
      <c r="AM83" s="69">
        <v>259</v>
      </c>
      <c r="AN83" s="69">
        <v>158</v>
      </c>
      <c r="AO83" s="69">
        <v>49</v>
      </c>
      <c r="AP83" s="69">
        <v>387</v>
      </c>
      <c r="AQ83" s="69">
        <v>666</v>
      </c>
      <c r="AR83" s="69">
        <v>724</v>
      </c>
      <c r="AS83" s="69">
        <v>591</v>
      </c>
      <c r="AT83" s="69">
        <v>534</v>
      </c>
      <c r="AU83" s="69">
        <v>293</v>
      </c>
      <c r="AV83" s="69">
        <v>5334</v>
      </c>
      <c r="AW83" s="69">
        <v>0</v>
      </c>
      <c r="AX83" s="65">
        <v>0.13965424000000001</v>
      </c>
      <c r="AY83" s="65">
        <v>0.13965424000000001</v>
      </c>
      <c r="AZ83" s="65"/>
      <c r="BA83" s="85">
        <v>0.13965424000000001</v>
      </c>
      <c r="BB83" s="86">
        <v>0.13965424000000001</v>
      </c>
      <c r="BC83" s="86">
        <v>0</v>
      </c>
      <c r="BD83" s="87">
        <v>3.45</v>
      </c>
      <c r="BE83" s="66">
        <v>0</v>
      </c>
      <c r="BF83" s="66">
        <v>0</v>
      </c>
      <c r="BG83" s="66">
        <v>0</v>
      </c>
      <c r="BH83" s="66">
        <v>0</v>
      </c>
      <c r="BI83" s="66">
        <v>0</v>
      </c>
      <c r="BJ83" s="65">
        <v>0.13519999999999999</v>
      </c>
      <c r="BK83" s="65"/>
      <c r="BL83" s="65"/>
      <c r="BM83" s="65"/>
      <c r="BN83" s="65"/>
      <c r="BO83" s="65"/>
      <c r="BP83" s="66">
        <v>0.30303030303030304</v>
      </c>
      <c r="BQ83" s="66" t="s">
        <v>98</v>
      </c>
      <c r="BR83" s="83">
        <v>0</v>
      </c>
      <c r="BS83" s="65" t="s">
        <v>99</v>
      </c>
      <c r="BT83" s="84" t="s">
        <v>130</v>
      </c>
      <c r="BU83" s="71">
        <v>0.10422810958904109</v>
      </c>
      <c r="BV83" s="72"/>
      <c r="BW83" s="72"/>
      <c r="BX83" s="88">
        <v>0.10422810958904109</v>
      </c>
      <c r="BY83" s="72"/>
      <c r="BZ83" s="72"/>
      <c r="CA83" s="71">
        <v>0.13879283187106825</v>
      </c>
      <c r="CB83" s="71"/>
      <c r="CC83" s="65"/>
      <c r="CD83" s="89">
        <v>0.13879283187106825</v>
      </c>
      <c r="CE83" s="89"/>
      <c r="CF83" s="65"/>
      <c r="CG83" s="66">
        <v>10</v>
      </c>
      <c r="CH83" s="74">
        <v>348.69212355517482</v>
      </c>
      <c r="CI83" s="75">
        <v>0.26722264850714517</v>
      </c>
      <c r="CJ83" s="74">
        <v>0</v>
      </c>
      <c r="CK83" s="74">
        <v>348.69212355517482</v>
      </c>
      <c r="CL83" s="75">
        <v>0.26722264850714517</v>
      </c>
      <c r="CM83" s="74">
        <v>-29.299459552000005</v>
      </c>
      <c r="CN83" s="74">
        <v>319.39266400317479</v>
      </c>
      <c r="CO83" s="75">
        <v>0.24476880268612092</v>
      </c>
      <c r="CP83" s="74">
        <v>35.468400000000003</v>
      </c>
      <c r="CQ83" s="74">
        <v>36.799999999999997</v>
      </c>
      <c r="CR83" s="55">
        <v>44150</v>
      </c>
      <c r="CS83" s="55">
        <v>44155</v>
      </c>
      <c r="CT83" s="55">
        <f t="shared" si="4"/>
        <v>44307</v>
      </c>
      <c r="CU83" s="55">
        <f t="shared" si="5"/>
        <v>44459</v>
      </c>
      <c r="CV83" s="55">
        <f t="shared" si="6"/>
        <v>44429</v>
      </c>
    </row>
    <row r="84" spans="1:100" x14ac:dyDescent="0.2">
      <c r="A84" s="65" t="s">
        <v>466</v>
      </c>
      <c r="B84" s="65" t="s">
        <v>467</v>
      </c>
      <c r="C84" s="66" t="s">
        <v>468</v>
      </c>
      <c r="D84" s="65"/>
      <c r="E84" s="65"/>
      <c r="F84" s="65" t="s">
        <v>469</v>
      </c>
      <c r="G84" s="65" t="s">
        <v>470</v>
      </c>
      <c r="H84" s="65"/>
      <c r="I84" s="65"/>
      <c r="J84" s="65"/>
      <c r="K84" s="65"/>
      <c r="L84" s="65"/>
      <c r="M84" s="66" t="s">
        <v>92</v>
      </c>
      <c r="N84" s="66" t="s">
        <v>471</v>
      </c>
      <c r="O84" s="66" t="s">
        <v>94</v>
      </c>
      <c r="P84" s="66" t="s">
        <v>94</v>
      </c>
      <c r="Q84" s="68">
        <v>44254</v>
      </c>
      <c r="R84" s="66"/>
      <c r="S84" s="66"/>
      <c r="T84" s="66">
        <v>31</v>
      </c>
      <c r="U84" s="65" t="s">
        <v>357</v>
      </c>
      <c r="V84" s="66" t="s">
        <v>97</v>
      </c>
      <c r="W84" s="69">
        <v>57.84</v>
      </c>
      <c r="X84" s="69">
        <v>107.52</v>
      </c>
      <c r="Y84" s="69">
        <v>138.16</v>
      </c>
      <c r="Z84" s="69"/>
      <c r="AA84" s="69"/>
      <c r="AB84" s="69"/>
      <c r="AC84" s="69">
        <v>196</v>
      </c>
      <c r="AD84" s="69">
        <v>903</v>
      </c>
      <c r="AE84" s="69">
        <v>684</v>
      </c>
      <c r="AF84" s="69">
        <v>358</v>
      </c>
      <c r="AG84" s="69">
        <v>209</v>
      </c>
      <c r="AH84" s="69">
        <v>713</v>
      </c>
      <c r="AI84" s="69">
        <v>3063</v>
      </c>
      <c r="AJ84" s="69">
        <v>268.40000000000003</v>
      </c>
      <c r="AK84" s="69">
        <v>303.52</v>
      </c>
      <c r="AL84" s="69">
        <v>301.44</v>
      </c>
      <c r="AM84" s="69">
        <v>264.24</v>
      </c>
      <c r="AN84" s="69">
        <v>260.88</v>
      </c>
      <c r="AO84" s="69">
        <v>239.28</v>
      </c>
      <c r="AP84" s="69">
        <v>76.64</v>
      </c>
      <c r="AQ84" s="69">
        <v>162.4</v>
      </c>
      <c r="AR84" s="69">
        <v>304.48</v>
      </c>
      <c r="AS84" s="69">
        <v>405.12</v>
      </c>
      <c r="AT84" s="69">
        <v>394.88000000000005</v>
      </c>
      <c r="AU84" s="69">
        <v>220.48000000000002</v>
      </c>
      <c r="AV84" s="69">
        <v>2981.28</v>
      </c>
      <c r="AW84" s="69">
        <v>220.48000000000002</v>
      </c>
      <c r="AX84" s="65">
        <v>8.6429139999999988E-2</v>
      </c>
      <c r="AY84" s="65">
        <v>8.0305120000000008E-2</v>
      </c>
      <c r="AZ84" s="65">
        <v>6.7817959999999997E-2</v>
      </c>
      <c r="BA84" s="85">
        <v>8.6429139999999988E-2</v>
      </c>
      <c r="BB84" s="86">
        <v>8.0305120000000008E-2</v>
      </c>
      <c r="BC84" s="86">
        <v>6.7817959999999997E-2</v>
      </c>
      <c r="BD84" s="87">
        <v>3</v>
      </c>
      <c r="BE84" s="66">
        <v>3</v>
      </c>
      <c r="BF84" s="66">
        <v>15.1</v>
      </c>
      <c r="BG84" s="66">
        <v>0</v>
      </c>
      <c r="BH84" s="66">
        <v>0</v>
      </c>
      <c r="BI84" s="66">
        <v>0</v>
      </c>
      <c r="BJ84" s="65">
        <v>0.16759859999999999</v>
      </c>
      <c r="BK84" s="65">
        <v>0.10545400000000001</v>
      </c>
      <c r="BL84" s="65">
        <v>2.8404700000000001E-2</v>
      </c>
      <c r="BM84" s="65"/>
      <c r="BN84" s="65"/>
      <c r="BO84" s="65"/>
      <c r="BP84" s="66">
        <v>0.39344200000000001</v>
      </c>
      <c r="BQ84" s="66" t="s">
        <v>98</v>
      </c>
      <c r="BR84" s="83">
        <v>0</v>
      </c>
      <c r="BS84" s="65" t="s">
        <v>99</v>
      </c>
      <c r="BT84" s="84" t="s">
        <v>97</v>
      </c>
      <c r="BU84" s="71">
        <v>0.1621190904109589</v>
      </c>
      <c r="BV84" s="72">
        <v>9.9974490410958919E-2</v>
      </c>
      <c r="BW84" s="72">
        <v>2.2925290410958903E-2</v>
      </c>
      <c r="BX84" s="88">
        <v>0.1621190904109589</v>
      </c>
      <c r="BY84" s="72">
        <v>9.9974490410958919E-2</v>
      </c>
      <c r="BZ84" s="72">
        <v>2.2925290410958903E-2</v>
      </c>
      <c r="CA84" s="71">
        <v>8.3843623269953038E-2</v>
      </c>
      <c r="CB84" s="71">
        <v>7.725106593507701E-2</v>
      </c>
      <c r="CC84" s="65">
        <v>5.8766704059545531E-2</v>
      </c>
      <c r="CD84" s="89">
        <v>8.3843623269953038E-2</v>
      </c>
      <c r="CE84" s="89">
        <v>7.725106593507701E-2</v>
      </c>
      <c r="CF84" s="89">
        <v>5.8766704059545531E-2</v>
      </c>
      <c r="CG84" s="66">
        <v>3</v>
      </c>
      <c r="CH84" s="74">
        <v>75.893946955073147</v>
      </c>
      <c r="CI84" s="75">
        <v>7.2410526026164213E-2</v>
      </c>
      <c r="CJ84" s="74">
        <v>0</v>
      </c>
      <c r="CK84" s="74">
        <v>75.893946955073147</v>
      </c>
      <c r="CL84" s="75">
        <v>7.2410526026164213E-2</v>
      </c>
      <c r="CM84" s="74">
        <v>-3.8515619518600004</v>
      </c>
      <c r="CN84" s="74">
        <v>72.042385003213141</v>
      </c>
      <c r="CO84" s="75">
        <v>6.8735745122732755E-2</v>
      </c>
      <c r="CP84" s="74">
        <v>4.1350500000000006</v>
      </c>
      <c r="CQ84" s="74">
        <v>4.0199999999999996</v>
      </c>
      <c r="CR84" s="55">
        <v>44151</v>
      </c>
      <c r="CS84" s="55">
        <v>44162</v>
      </c>
      <c r="CT84" s="55">
        <f t="shared" si="4"/>
        <v>44314</v>
      </c>
      <c r="CU84" s="55">
        <f t="shared" si="5"/>
        <v>44466</v>
      </c>
      <c r="CV84" s="55">
        <f t="shared" si="6"/>
        <v>44436</v>
      </c>
    </row>
    <row r="85" spans="1:100" x14ac:dyDescent="0.2">
      <c r="A85" s="65" t="s">
        <v>466</v>
      </c>
      <c r="B85" s="65" t="s">
        <v>472</v>
      </c>
      <c r="C85" s="66" t="s">
        <v>473</v>
      </c>
      <c r="D85" s="65"/>
      <c r="E85" s="65"/>
      <c r="F85" s="65" t="s">
        <v>474</v>
      </c>
      <c r="G85" s="65" t="s">
        <v>475</v>
      </c>
      <c r="H85" s="65"/>
      <c r="I85" s="65"/>
      <c r="J85" s="65"/>
      <c r="K85" s="65"/>
      <c r="L85" s="65"/>
      <c r="M85" s="66" t="s">
        <v>92</v>
      </c>
      <c r="N85" s="66" t="s">
        <v>471</v>
      </c>
      <c r="O85" s="66" t="s">
        <v>94</v>
      </c>
      <c r="P85" s="66" t="s">
        <v>94</v>
      </c>
      <c r="Q85" s="68">
        <v>44412</v>
      </c>
      <c r="R85" s="66">
        <v>706092090</v>
      </c>
      <c r="S85" s="66"/>
      <c r="T85" s="66">
        <v>32</v>
      </c>
      <c r="U85" s="65" t="s">
        <v>129</v>
      </c>
      <c r="V85" s="66" t="s">
        <v>97</v>
      </c>
      <c r="W85" s="69">
        <v>511.48</v>
      </c>
      <c r="X85" s="69">
        <v>852.93</v>
      </c>
      <c r="Y85" s="69">
        <v>1557.35</v>
      </c>
      <c r="Z85" s="69"/>
      <c r="AA85" s="69"/>
      <c r="AB85" s="69"/>
      <c r="AC85" s="69">
        <v>139</v>
      </c>
      <c r="AD85" s="69">
        <v>726</v>
      </c>
      <c r="AE85" s="69">
        <v>673</v>
      </c>
      <c r="AF85" s="69">
        <v>310</v>
      </c>
      <c r="AG85" s="69">
        <v>143</v>
      </c>
      <c r="AH85" s="69">
        <v>686</v>
      </c>
      <c r="AI85" s="69">
        <v>2677</v>
      </c>
      <c r="AJ85" s="69">
        <v>254.40000000000003</v>
      </c>
      <c r="AK85" s="69">
        <v>287.91999999999996</v>
      </c>
      <c r="AL85" s="69">
        <v>168.15999999999997</v>
      </c>
      <c r="AM85" s="69">
        <v>110.71999999999998</v>
      </c>
      <c r="AN85" s="69">
        <v>319.91999999999996</v>
      </c>
      <c r="AO85" s="69">
        <v>376.55999999999995</v>
      </c>
      <c r="AP85" s="69">
        <v>203.84000000000003</v>
      </c>
      <c r="AQ85" s="69">
        <v>706.72</v>
      </c>
      <c r="AR85" s="69">
        <v>218.01999999999998</v>
      </c>
      <c r="AS85" s="69">
        <v>611.01</v>
      </c>
      <c r="AT85" s="69">
        <v>567.12</v>
      </c>
      <c r="AU85" s="69">
        <v>284.16000000000003</v>
      </c>
      <c r="AV85" s="69">
        <v>2428.2399999999998</v>
      </c>
      <c r="AW85" s="69">
        <v>1680.3099999999995</v>
      </c>
      <c r="AX85" s="65">
        <v>7.2760500000000006E-2</v>
      </c>
      <c r="AY85" s="65">
        <v>6.3282600000000008E-2</v>
      </c>
      <c r="AZ85" s="65">
        <v>5.0376600000000001E-2</v>
      </c>
      <c r="BA85" s="85">
        <v>7.2760500000000006E-2</v>
      </c>
      <c r="BB85" s="86">
        <v>6.3282600000000008E-2</v>
      </c>
      <c r="BC85" s="86">
        <v>5.0376600000000001E-2</v>
      </c>
      <c r="BD85" s="87">
        <v>8</v>
      </c>
      <c r="BE85" s="66">
        <v>8</v>
      </c>
      <c r="BF85" s="66">
        <v>8</v>
      </c>
      <c r="BG85" s="66">
        <v>0</v>
      </c>
      <c r="BH85" s="66">
        <v>0</v>
      </c>
      <c r="BI85" s="66">
        <v>0</v>
      </c>
      <c r="BJ85" s="65">
        <v>0.16167599999999999</v>
      </c>
      <c r="BK85" s="65">
        <v>9.9700999999999998E-2</v>
      </c>
      <c r="BL85" s="65">
        <v>2.2863000000000001E-2</v>
      </c>
      <c r="BM85" s="65"/>
      <c r="BN85" s="65"/>
      <c r="BO85" s="65"/>
      <c r="BP85" s="66">
        <v>4.4687499999999998E-2</v>
      </c>
      <c r="BQ85" s="66" t="s">
        <v>98</v>
      </c>
      <c r="BR85" s="83">
        <v>0</v>
      </c>
      <c r="BS85" s="65" t="s">
        <v>99</v>
      </c>
      <c r="BT85" s="84" t="s">
        <v>97</v>
      </c>
      <c r="BU85" s="71">
        <v>0.1621190904109589</v>
      </c>
      <c r="BV85" s="72">
        <v>9.9974490410958919E-2</v>
      </c>
      <c r="BW85" s="72">
        <v>2.2925290410958903E-2</v>
      </c>
      <c r="BX85" s="88">
        <v>0.1621190904109589</v>
      </c>
      <c r="BY85" s="72">
        <v>9.9974490410958919E-2</v>
      </c>
      <c r="BZ85" s="72">
        <v>2.2925290410958903E-2</v>
      </c>
      <c r="CA85" s="71">
        <v>8.3843623269953038E-2</v>
      </c>
      <c r="CB85" s="71">
        <v>7.725106593507701E-2</v>
      </c>
      <c r="CC85" s="65">
        <v>5.8766704059545531E-2</v>
      </c>
      <c r="CD85" s="89">
        <v>8.3843623269953038E-2</v>
      </c>
      <c r="CE85" s="89">
        <v>7.725106593507701E-2</v>
      </c>
      <c r="CF85" s="89">
        <v>5.8766704059545531E-2</v>
      </c>
      <c r="CG85" s="66">
        <v>3</v>
      </c>
      <c r="CH85" s="74">
        <v>-39.161424828653026</v>
      </c>
      <c r="CI85" s="75">
        <v>-3.0741493129531665E-2</v>
      </c>
      <c r="CJ85" s="74">
        <v>0</v>
      </c>
      <c r="CK85" s="74">
        <v>-39.161424828653026</v>
      </c>
      <c r="CL85" s="75">
        <v>-3.0741493129531665E-2</v>
      </c>
      <c r="CM85" s="74">
        <v>-5.1509742124500013</v>
      </c>
      <c r="CN85" s="74">
        <v>-44.312399041103028</v>
      </c>
      <c r="CO85" s="75">
        <v>-3.4784978244163357E-2</v>
      </c>
      <c r="CP85" s="74">
        <v>3.6139500000000004</v>
      </c>
      <c r="CQ85" s="74">
        <v>3.57</v>
      </c>
      <c r="CR85" s="55">
        <v>44151</v>
      </c>
      <c r="CS85" s="55">
        <v>44162</v>
      </c>
      <c r="CT85" s="55">
        <f t="shared" si="4"/>
        <v>44314</v>
      </c>
      <c r="CU85" s="55">
        <f t="shared" si="5"/>
        <v>44466</v>
      </c>
      <c r="CV85" s="55">
        <f t="shared" si="6"/>
        <v>44436</v>
      </c>
    </row>
    <row r="86" spans="1:100" x14ac:dyDescent="0.2">
      <c r="A86" s="65" t="s">
        <v>466</v>
      </c>
      <c r="B86" s="65" t="s">
        <v>472</v>
      </c>
      <c r="C86" s="66" t="s">
        <v>473</v>
      </c>
      <c r="D86" s="65"/>
      <c r="E86" s="65"/>
      <c r="F86" s="65" t="s">
        <v>476</v>
      </c>
      <c r="G86" s="65" t="s">
        <v>477</v>
      </c>
      <c r="H86" s="65"/>
      <c r="I86" s="65"/>
      <c r="J86" s="65"/>
      <c r="K86" s="65"/>
      <c r="L86" s="65"/>
      <c r="M86" s="66" t="s">
        <v>92</v>
      </c>
      <c r="N86" s="66" t="s">
        <v>471</v>
      </c>
      <c r="O86" s="66" t="s">
        <v>94</v>
      </c>
      <c r="P86" s="66" t="s">
        <v>94</v>
      </c>
      <c r="Q86" s="68">
        <v>44527</v>
      </c>
      <c r="R86" s="66"/>
      <c r="S86" s="66"/>
      <c r="T86" s="66">
        <v>31</v>
      </c>
      <c r="U86" s="65" t="s">
        <v>129</v>
      </c>
      <c r="V86" s="66" t="s">
        <v>97</v>
      </c>
      <c r="W86" s="69">
        <v>2865</v>
      </c>
      <c r="X86" s="69">
        <v>5939</v>
      </c>
      <c r="Y86" s="69">
        <v>5925</v>
      </c>
      <c r="Z86" s="69"/>
      <c r="AA86" s="69"/>
      <c r="AB86" s="69"/>
      <c r="AC86" s="69">
        <v>11100</v>
      </c>
      <c r="AD86" s="69">
        <v>50377</v>
      </c>
      <c r="AE86" s="69">
        <v>28530</v>
      </c>
      <c r="AF86" s="69">
        <v>20799</v>
      </c>
      <c r="AG86" s="69">
        <v>13347</v>
      </c>
      <c r="AH86" s="69">
        <v>40248</v>
      </c>
      <c r="AI86" s="69">
        <v>164401</v>
      </c>
      <c r="AJ86" s="69">
        <v>12101</v>
      </c>
      <c r="AK86" s="69">
        <v>14730</v>
      </c>
      <c r="AL86" s="69">
        <v>10127</v>
      </c>
      <c r="AM86" s="69">
        <v>14281</v>
      </c>
      <c r="AN86" s="69">
        <v>19473</v>
      </c>
      <c r="AO86" s="69">
        <v>38448</v>
      </c>
      <c r="AP86" s="69">
        <v>33917</v>
      </c>
      <c r="AQ86" s="69">
        <v>314.54999999999995</v>
      </c>
      <c r="AR86" s="69">
        <v>18062.45</v>
      </c>
      <c r="AS86" s="69">
        <v>7960</v>
      </c>
      <c r="AT86" s="69">
        <v>10284</v>
      </c>
      <c r="AU86" s="69">
        <v>10556</v>
      </c>
      <c r="AV86" s="69">
        <v>161454</v>
      </c>
      <c r="AW86" s="69">
        <v>28800</v>
      </c>
      <c r="AX86" s="65">
        <v>9.7478290000000009E-2</v>
      </c>
      <c r="AY86" s="65">
        <v>9.0496800000000002E-2</v>
      </c>
      <c r="AZ86" s="65">
        <v>7.0571190000000006E-2</v>
      </c>
      <c r="BA86" s="85">
        <v>9.7478290000000009E-2</v>
      </c>
      <c r="BB86" s="86">
        <v>9.0496800000000002E-2</v>
      </c>
      <c r="BC86" s="86">
        <v>7.0571190000000006E-2</v>
      </c>
      <c r="BD86" s="87">
        <v>75</v>
      </c>
      <c r="BE86" s="66">
        <v>75</v>
      </c>
      <c r="BF86" s="66">
        <v>150</v>
      </c>
      <c r="BG86" s="66">
        <v>0</v>
      </c>
      <c r="BH86" s="66">
        <v>0</v>
      </c>
      <c r="BI86" s="66">
        <v>0</v>
      </c>
      <c r="BJ86" s="65">
        <v>0.1621190904109589</v>
      </c>
      <c r="BK86" s="65">
        <v>9.9974490410958919E-2</v>
      </c>
      <c r="BL86" s="65">
        <v>2.2925290410958903E-2</v>
      </c>
      <c r="BM86" s="65"/>
      <c r="BN86" s="65"/>
      <c r="BO86" s="65"/>
      <c r="BP86" s="66">
        <v>0.95096774193548383</v>
      </c>
      <c r="BQ86" s="66" t="s">
        <v>98</v>
      </c>
      <c r="BR86" s="83">
        <v>0</v>
      </c>
      <c r="BS86" s="65" t="s">
        <v>99</v>
      </c>
      <c r="BT86" s="84" t="s">
        <v>97</v>
      </c>
      <c r="BU86" s="71">
        <v>0.1621190904109589</v>
      </c>
      <c r="BV86" s="72">
        <v>9.9974490410958919E-2</v>
      </c>
      <c r="BW86" s="72">
        <v>2.2925290410958903E-2</v>
      </c>
      <c r="BX86" s="88">
        <v>0.1621190904109589</v>
      </c>
      <c r="BY86" s="72">
        <v>9.9974490410958919E-2</v>
      </c>
      <c r="BZ86" s="72">
        <v>2.2925290410958903E-2</v>
      </c>
      <c r="CA86" s="71">
        <v>8.3843623269953038E-2</v>
      </c>
      <c r="CB86" s="71">
        <v>7.725106593507701E-2</v>
      </c>
      <c r="CC86" s="65">
        <v>5.8766704059545531E-2</v>
      </c>
      <c r="CD86" s="89">
        <v>8.3843623269953038E-2</v>
      </c>
      <c r="CE86" s="89">
        <v>7.725106593507701E-2</v>
      </c>
      <c r="CF86" s="89">
        <v>5.8766704059545531E-2</v>
      </c>
      <c r="CG86" s="66">
        <v>3</v>
      </c>
      <c r="CH86" s="74">
        <v>2659.2616773442751</v>
      </c>
      <c r="CI86" s="75">
        <v>9.2968944530080075E-2</v>
      </c>
      <c r="CJ86" s="74">
        <v>0</v>
      </c>
      <c r="CK86" s="74">
        <v>2659.2616773442751</v>
      </c>
      <c r="CL86" s="75">
        <v>9.2968944530080075E-2</v>
      </c>
      <c r="CM86" s="74">
        <v>-707.43758571149999</v>
      </c>
      <c r="CN86" s="74">
        <v>1951.824091632775</v>
      </c>
      <c r="CO86" s="75">
        <v>6.8236618928265477E-2</v>
      </c>
      <c r="CP86" s="74">
        <v>221.94135000000003</v>
      </c>
      <c r="CQ86" s="74">
        <v>217.96</v>
      </c>
      <c r="CR86" s="55">
        <v>44151</v>
      </c>
      <c r="CS86" s="55">
        <v>44162</v>
      </c>
      <c r="CT86" s="55">
        <f t="shared" si="4"/>
        <v>44314</v>
      </c>
      <c r="CU86" s="55">
        <f t="shared" si="5"/>
        <v>44466</v>
      </c>
      <c r="CV86" s="55">
        <f t="shared" si="6"/>
        <v>44436</v>
      </c>
    </row>
    <row r="87" spans="1:100" x14ac:dyDescent="0.2">
      <c r="A87" s="65" t="s">
        <v>466</v>
      </c>
      <c r="B87" s="65" t="s">
        <v>472</v>
      </c>
      <c r="C87" s="66" t="s">
        <v>473</v>
      </c>
      <c r="D87" s="65"/>
      <c r="E87" s="65"/>
      <c r="F87" s="65" t="s">
        <v>478</v>
      </c>
      <c r="G87" s="65" t="s">
        <v>479</v>
      </c>
      <c r="H87" s="65"/>
      <c r="I87" s="65"/>
      <c r="J87" s="65"/>
      <c r="K87" s="65"/>
      <c r="L87" s="65"/>
      <c r="M87" s="66" t="s">
        <v>92</v>
      </c>
      <c r="N87" s="66" t="s">
        <v>471</v>
      </c>
      <c r="O87" s="66" t="s">
        <v>94</v>
      </c>
      <c r="P87" s="66" t="s">
        <v>94</v>
      </c>
      <c r="Q87" s="68">
        <v>44527</v>
      </c>
      <c r="R87" s="66"/>
      <c r="S87" s="66"/>
      <c r="T87" s="66">
        <v>31</v>
      </c>
      <c r="U87" s="65" t="s">
        <v>129</v>
      </c>
      <c r="V87" s="66" t="s">
        <v>97</v>
      </c>
      <c r="W87" s="69">
        <v>1100</v>
      </c>
      <c r="X87" s="69">
        <v>9075</v>
      </c>
      <c r="Y87" s="69">
        <v>19039</v>
      </c>
      <c r="Z87" s="69"/>
      <c r="AA87" s="69"/>
      <c r="AB87" s="69"/>
      <c r="AC87" s="69">
        <v>243</v>
      </c>
      <c r="AD87" s="69">
        <v>17573</v>
      </c>
      <c r="AE87" s="69">
        <v>46356</v>
      </c>
      <c r="AF87" s="69">
        <v>1639</v>
      </c>
      <c r="AG87" s="69">
        <v>7842</v>
      </c>
      <c r="AH87" s="69">
        <v>32647</v>
      </c>
      <c r="AI87" s="69">
        <v>106300</v>
      </c>
      <c r="AJ87" s="69">
        <v>29212</v>
      </c>
      <c r="AK87" s="69">
        <v>31659</v>
      </c>
      <c r="AL87" s="69">
        <v>24671</v>
      </c>
      <c r="AM87" s="69">
        <v>2291</v>
      </c>
      <c r="AN87" s="69">
        <v>2294</v>
      </c>
      <c r="AO87" s="69">
        <v>268</v>
      </c>
      <c r="AP87" s="69">
        <v>665</v>
      </c>
      <c r="AQ87" s="69">
        <v>9.41</v>
      </c>
      <c r="AR87" s="69">
        <v>456.59000000000003</v>
      </c>
      <c r="AS87" s="69">
        <v>800</v>
      </c>
      <c r="AT87" s="69">
        <v>31941</v>
      </c>
      <c r="AU87" s="69">
        <v>33980</v>
      </c>
      <c r="AV87" s="69">
        <v>92326</v>
      </c>
      <c r="AW87" s="69">
        <v>65921</v>
      </c>
      <c r="AX87" s="65">
        <v>9.7478290000000009E-2</v>
      </c>
      <c r="AY87" s="65">
        <v>9.0496800000000002E-2</v>
      </c>
      <c r="AZ87" s="65">
        <v>7.0571190000000006E-2</v>
      </c>
      <c r="BA87" s="85">
        <v>9.7478290000000009E-2</v>
      </c>
      <c r="BB87" s="86">
        <v>9.0496800000000002E-2</v>
      </c>
      <c r="BC87" s="86">
        <v>7.0571190000000006E-2</v>
      </c>
      <c r="BD87" s="87">
        <v>20</v>
      </c>
      <c r="BE87" s="66">
        <v>90</v>
      </c>
      <c r="BF87" s="66">
        <v>128</v>
      </c>
      <c r="BG87" s="66">
        <v>0</v>
      </c>
      <c r="BH87" s="66">
        <v>0</v>
      </c>
      <c r="BI87" s="66">
        <v>0</v>
      </c>
      <c r="BJ87" s="65">
        <v>0.1621190904109589</v>
      </c>
      <c r="BK87" s="65">
        <v>9.9974490410958919E-2</v>
      </c>
      <c r="BL87" s="65">
        <v>2.2925290410958903E-2</v>
      </c>
      <c r="BM87" s="65"/>
      <c r="BN87" s="65"/>
      <c r="BO87" s="65"/>
      <c r="BP87" s="66">
        <v>5.8716129032258069</v>
      </c>
      <c r="BQ87" s="66" t="s">
        <v>98</v>
      </c>
      <c r="BR87" s="83">
        <v>0</v>
      </c>
      <c r="BS87" s="65" t="s">
        <v>99</v>
      </c>
      <c r="BT87" s="84" t="s">
        <v>97</v>
      </c>
      <c r="BU87" s="71">
        <v>0.1621190904109589</v>
      </c>
      <c r="BV87" s="72">
        <v>9.9974490410958919E-2</v>
      </c>
      <c r="BW87" s="72">
        <v>2.2925290410958903E-2</v>
      </c>
      <c r="BX87" s="88">
        <v>0.1621190904109589</v>
      </c>
      <c r="BY87" s="72">
        <v>9.9974490410958919E-2</v>
      </c>
      <c r="BZ87" s="72">
        <v>2.2925290410958903E-2</v>
      </c>
      <c r="CA87" s="71">
        <v>8.3843623269953038E-2</v>
      </c>
      <c r="CB87" s="71">
        <v>7.725106593507701E-2</v>
      </c>
      <c r="CC87" s="65">
        <v>5.8766704059545531E-2</v>
      </c>
      <c r="CD87" s="89">
        <v>8.3843623269953038E-2</v>
      </c>
      <c r="CE87" s="89">
        <v>7.725106593507701E-2</v>
      </c>
      <c r="CF87" s="89">
        <v>5.8766704059545531E-2</v>
      </c>
      <c r="CG87" s="66">
        <v>3</v>
      </c>
      <c r="CH87" s="74">
        <v>1646.8819771817325</v>
      </c>
      <c r="CI87" s="75">
        <v>8.2812495195182689E-2</v>
      </c>
      <c r="CJ87" s="74">
        <v>0</v>
      </c>
      <c r="CK87" s="74">
        <v>1646.8819771817325</v>
      </c>
      <c r="CL87" s="75">
        <v>8.2812495195182689E-2</v>
      </c>
      <c r="CM87" s="74">
        <v>-352.48128869950006</v>
      </c>
      <c r="CN87" s="74">
        <v>1294.4006884822325</v>
      </c>
      <c r="CO87" s="75">
        <v>6.5088180137238466E-2</v>
      </c>
      <c r="CP87" s="90">
        <v>143.505</v>
      </c>
      <c r="CQ87" s="90">
        <v>124.64</v>
      </c>
      <c r="CR87" s="55">
        <v>44151</v>
      </c>
      <c r="CS87" s="55">
        <v>44162</v>
      </c>
      <c r="CT87" s="55">
        <f t="shared" si="4"/>
        <v>44314</v>
      </c>
      <c r="CU87" s="55">
        <f t="shared" si="5"/>
        <v>44466</v>
      </c>
      <c r="CV87" s="55">
        <f t="shared" si="6"/>
        <v>44436</v>
      </c>
    </row>
    <row r="88" spans="1:100" x14ac:dyDescent="0.2">
      <c r="A88" s="65" t="s">
        <v>480</v>
      </c>
      <c r="B88" s="65" t="s">
        <v>481</v>
      </c>
      <c r="C88" s="66" t="s">
        <v>482</v>
      </c>
      <c r="D88" s="65"/>
      <c r="E88" s="65"/>
      <c r="F88" s="65" t="s">
        <v>483</v>
      </c>
      <c r="G88" s="65" t="s">
        <v>484</v>
      </c>
      <c r="H88" s="65"/>
      <c r="I88" s="65"/>
      <c r="J88" s="65"/>
      <c r="K88" s="65"/>
      <c r="L88" s="65"/>
      <c r="M88" s="66" t="s">
        <v>92</v>
      </c>
      <c r="N88" s="66" t="s">
        <v>485</v>
      </c>
      <c r="O88" s="66" t="s">
        <v>94</v>
      </c>
      <c r="P88" s="66" t="s">
        <v>94</v>
      </c>
      <c r="Q88" s="68">
        <v>44210</v>
      </c>
      <c r="R88" s="66"/>
      <c r="S88" s="66"/>
      <c r="T88" s="66">
        <v>28</v>
      </c>
      <c r="U88" s="65" t="s">
        <v>110</v>
      </c>
      <c r="V88" s="66" t="s">
        <v>111</v>
      </c>
      <c r="W88" s="69">
        <v>1096</v>
      </c>
      <c r="X88" s="69">
        <v>1958</v>
      </c>
      <c r="Y88" s="69">
        <v>476</v>
      </c>
      <c r="Z88" s="69"/>
      <c r="AA88" s="69"/>
      <c r="AB88" s="69"/>
      <c r="AC88" s="69">
        <v>12350</v>
      </c>
      <c r="AD88" s="69">
        <v>29882</v>
      </c>
      <c r="AE88" s="69">
        <v>5931</v>
      </c>
      <c r="AF88" s="69">
        <v>677</v>
      </c>
      <c r="AG88" s="69">
        <v>2079</v>
      </c>
      <c r="AH88" s="69">
        <v>1275</v>
      </c>
      <c r="AI88" s="69">
        <v>52194</v>
      </c>
      <c r="AJ88" s="69">
        <v>3505</v>
      </c>
      <c r="AK88" s="69">
        <v>7847</v>
      </c>
      <c r="AL88" s="69">
        <v>3511</v>
      </c>
      <c r="AM88" s="69">
        <v>3288</v>
      </c>
      <c r="AN88" s="69">
        <v>2882</v>
      </c>
      <c r="AO88" s="69">
        <v>4546</v>
      </c>
      <c r="AP88" s="69">
        <v>3339</v>
      </c>
      <c r="AQ88" s="69">
        <v>4082</v>
      </c>
      <c r="AR88" s="69">
        <v>3753</v>
      </c>
      <c r="AS88" s="69">
        <v>3785</v>
      </c>
      <c r="AT88" s="69">
        <v>11197</v>
      </c>
      <c r="AU88" s="69">
        <v>3211</v>
      </c>
      <c r="AV88" s="69">
        <v>51735</v>
      </c>
      <c r="AW88" s="69">
        <v>3211</v>
      </c>
      <c r="AX88" s="65">
        <v>0.12361800000000001</v>
      </c>
      <c r="AY88" s="65">
        <v>0.110027</v>
      </c>
      <c r="AZ88" s="65">
        <v>8.8067000000000006E-2</v>
      </c>
      <c r="BA88" s="85">
        <v>0.12361800000000001</v>
      </c>
      <c r="BB88" s="86">
        <v>0.110027</v>
      </c>
      <c r="BC88" s="86">
        <v>8.8067000000000006E-2</v>
      </c>
      <c r="BD88" s="87">
        <v>33</v>
      </c>
      <c r="BE88" s="66">
        <v>33</v>
      </c>
      <c r="BF88" s="66">
        <v>33</v>
      </c>
      <c r="BG88" s="66">
        <v>0</v>
      </c>
      <c r="BH88" s="66">
        <v>0</v>
      </c>
      <c r="BI88" s="66">
        <v>0</v>
      </c>
      <c r="BJ88" s="65">
        <v>0.111586</v>
      </c>
      <c r="BK88" s="65">
        <v>6.6951999999999998E-2</v>
      </c>
      <c r="BL88" s="65">
        <v>4.4634E-2</v>
      </c>
      <c r="BM88" s="65"/>
      <c r="BN88" s="65"/>
      <c r="BO88" s="65"/>
      <c r="BP88" s="66">
        <v>0.36142857142857138</v>
      </c>
      <c r="BQ88" s="66" t="s">
        <v>98</v>
      </c>
      <c r="BR88" s="83">
        <v>0</v>
      </c>
      <c r="BS88" s="65" t="s">
        <v>99</v>
      </c>
      <c r="BT88" s="84" t="s">
        <v>111</v>
      </c>
      <c r="BU88" s="71">
        <v>0.11158598630136986</v>
      </c>
      <c r="BV88" s="72">
        <v>6.6951589041095882E-2</v>
      </c>
      <c r="BW88" s="72">
        <v>4.4634397260273968E-2</v>
      </c>
      <c r="BX88" s="88">
        <v>0.11158598630136986</v>
      </c>
      <c r="BY88" s="88">
        <v>6.6951589041095882E-2</v>
      </c>
      <c r="BZ88" s="88">
        <v>4.4634397260273968E-2</v>
      </c>
      <c r="CA88" s="71">
        <v>0.10474369860224762</v>
      </c>
      <c r="CB88" s="71">
        <v>9.0889465949312159E-2</v>
      </c>
      <c r="CC88" s="65">
        <v>7.0677138144260535E-2</v>
      </c>
      <c r="CD88" s="89">
        <v>0.10474369860224762</v>
      </c>
      <c r="CE88" s="89">
        <v>9.0889465949312159E-2</v>
      </c>
      <c r="CF88" s="89">
        <v>7.0677138144260535E-2</v>
      </c>
      <c r="CG88" s="66">
        <v>12</v>
      </c>
      <c r="CH88" s="74">
        <v>1250.0088278504754</v>
      </c>
      <c r="CI88" s="75">
        <v>0.11461485986559118</v>
      </c>
      <c r="CJ88" s="74">
        <v>0</v>
      </c>
      <c r="CK88" s="74">
        <v>1250.0088278504754</v>
      </c>
      <c r="CL88" s="75">
        <v>0.11461485986559118</v>
      </c>
      <c r="CM88" s="74">
        <v>-125.93776695000003</v>
      </c>
      <c r="CN88" s="74">
        <v>1124.0710609004755</v>
      </c>
      <c r="CO88" s="75">
        <v>0.10306746980788965</v>
      </c>
      <c r="CP88" s="74">
        <v>450.95616000000007</v>
      </c>
      <c r="CQ88" s="74">
        <v>446.99</v>
      </c>
      <c r="CR88" s="55">
        <v>44155</v>
      </c>
      <c r="CS88" s="55">
        <v>44160</v>
      </c>
      <c r="CT88" s="55">
        <f t="shared" si="4"/>
        <v>44312</v>
      </c>
      <c r="CU88" s="55">
        <f t="shared" si="5"/>
        <v>44464</v>
      </c>
      <c r="CV88" s="55">
        <f t="shared" si="6"/>
        <v>44434</v>
      </c>
    </row>
    <row r="89" spans="1:100" x14ac:dyDescent="0.2">
      <c r="A89" s="65" t="s">
        <v>486</v>
      </c>
      <c r="B89" s="65" t="s">
        <v>487</v>
      </c>
      <c r="C89" s="66" t="s">
        <v>488</v>
      </c>
      <c r="D89" s="65"/>
      <c r="E89" s="65"/>
      <c r="F89" s="65" t="s">
        <v>489</v>
      </c>
      <c r="G89" s="65" t="s">
        <v>490</v>
      </c>
      <c r="H89" s="65"/>
      <c r="I89" s="65"/>
      <c r="J89" s="65"/>
      <c r="K89" s="65"/>
      <c r="L89" s="65"/>
      <c r="M89" s="66" t="s">
        <v>92</v>
      </c>
      <c r="N89" s="66" t="s">
        <v>491</v>
      </c>
      <c r="O89" s="66" t="s">
        <v>94</v>
      </c>
      <c r="P89" s="66" t="s">
        <v>94</v>
      </c>
      <c r="Q89" s="68">
        <v>44341</v>
      </c>
      <c r="R89" s="66"/>
      <c r="S89" s="66"/>
      <c r="T89" s="66">
        <v>31</v>
      </c>
      <c r="U89" s="65" t="s">
        <v>357</v>
      </c>
      <c r="V89" s="66" t="s">
        <v>111</v>
      </c>
      <c r="W89" s="69">
        <v>295</v>
      </c>
      <c r="X89" s="69">
        <v>739</v>
      </c>
      <c r="Y89" s="69">
        <v>241</v>
      </c>
      <c r="Z89" s="69"/>
      <c r="AA89" s="69"/>
      <c r="AB89" s="69"/>
      <c r="AC89" s="69">
        <v>2677</v>
      </c>
      <c r="AD89" s="69">
        <v>7440</v>
      </c>
      <c r="AE89" s="69">
        <v>2188</v>
      </c>
      <c r="AF89" s="69">
        <v>722</v>
      </c>
      <c r="AG89" s="69">
        <v>1990</v>
      </c>
      <c r="AH89" s="69">
        <v>885</v>
      </c>
      <c r="AI89" s="69">
        <v>15902</v>
      </c>
      <c r="AJ89" s="69">
        <v>1593</v>
      </c>
      <c r="AK89" s="69">
        <v>1309</v>
      </c>
      <c r="AL89" s="69">
        <v>1059</v>
      </c>
      <c r="AM89" s="69">
        <v>639</v>
      </c>
      <c r="AN89" s="69">
        <v>844</v>
      </c>
      <c r="AO89" s="69">
        <v>1766</v>
      </c>
      <c r="AP89" s="69">
        <v>1768</v>
      </c>
      <c r="AQ89" s="69">
        <v>1630</v>
      </c>
      <c r="AR89" s="69">
        <v>1606</v>
      </c>
      <c r="AS89" s="69">
        <v>1198</v>
      </c>
      <c r="AT89" s="69">
        <v>1223</v>
      </c>
      <c r="AU89" s="69">
        <v>1267</v>
      </c>
      <c r="AV89" s="69">
        <v>15902</v>
      </c>
      <c r="AW89" s="69">
        <v>0</v>
      </c>
      <c r="AX89" s="65">
        <v>9.2912666666666657E-2</v>
      </c>
      <c r="AY89" s="65">
        <v>7.8782666666666668E-2</v>
      </c>
      <c r="AZ89" s="65">
        <v>6.1495999999999995E-2</v>
      </c>
      <c r="BA89" s="85">
        <v>9.2912666666666657E-2</v>
      </c>
      <c r="BB89" s="86">
        <v>7.8782666666666668E-2</v>
      </c>
      <c r="BC89" s="86">
        <v>6.1495999999999995E-2</v>
      </c>
      <c r="BD89" s="87">
        <v>15.000999999999999</v>
      </c>
      <c r="BE89" s="66">
        <v>15.000999999999999</v>
      </c>
      <c r="BF89" s="66">
        <v>15.000999999999999</v>
      </c>
      <c r="BG89" s="66">
        <v>0</v>
      </c>
      <c r="BH89" s="66">
        <v>0</v>
      </c>
      <c r="BI89" s="66">
        <v>0</v>
      </c>
      <c r="BJ89" s="65">
        <v>0.1252847</v>
      </c>
      <c r="BK89" s="65">
        <v>8.0650100000000002E-2</v>
      </c>
      <c r="BL89" s="65">
        <v>5.8333200000000002E-2</v>
      </c>
      <c r="BM89" s="65"/>
      <c r="BN89" s="65"/>
      <c r="BO89" s="65"/>
      <c r="BP89" s="66">
        <v>0.197377</v>
      </c>
      <c r="BQ89" s="66" t="s">
        <v>98</v>
      </c>
      <c r="BR89" s="83">
        <v>0</v>
      </c>
      <c r="BS89" s="65" t="s">
        <v>424</v>
      </c>
      <c r="BT89" s="84" t="s">
        <v>111</v>
      </c>
      <c r="BU89" s="71">
        <v>0.11158598630136986</v>
      </c>
      <c r="BV89" s="72">
        <v>6.6951589041095882E-2</v>
      </c>
      <c r="BW89" s="72">
        <v>4.4634397260273968E-2</v>
      </c>
      <c r="BX89" s="88">
        <v>0.11158598630136986</v>
      </c>
      <c r="BY89" s="88">
        <v>6.6951589041095882E-2</v>
      </c>
      <c r="BZ89" s="88">
        <v>4.4634397260273968E-2</v>
      </c>
      <c r="CA89" s="71" t="s">
        <v>284</v>
      </c>
      <c r="CB89" s="71" t="s">
        <v>284</v>
      </c>
      <c r="CC89" s="65" t="s">
        <v>284</v>
      </c>
      <c r="CD89" s="89" t="s">
        <v>284</v>
      </c>
      <c r="CE89" s="89" t="s">
        <v>284</v>
      </c>
      <c r="CF89" s="89" t="s">
        <v>284</v>
      </c>
      <c r="CG89" s="66">
        <v>5</v>
      </c>
      <c r="CH89" s="74">
        <v>489.45140309368435</v>
      </c>
      <c r="CI89" s="75">
        <v>0.13927269708917353</v>
      </c>
      <c r="CJ89" s="74">
        <v>0</v>
      </c>
      <c r="CK89" s="74">
        <v>489.45140309368435</v>
      </c>
      <c r="CL89" s="75">
        <v>0.13927269708917353</v>
      </c>
      <c r="CM89" s="74">
        <v>-41.661729033333337</v>
      </c>
      <c r="CN89" s="74">
        <v>447.78967406035099</v>
      </c>
      <c r="CO89" s="75">
        <v>0.12741791164735911</v>
      </c>
      <c r="CP89" s="74">
        <v>40.550099999999993</v>
      </c>
      <c r="CQ89" s="74">
        <v>40.57</v>
      </c>
      <c r="CR89" s="55">
        <v>44155</v>
      </c>
      <c r="CS89" s="55">
        <v>44160</v>
      </c>
      <c r="CT89" s="55">
        <f t="shared" si="4"/>
        <v>44312</v>
      </c>
      <c r="CU89" s="55">
        <f t="shared" si="5"/>
        <v>44464</v>
      </c>
      <c r="CV89" s="55">
        <f t="shared" si="6"/>
        <v>44434</v>
      </c>
    </row>
    <row r="90" spans="1:100" x14ac:dyDescent="0.2">
      <c r="A90" s="65" t="s">
        <v>486</v>
      </c>
      <c r="B90" s="65" t="s">
        <v>492</v>
      </c>
      <c r="C90" s="66" t="s">
        <v>493</v>
      </c>
      <c r="D90" s="65"/>
      <c r="E90" s="65"/>
      <c r="F90" s="65" t="s">
        <v>494</v>
      </c>
      <c r="G90" s="65" t="s">
        <v>495</v>
      </c>
      <c r="H90" s="65"/>
      <c r="I90" s="65"/>
      <c r="J90" s="65"/>
      <c r="K90" s="65"/>
      <c r="L90" s="65"/>
      <c r="M90" s="66" t="s">
        <v>92</v>
      </c>
      <c r="N90" s="66" t="s">
        <v>491</v>
      </c>
      <c r="O90" s="66" t="s">
        <v>94</v>
      </c>
      <c r="P90" s="66" t="s">
        <v>94</v>
      </c>
      <c r="Q90" s="68">
        <v>44341</v>
      </c>
      <c r="R90" s="66"/>
      <c r="S90" s="66"/>
      <c r="T90" s="66">
        <v>31</v>
      </c>
      <c r="U90" s="65" t="s">
        <v>357</v>
      </c>
      <c r="V90" s="66" t="s">
        <v>111</v>
      </c>
      <c r="W90" s="69">
        <v>1424</v>
      </c>
      <c r="X90" s="69">
        <v>2619</v>
      </c>
      <c r="Y90" s="69">
        <v>345</v>
      </c>
      <c r="Z90" s="69"/>
      <c r="AA90" s="69"/>
      <c r="AB90" s="69"/>
      <c r="AC90" s="69">
        <v>9459</v>
      </c>
      <c r="AD90" s="69">
        <v>27936</v>
      </c>
      <c r="AE90" s="69">
        <v>1983</v>
      </c>
      <c r="AF90" s="69">
        <v>600</v>
      </c>
      <c r="AG90" s="69">
        <v>1476</v>
      </c>
      <c r="AH90" s="69">
        <v>835</v>
      </c>
      <c r="AI90" s="69">
        <v>42289</v>
      </c>
      <c r="AJ90" s="69">
        <v>5106</v>
      </c>
      <c r="AK90" s="69">
        <v>2629</v>
      </c>
      <c r="AL90" s="69">
        <v>3935</v>
      </c>
      <c r="AM90" s="69">
        <v>384</v>
      </c>
      <c r="AN90" s="69">
        <v>1503</v>
      </c>
      <c r="AO90" s="69">
        <v>2915</v>
      </c>
      <c r="AP90" s="69">
        <v>6055</v>
      </c>
      <c r="AQ90" s="69">
        <v>3854</v>
      </c>
      <c r="AR90" s="69">
        <v>4063</v>
      </c>
      <c r="AS90" s="69">
        <v>3660</v>
      </c>
      <c r="AT90" s="69">
        <v>4070</v>
      </c>
      <c r="AU90" s="69">
        <v>4115</v>
      </c>
      <c r="AV90" s="69">
        <v>42289</v>
      </c>
      <c r="AW90" s="69">
        <v>0</v>
      </c>
      <c r="AX90" s="65">
        <v>9.2912666666666657E-2</v>
      </c>
      <c r="AY90" s="65">
        <v>7.8782666666666668E-2</v>
      </c>
      <c r="AZ90" s="65">
        <v>6.1495999999999995E-2</v>
      </c>
      <c r="BA90" s="85">
        <v>9.2912666666666657E-2</v>
      </c>
      <c r="BB90" s="86">
        <v>7.8782666666666668E-2</v>
      </c>
      <c r="BC90" s="86">
        <v>6.1495999999999995E-2</v>
      </c>
      <c r="BD90" s="87">
        <v>18</v>
      </c>
      <c r="BE90" s="66">
        <v>18</v>
      </c>
      <c r="BF90" s="66">
        <v>15</v>
      </c>
      <c r="BG90" s="66">
        <v>0</v>
      </c>
      <c r="BH90" s="66">
        <v>0</v>
      </c>
      <c r="BI90" s="66">
        <v>0</v>
      </c>
      <c r="BJ90" s="65">
        <v>0.1252847</v>
      </c>
      <c r="BK90" s="65">
        <v>8.0650100000000002E-2</v>
      </c>
      <c r="BL90" s="65">
        <v>5.8333200000000002E-2</v>
      </c>
      <c r="BM90" s="65"/>
      <c r="BN90" s="65"/>
      <c r="BO90" s="65"/>
      <c r="BP90" s="66">
        <v>0.197377</v>
      </c>
      <c r="BQ90" s="66" t="s">
        <v>98</v>
      </c>
      <c r="BR90" s="83">
        <v>0</v>
      </c>
      <c r="BS90" s="65" t="s">
        <v>424</v>
      </c>
      <c r="BT90" s="84" t="s">
        <v>111</v>
      </c>
      <c r="BU90" s="71">
        <v>0.11158598630136986</v>
      </c>
      <c r="BV90" s="72">
        <v>6.6951589041095882E-2</v>
      </c>
      <c r="BW90" s="72">
        <v>4.4634397260273968E-2</v>
      </c>
      <c r="BX90" s="88">
        <v>0.11158598630136986</v>
      </c>
      <c r="BY90" s="88">
        <v>6.6951589041095882E-2</v>
      </c>
      <c r="BZ90" s="88">
        <v>4.4634397260273968E-2</v>
      </c>
      <c r="CA90" s="71" t="s">
        <v>284</v>
      </c>
      <c r="CB90" s="71" t="s">
        <v>284</v>
      </c>
      <c r="CC90" s="65" t="s">
        <v>284</v>
      </c>
      <c r="CD90" s="89" t="s">
        <v>284</v>
      </c>
      <c r="CE90" s="89" t="s">
        <v>284</v>
      </c>
      <c r="CF90" s="89" t="s">
        <v>284</v>
      </c>
      <c r="CG90" s="66">
        <v>5</v>
      </c>
      <c r="CH90" s="74">
        <v>872.75560120649334</v>
      </c>
      <c r="CI90" s="75">
        <v>0.13283474395468897</v>
      </c>
      <c r="CJ90" s="74">
        <v>0</v>
      </c>
      <c r="CK90" s="74">
        <v>872.75560120649334</v>
      </c>
      <c r="CL90" s="75">
        <v>0.13283474395468897</v>
      </c>
      <c r="CM90" s="74">
        <v>-106.47920386666668</v>
      </c>
      <c r="CN90" s="74">
        <v>766.27639733982664</v>
      </c>
      <c r="CO90" s="75">
        <v>0.11662844546451027</v>
      </c>
      <c r="CP90" s="74">
        <v>107.83695</v>
      </c>
      <c r="CQ90" s="74">
        <v>108.53</v>
      </c>
      <c r="CR90" s="55">
        <v>44155</v>
      </c>
      <c r="CS90" s="55">
        <v>44160</v>
      </c>
      <c r="CT90" s="55">
        <f t="shared" si="4"/>
        <v>44312</v>
      </c>
      <c r="CU90" s="55">
        <f t="shared" si="5"/>
        <v>44464</v>
      </c>
      <c r="CV90" s="55">
        <f t="shared" si="6"/>
        <v>44434</v>
      </c>
    </row>
    <row r="91" spans="1:100" x14ac:dyDescent="0.2">
      <c r="A91" s="65" t="s">
        <v>486</v>
      </c>
      <c r="B91" s="65" t="s">
        <v>492</v>
      </c>
      <c r="C91" s="66" t="s">
        <v>493</v>
      </c>
      <c r="D91" s="65"/>
      <c r="E91" s="65"/>
      <c r="F91" s="65" t="s">
        <v>496</v>
      </c>
      <c r="G91" s="65" t="s">
        <v>497</v>
      </c>
      <c r="H91" s="65"/>
      <c r="I91" s="65"/>
      <c r="J91" s="65"/>
      <c r="K91" s="65"/>
      <c r="L91" s="65"/>
      <c r="M91" s="66" t="s">
        <v>92</v>
      </c>
      <c r="N91" s="66" t="s">
        <v>491</v>
      </c>
      <c r="O91" s="66" t="s">
        <v>94</v>
      </c>
      <c r="P91" s="66" t="s">
        <v>94</v>
      </c>
      <c r="Q91" s="68">
        <v>44341</v>
      </c>
      <c r="R91" s="66"/>
      <c r="S91" s="66"/>
      <c r="T91" s="66">
        <v>31</v>
      </c>
      <c r="U91" s="65" t="s">
        <v>357</v>
      </c>
      <c r="V91" s="66" t="s">
        <v>111</v>
      </c>
      <c r="W91" s="69">
        <v>859</v>
      </c>
      <c r="X91" s="69">
        <v>2089</v>
      </c>
      <c r="Y91" s="69">
        <v>566</v>
      </c>
      <c r="Z91" s="69"/>
      <c r="AA91" s="69"/>
      <c r="AB91" s="69"/>
      <c r="AC91" s="69">
        <v>9311</v>
      </c>
      <c r="AD91" s="69">
        <v>23649</v>
      </c>
      <c r="AE91" s="69">
        <v>4598</v>
      </c>
      <c r="AF91" s="69">
        <v>1729</v>
      </c>
      <c r="AG91" s="69">
        <v>3926</v>
      </c>
      <c r="AH91" s="69">
        <v>1759</v>
      </c>
      <c r="AI91" s="69">
        <v>44972</v>
      </c>
      <c r="AJ91" s="69">
        <v>5202</v>
      </c>
      <c r="AK91" s="69">
        <v>2885</v>
      </c>
      <c r="AL91" s="69">
        <v>1579</v>
      </c>
      <c r="AM91" s="69">
        <v>800</v>
      </c>
      <c r="AN91" s="69">
        <v>1281</v>
      </c>
      <c r="AO91" s="69">
        <v>3247</v>
      </c>
      <c r="AP91" s="69">
        <v>3739</v>
      </c>
      <c r="AQ91" s="69">
        <v>3172</v>
      </c>
      <c r="AR91" s="69">
        <v>3399</v>
      </c>
      <c r="AS91" s="69">
        <v>19661</v>
      </c>
      <c r="AT91" s="69">
        <v>2</v>
      </c>
      <c r="AU91" s="69">
        <v>5</v>
      </c>
      <c r="AV91" s="69">
        <v>44972</v>
      </c>
      <c r="AW91" s="69">
        <v>0</v>
      </c>
      <c r="AX91" s="65">
        <v>9.2912666666666657E-2</v>
      </c>
      <c r="AY91" s="65">
        <v>7.8782666666666668E-2</v>
      </c>
      <c r="AZ91" s="65">
        <v>6.1495999999999995E-2</v>
      </c>
      <c r="BA91" s="85">
        <v>9.2912666666666657E-2</v>
      </c>
      <c r="BB91" s="86">
        <v>7.8782666666666668E-2</v>
      </c>
      <c r="BC91" s="86">
        <v>6.1495999999999995E-2</v>
      </c>
      <c r="BD91" s="87">
        <v>18</v>
      </c>
      <c r="BE91" s="66">
        <v>18</v>
      </c>
      <c r="BF91" s="66">
        <v>15</v>
      </c>
      <c r="BG91" s="66">
        <v>0</v>
      </c>
      <c r="BH91" s="66">
        <v>0</v>
      </c>
      <c r="BI91" s="66">
        <v>0</v>
      </c>
      <c r="BJ91" s="65">
        <v>0.1252847</v>
      </c>
      <c r="BK91" s="65">
        <v>8.0650100000000002E-2</v>
      </c>
      <c r="BL91" s="65">
        <v>5.8333200000000002E-2</v>
      </c>
      <c r="BM91" s="65"/>
      <c r="BN91" s="65"/>
      <c r="BO91" s="65"/>
      <c r="BP91" s="66">
        <v>0.197377</v>
      </c>
      <c r="BQ91" s="66" t="s">
        <v>98</v>
      </c>
      <c r="BR91" s="83">
        <v>0</v>
      </c>
      <c r="BS91" s="65" t="s">
        <v>424</v>
      </c>
      <c r="BT91" s="84" t="s">
        <v>111</v>
      </c>
      <c r="BU91" s="71">
        <v>0.11158598630136986</v>
      </c>
      <c r="BV91" s="72">
        <v>6.6951589041095882E-2</v>
      </c>
      <c r="BW91" s="72">
        <v>4.4634397260273968E-2</v>
      </c>
      <c r="BX91" s="88">
        <v>0.11158598630136986</v>
      </c>
      <c r="BY91" s="88">
        <v>6.6951589041095882E-2</v>
      </c>
      <c r="BZ91" s="88">
        <v>4.4634397260273968E-2</v>
      </c>
      <c r="CA91" s="71" t="s">
        <v>284</v>
      </c>
      <c r="CB91" s="71" t="s">
        <v>284</v>
      </c>
      <c r="CC91" s="65" t="s">
        <v>284</v>
      </c>
      <c r="CD91" s="89" t="s">
        <v>284</v>
      </c>
      <c r="CE91" s="89" t="s">
        <v>284</v>
      </c>
      <c r="CF91" s="89" t="s">
        <v>284</v>
      </c>
      <c r="CG91" s="66">
        <v>5</v>
      </c>
      <c r="CH91" s="74">
        <v>907.74887589929222</v>
      </c>
      <c r="CI91" s="75">
        <v>0.13390819145602245</v>
      </c>
      <c r="CJ91" s="74">
        <v>0</v>
      </c>
      <c r="CK91" s="74">
        <v>907.74887589929222</v>
      </c>
      <c r="CL91" s="75">
        <v>0.13390819145602245</v>
      </c>
      <c r="CM91" s="74">
        <v>-140.99961213333336</v>
      </c>
      <c r="CN91" s="74">
        <v>766.74926376595886</v>
      </c>
      <c r="CO91" s="75">
        <v>0.1131083826564024</v>
      </c>
      <c r="CP91" s="74">
        <v>114.67859999999999</v>
      </c>
      <c r="CQ91" s="74">
        <v>123.63</v>
      </c>
      <c r="CR91" s="55">
        <v>44155</v>
      </c>
      <c r="CS91" s="55">
        <v>44160</v>
      </c>
      <c r="CT91" s="55">
        <f t="shared" si="4"/>
        <v>44312</v>
      </c>
      <c r="CU91" s="55">
        <f t="shared" si="5"/>
        <v>44464</v>
      </c>
      <c r="CV91" s="55">
        <f t="shared" si="6"/>
        <v>44434</v>
      </c>
    </row>
    <row r="92" spans="1:100" x14ac:dyDescent="0.2">
      <c r="A92" s="65" t="s">
        <v>486</v>
      </c>
      <c r="B92" s="65" t="s">
        <v>498</v>
      </c>
      <c r="C92" s="66" t="s">
        <v>499</v>
      </c>
      <c r="D92" s="65"/>
      <c r="E92" s="65"/>
      <c r="F92" s="65" t="s">
        <v>500</v>
      </c>
      <c r="G92" s="65" t="s">
        <v>501</v>
      </c>
      <c r="H92" s="65"/>
      <c r="I92" s="65"/>
      <c r="J92" s="65"/>
      <c r="K92" s="65"/>
      <c r="L92" s="65"/>
      <c r="M92" s="66" t="s">
        <v>92</v>
      </c>
      <c r="N92" s="66" t="s">
        <v>491</v>
      </c>
      <c r="O92" s="66" t="s">
        <v>94</v>
      </c>
      <c r="P92" s="66" t="s">
        <v>94</v>
      </c>
      <c r="Q92" s="68">
        <v>44217</v>
      </c>
      <c r="R92" s="66"/>
      <c r="S92" s="66"/>
      <c r="T92" s="66">
        <v>31</v>
      </c>
      <c r="U92" s="65" t="s">
        <v>357</v>
      </c>
      <c r="V92" s="66" t="s">
        <v>111</v>
      </c>
      <c r="W92" s="69">
        <v>142</v>
      </c>
      <c r="X92" s="69">
        <v>367</v>
      </c>
      <c r="Y92" s="69">
        <v>122</v>
      </c>
      <c r="Z92" s="69"/>
      <c r="AA92" s="69"/>
      <c r="AB92" s="69"/>
      <c r="AC92" s="69">
        <v>1196</v>
      </c>
      <c r="AD92" s="69">
        <v>3484</v>
      </c>
      <c r="AE92" s="69">
        <v>1304</v>
      </c>
      <c r="AF92" s="69">
        <v>485</v>
      </c>
      <c r="AG92" s="69">
        <v>1255</v>
      </c>
      <c r="AH92" s="69">
        <v>562</v>
      </c>
      <c r="AI92" s="69">
        <v>8286</v>
      </c>
      <c r="AJ92" s="69">
        <v>631</v>
      </c>
      <c r="AK92" s="69">
        <v>469</v>
      </c>
      <c r="AL92" s="69">
        <v>548</v>
      </c>
      <c r="AM92" s="69">
        <v>643</v>
      </c>
      <c r="AN92" s="69">
        <v>571</v>
      </c>
      <c r="AO92" s="69">
        <v>529</v>
      </c>
      <c r="AP92" s="69">
        <v>195</v>
      </c>
      <c r="AQ92" s="69">
        <v>463</v>
      </c>
      <c r="AR92" s="69">
        <v>693</v>
      </c>
      <c r="AS92" s="69">
        <v>833</v>
      </c>
      <c r="AT92" s="69">
        <v>840</v>
      </c>
      <c r="AU92" s="69">
        <v>853</v>
      </c>
      <c r="AV92" s="69">
        <v>7268</v>
      </c>
      <c r="AW92" s="69">
        <v>0</v>
      </c>
      <c r="AX92" s="65">
        <v>0.10924300000000001</v>
      </c>
      <c r="AY92" s="65">
        <v>9.5313999999999996E-2</v>
      </c>
      <c r="AZ92" s="65">
        <v>7.4153999999999998E-2</v>
      </c>
      <c r="BA92" s="85">
        <v>0.10924300000000001</v>
      </c>
      <c r="BB92" s="86">
        <v>9.5313999999999996E-2</v>
      </c>
      <c r="BC92" s="86">
        <v>7.4153999999999998E-2</v>
      </c>
      <c r="BD92" s="87">
        <v>17.3</v>
      </c>
      <c r="BE92" s="66">
        <v>17.3</v>
      </c>
      <c r="BF92" s="66">
        <v>17.3</v>
      </c>
      <c r="BG92" s="66">
        <v>0</v>
      </c>
      <c r="BH92" s="66">
        <v>0</v>
      </c>
      <c r="BI92" s="66">
        <v>0</v>
      </c>
      <c r="BJ92" s="65">
        <v>0.1225449</v>
      </c>
      <c r="BK92" s="65">
        <v>7.7910400000000005E-2</v>
      </c>
      <c r="BL92" s="65">
        <v>5.5593400000000001E-2</v>
      </c>
      <c r="BM92" s="65"/>
      <c r="BN92" s="65"/>
      <c r="BO92" s="65"/>
      <c r="BP92" s="66">
        <v>0.197377</v>
      </c>
      <c r="BQ92" s="66" t="s">
        <v>98</v>
      </c>
      <c r="BR92" s="83">
        <v>0</v>
      </c>
      <c r="BS92" s="65" t="s">
        <v>99</v>
      </c>
      <c r="BT92" s="84" t="s">
        <v>111</v>
      </c>
      <c r="BU92" s="71">
        <v>0.11158598630136986</v>
      </c>
      <c r="BV92" s="72">
        <v>6.6951589041095882E-2</v>
      </c>
      <c r="BW92" s="72">
        <v>4.4634397260273968E-2</v>
      </c>
      <c r="BX92" s="88">
        <v>0.11158598630136986</v>
      </c>
      <c r="BY92" s="88">
        <v>6.6951589041095882E-2</v>
      </c>
      <c r="BZ92" s="88">
        <v>4.4634397260273968E-2</v>
      </c>
      <c r="CA92" s="71" t="s">
        <v>284</v>
      </c>
      <c r="CB92" s="71" t="s">
        <v>284</v>
      </c>
      <c r="CC92" s="65" t="s">
        <v>284</v>
      </c>
      <c r="CD92" s="89" t="s">
        <v>284</v>
      </c>
      <c r="CE92" s="89" t="s">
        <v>284</v>
      </c>
      <c r="CF92" s="89" t="s">
        <v>284</v>
      </c>
      <c r="CG92" s="66">
        <v>5</v>
      </c>
      <c r="CH92" s="74">
        <v>383.44578047937284</v>
      </c>
      <c r="CI92" s="75">
        <v>0.12260414325360192</v>
      </c>
      <c r="CJ92" s="74">
        <v>0</v>
      </c>
      <c r="CK92" s="74">
        <v>383.44578047937284</v>
      </c>
      <c r="CL92" s="75">
        <v>0.12260414325360192</v>
      </c>
      <c r="CM92" s="74">
        <v>-14.957695449999999</v>
      </c>
      <c r="CN92" s="74">
        <v>368.48808502937283</v>
      </c>
      <c r="CO92" s="75">
        <v>0.1178215233134297</v>
      </c>
      <c r="CP92" s="74">
        <v>21.129299999999997</v>
      </c>
      <c r="CQ92" s="74">
        <v>20.079999999999998</v>
      </c>
      <c r="CR92" s="55">
        <v>44155</v>
      </c>
      <c r="CS92" s="55">
        <v>44160</v>
      </c>
      <c r="CT92" s="55">
        <f t="shared" si="4"/>
        <v>44312</v>
      </c>
      <c r="CU92" s="55">
        <f t="shared" si="5"/>
        <v>44464</v>
      </c>
      <c r="CV92" s="55">
        <f t="shared" si="6"/>
        <v>44434</v>
      </c>
    </row>
    <row r="93" spans="1:100" x14ac:dyDescent="0.2">
      <c r="A93" s="65" t="s">
        <v>502</v>
      </c>
      <c r="B93" s="65" t="s">
        <v>503</v>
      </c>
      <c r="C93" s="66" t="s">
        <v>504</v>
      </c>
      <c r="D93" s="65"/>
      <c r="E93" s="65"/>
      <c r="F93" s="65" t="s">
        <v>505</v>
      </c>
      <c r="G93" s="65" t="s">
        <v>506</v>
      </c>
      <c r="H93" s="65"/>
      <c r="I93" s="65"/>
      <c r="J93" s="65"/>
      <c r="K93" s="65"/>
      <c r="L93" s="65"/>
      <c r="M93" s="66" t="s">
        <v>184</v>
      </c>
      <c r="N93" s="66" t="s">
        <v>30</v>
      </c>
      <c r="O93" s="66" t="s">
        <v>94</v>
      </c>
      <c r="P93" s="66" t="s">
        <v>94</v>
      </c>
      <c r="Q93" s="68" t="s">
        <v>507</v>
      </c>
      <c r="R93" s="66"/>
      <c r="S93" s="66"/>
      <c r="T93" s="66" t="s">
        <v>507</v>
      </c>
      <c r="U93" s="65" t="s">
        <v>507</v>
      </c>
      <c r="V93" s="66" t="s">
        <v>152</v>
      </c>
      <c r="W93" s="69" t="s">
        <v>507</v>
      </c>
      <c r="X93" s="69" t="s">
        <v>507</v>
      </c>
      <c r="Y93" s="69" t="s">
        <v>507</v>
      </c>
      <c r="Z93" s="69"/>
      <c r="AA93" s="69"/>
      <c r="AB93" s="69"/>
      <c r="AC93" s="69" t="s">
        <v>507</v>
      </c>
      <c r="AD93" s="69" t="s">
        <v>507</v>
      </c>
      <c r="AE93" s="69" t="s">
        <v>507</v>
      </c>
      <c r="AF93" s="69" t="s">
        <v>507</v>
      </c>
      <c r="AG93" s="69" t="s">
        <v>507</v>
      </c>
      <c r="AH93" s="69" t="s">
        <v>507</v>
      </c>
      <c r="AI93" s="69" t="s">
        <v>507</v>
      </c>
      <c r="AJ93" s="69" t="s">
        <v>507</v>
      </c>
      <c r="AK93" s="69" t="s">
        <v>507</v>
      </c>
      <c r="AL93" s="69" t="s">
        <v>507</v>
      </c>
      <c r="AM93" s="69" t="s">
        <v>507</v>
      </c>
      <c r="AN93" s="69" t="s">
        <v>507</v>
      </c>
      <c r="AO93" s="69" t="s">
        <v>507</v>
      </c>
      <c r="AP93" s="69" t="s">
        <v>507</v>
      </c>
      <c r="AQ93" s="69" t="s">
        <v>507</v>
      </c>
      <c r="AR93" s="69" t="s">
        <v>507</v>
      </c>
      <c r="AS93" s="69" t="s">
        <v>507</v>
      </c>
      <c r="AT93" s="69" t="s">
        <v>507</v>
      </c>
      <c r="AU93" s="69" t="s">
        <v>507</v>
      </c>
      <c r="AV93" s="69" t="s">
        <v>507</v>
      </c>
      <c r="AW93" s="69" t="s">
        <v>507</v>
      </c>
      <c r="AX93" s="65">
        <v>0.22342100000000001</v>
      </c>
      <c r="AY93" s="65"/>
      <c r="AZ93" s="65"/>
      <c r="BA93" s="85">
        <v>0.22342100000000001</v>
      </c>
      <c r="BB93" s="86"/>
      <c r="BC93" s="86"/>
      <c r="BD93" s="87">
        <v>14.4</v>
      </c>
      <c r="BE93" s="66"/>
      <c r="BF93" s="66"/>
      <c r="BG93" s="66"/>
      <c r="BH93" s="66"/>
      <c r="BI93" s="66"/>
      <c r="BJ93" s="65">
        <v>0.14224999999999999</v>
      </c>
      <c r="BK93" s="65"/>
      <c r="BL93" s="65"/>
      <c r="BM93" s="65"/>
      <c r="BN93" s="65"/>
      <c r="BO93" s="65"/>
      <c r="BP93" s="66"/>
      <c r="BQ93" s="66" t="s">
        <v>98</v>
      </c>
      <c r="BR93" s="83">
        <v>0</v>
      </c>
      <c r="BS93" s="65" t="s">
        <v>99</v>
      </c>
      <c r="BT93" s="84" t="s">
        <v>152</v>
      </c>
      <c r="BU93" s="71">
        <v>0.12176632876712329</v>
      </c>
      <c r="BV93" s="72"/>
      <c r="BW93" s="72"/>
      <c r="BX93" s="88">
        <v>0.12176632876712329</v>
      </c>
      <c r="BY93" s="88"/>
      <c r="BZ93" s="88"/>
      <c r="CA93" s="71">
        <v>0.13207144225698869</v>
      </c>
      <c r="CB93" s="71"/>
      <c r="CC93" s="65"/>
      <c r="CD93" s="89">
        <v>0.13207144225698869</v>
      </c>
      <c r="CE93" s="89"/>
      <c r="CF93" s="89"/>
      <c r="CG93" s="66">
        <v>5</v>
      </c>
      <c r="CH93" s="74"/>
      <c r="CI93" s="75"/>
      <c r="CJ93" s="74">
        <v>0</v>
      </c>
      <c r="CK93" s="74"/>
      <c r="CL93" s="75"/>
      <c r="CM93" s="74">
        <v>0</v>
      </c>
      <c r="CN93" s="74"/>
      <c r="CO93" s="75"/>
      <c r="CP93" s="74">
        <v>0</v>
      </c>
      <c r="CQ93" s="74" t="s">
        <v>159</v>
      </c>
      <c r="CR93" s="55">
        <v>44161</v>
      </c>
      <c r="CS93" s="55">
        <v>44162</v>
      </c>
      <c r="CT93" s="55">
        <f t="shared" si="4"/>
        <v>44314</v>
      </c>
      <c r="CU93" s="55">
        <f t="shared" si="5"/>
        <v>44466</v>
      </c>
      <c r="CV93" s="55">
        <f t="shared" si="6"/>
        <v>44436</v>
      </c>
    </row>
    <row r="94" spans="1:100" x14ac:dyDescent="0.2">
      <c r="A94" s="65" t="s">
        <v>508</v>
      </c>
      <c r="B94" s="65" t="s">
        <v>508</v>
      </c>
      <c r="C94" s="66" t="s">
        <v>509</v>
      </c>
      <c r="D94" s="65"/>
      <c r="E94" s="65"/>
      <c r="F94" s="65" t="s">
        <v>510</v>
      </c>
      <c r="G94" s="65" t="s">
        <v>511</v>
      </c>
      <c r="H94" s="65"/>
      <c r="I94" s="65"/>
      <c r="J94" s="65"/>
      <c r="K94" s="65"/>
      <c r="L94" s="65"/>
      <c r="M94" s="66" t="s">
        <v>184</v>
      </c>
      <c r="N94" s="66" t="s">
        <v>207</v>
      </c>
      <c r="O94" s="66" t="s">
        <v>94</v>
      </c>
      <c r="P94" s="66" t="s">
        <v>94</v>
      </c>
      <c r="Q94" s="68">
        <v>44180</v>
      </c>
      <c r="R94" s="66"/>
      <c r="S94" s="66"/>
      <c r="T94" s="66">
        <v>63</v>
      </c>
      <c r="U94" s="65" t="s">
        <v>129</v>
      </c>
      <c r="V94" s="66" t="s">
        <v>130</v>
      </c>
      <c r="W94" s="69">
        <v>398</v>
      </c>
      <c r="X94" s="69"/>
      <c r="Y94" s="69"/>
      <c r="Z94" s="69"/>
      <c r="AA94" s="69"/>
      <c r="AB94" s="69"/>
      <c r="AC94" s="69">
        <v>1439</v>
      </c>
      <c r="AD94" s="69">
        <v>0</v>
      </c>
      <c r="AE94" s="69">
        <v>0</v>
      </c>
      <c r="AF94" s="69">
        <v>0</v>
      </c>
      <c r="AG94" s="69">
        <v>0</v>
      </c>
      <c r="AH94" s="69">
        <v>0</v>
      </c>
      <c r="AI94" s="69">
        <v>1439</v>
      </c>
      <c r="AJ94" s="69">
        <v>367</v>
      </c>
      <c r="AK94" s="69">
        <v>767</v>
      </c>
      <c r="AL94" s="69">
        <v>45</v>
      </c>
      <c r="AM94" s="69">
        <v>24</v>
      </c>
      <c r="AN94" s="69">
        <v>8</v>
      </c>
      <c r="AO94" s="69">
        <v>8</v>
      </c>
      <c r="AP94" s="69">
        <v>28</v>
      </c>
      <c r="AQ94" s="69">
        <v>17</v>
      </c>
      <c r="AR94" s="69">
        <v>14</v>
      </c>
      <c r="AS94" s="69">
        <v>84</v>
      </c>
      <c r="AT94" s="69">
        <v>38</v>
      </c>
      <c r="AU94" s="69">
        <v>40</v>
      </c>
      <c r="AV94" s="69">
        <v>1400</v>
      </c>
      <c r="AW94" s="69">
        <v>40</v>
      </c>
      <c r="AX94" s="65">
        <v>0.14442199999999999</v>
      </c>
      <c r="AY94" s="65"/>
      <c r="AZ94" s="65"/>
      <c r="BA94" s="85">
        <v>0.14442199999999999</v>
      </c>
      <c r="BB94" s="86">
        <v>0</v>
      </c>
      <c r="BC94" s="86">
        <v>0</v>
      </c>
      <c r="BD94" s="87">
        <v>5.5</v>
      </c>
      <c r="BE94" s="66">
        <v>0</v>
      </c>
      <c r="BF94" s="66">
        <v>0</v>
      </c>
      <c r="BG94" s="66">
        <v>0</v>
      </c>
      <c r="BH94" s="66">
        <v>0</v>
      </c>
      <c r="BI94" s="66">
        <v>0</v>
      </c>
      <c r="BJ94" s="65">
        <v>0.13281299999999999</v>
      </c>
      <c r="BK94" s="65"/>
      <c r="BL94" s="65"/>
      <c r="BM94" s="65"/>
      <c r="BN94" s="65"/>
      <c r="BO94" s="65"/>
      <c r="BP94" s="66">
        <v>2.6507936507936508E-2</v>
      </c>
      <c r="BQ94" s="66" t="s">
        <v>98</v>
      </c>
      <c r="BR94" s="83">
        <v>0</v>
      </c>
      <c r="BS94" s="65" t="s">
        <v>99</v>
      </c>
      <c r="BT94" s="84" t="s">
        <v>130</v>
      </c>
      <c r="BU94" s="71">
        <v>0.10422810958904109</v>
      </c>
      <c r="BV94" s="72"/>
      <c r="BW94" s="72"/>
      <c r="BX94" s="88">
        <v>0.10422810958904109</v>
      </c>
      <c r="BY94" s="88"/>
      <c r="BZ94" s="88"/>
      <c r="CA94" s="71">
        <v>0.10848296532247978</v>
      </c>
      <c r="CB94" s="71"/>
      <c r="CC94" s="65"/>
      <c r="CD94" s="89">
        <v>0.10848296532247978</v>
      </c>
      <c r="CE94" s="89"/>
      <c r="CF94" s="89"/>
      <c r="CG94" s="66">
        <v>7</v>
      </c>
      <c r="CH94" s="74">
        <v>138.7573196719207</v>
      </c>
      <c r="CI94" s="75">
        <v>0.22557707770422164</v>
      </c>
      <c r="CJ94" s="74">
        <v>0</v>
      </c>
      <c r="CK94" s="74">
        <v>138.7573196719207</v>
      </c>
      <c r="CL94" s="75">
        <v>0.22557707770422164</v>
      </c>
      <c r="CM94" s="74">
        <v>-0.56324580000000002</v>
      </c>
      <c r="CN94" s="74">
        <v>138.19407387192069</v>
      </c>
      <c r="CO94" s="75">
        <v>0.22466141183597346</v>
      </c>
      <c r="CP94" s="74">
        <v>5.7416099999999997</v>
      </c>
      <c r="CQ94" s="74">
        <v>5.56</v>
      </c>
      <c r="CR94" s="55">
        <v>44161</v>
      </c>
      <c r="CS94" s="55">
        <v>44165</v>
      </c>
      <c r="CT94" s="55">
        <f t="shared" si="4"/>
        <v>44317</v>
      </c>
      <c r="CU94" s="55">
        <f t="shared" si="5"/>
        <v>44469</v>
      </c>
      <c r="CV94" s="55">
        <f t="shared" si="6"/>
        <v>44439</v>
      </c>
    </row>
    <row r="95" spans="1:100" x14ac:dyDescent="0.2">
      <c r="A95" s="65" t="s">
        <v>512</v>
      </c>
      <c r="B95" s="65" t="s">
        <v>513</v>
      </c>
      <c r="C95" s="66" t="s">
        <v>514</v>
      </c>
      <c r="D95" s="65"/>
      <c r="E95" s="65">
        <v>915934070</v>
      </c>
      <c r="F95" s="65" t="s">
        <v>515</v>
      </c>
      <c r="G95" s="65" t="s">
        <v>516</v>
      </c>
      <c r="H95" s="65"/>
      <c r="I95" s="65"/>
      <c r="J95" s="65"/>
      <c r="K95" s="65"/>
      <c r="L95" s="65"/>
      <c r="M95" s="66" t="s">
        <v>92</v>
      </c>
      <c r="N95" s="66" t="s">
        <v>517</v>
      </c>
      <c r="O95" s="66" t="s">
        <v>94</v>
      </c>
      <c r="P95" s="66" t="s">
        <v>94</v>
      </c>
      <c r="Q95" s="68">
        <v>44492</v>
      </c>
      <c r="R95" s="66"/>
      <c r="S95" s="66"/>
      <c r="T95" s="66">
        <v>33</v>
      </c>
      <c r="U95" s="65" t="s">
        <v>120</v>
      </c>
      <c r="V95" s="66" t="s">
        <v>97</v>
      </c>
      <c r="W95" s="69">
        <v>1715</v>
      </c>
      <c r="X95" s="69">
        <v>3373</v>
      </c>
      <c r="Y95" s="69">
        <v>3263</v>
      </c>
      <c r="Z95" s="69"/>
      <c r="AA95" s="69"/>
      <c r="AB95" s="69"/>
      <c r="AC95" s="69">
        <v>8169</v>
      </c>
      <c r="AD95" s="69">
        <v>30290</v>
      </c>
      <c r="AE95" s="69">
        <v>24291</v>
      </c>
      <c r="AF95" s="69">
        <v>10371</v>
      </c>
      <c r="AG95" s="69">
        <v>7448</v>
      </c>
      <c r="AH95" s="69">
        <v>20779</v>
      </c>
      <c r="AI95" s="69">
        <v>101348</v>
      </c>
      <c r="AJ95" s="69">
        <v>9620</v>
      </c>
      <c r="AK95" s="69">
        <v>14557</v>
      </c>
      <c r="AL95" s="69">
        <v>5005</v>
      </c>
      <c r="AM95" s="69">
        <v>7088</v>
      </c>
      <c r="AN95" s="69">
        <v>14152</v>
      </c>
      <c r="AO95" s="69">
        <v>8351</v>
      </c>
      <c r="AP95" s="69">
        <v>8656</v>
      </c>
      <c r="AQ95" s="69">
        <v>8276</v>
      </c>
      <c r="AR95" s="69">
        <v>8754</v>
      </c>
      <c r="AS95" s="69">
        <v>8903</v>
      </c>
      <c r="AT95" s="69">
        <v>11111</v>
      </c>
      <c r="AU95" s="69">
        <v>12914</v>
      </c>
      <c r="AV95" s="69">
        <v>93362</v>
      </c>
      <c r="AW95" s="69">
        <v>24025</v>
      </c>
      <c r="AX95" s="65">
        <v>0.12939500000000001</v>
      </c>
      <c r="AY95" s="65">
        <v>0.120224</v>
      </c>
      <c r="AZ95" s="65">
        <v>9.0140999999999999E-2</v>
      </c>
      <c r="BA95" s="85">
        <v>0.12939500000000001</v>
      </c>
      <c r="BB95" s="86">
        <v>0.120224</v>
      </c>
      <c r="BC95" s="86">
        <v>9.0140999999999999E-2</v>
      </c>
      <c r="BD95" s="87">
        <v>35</v>
      </c>
      <c r="BE95" s="66">
        <v>35</v>
      </c>
      <c r="BF95" s="66">
        <v>78</v>
      </c>
      <c r="BG95" s="66">
        <v>0</v>
      </c>
      <c r="BH95" s="66">
        <v>0</v>
      </c>
      <c r="BI95" s="66">
        <v>0</v>
      </c>
      <c r="BJ95" s="65">
        <v>0.162323</v>
      </c>
      <c r="BK95" s="65">
        <v>0.10009999999999999</v>
      </c>
      <c r="BL95" s="65">
        <v>2.2953999999999999E-2</v>
      </c>
      <c r="BM95" s="65"/>
      <c r="BN95" s="65"/>
      <c r="BO95" s="65"/>
      <c r="BP95" s="66">
        <v>0.95082</v>
      </c>
      <c r="BQ95" s="66" t="s">
        <v>98</v>
      </c>
      <c r="BR95" s="83">
        <v>0</v>
      </c>
      <c r="BS95" s="65" t="s">
        <v>99</v>
      </c>
      <c r="BT95" s="84" t="s">
        <v>97</v>
      </c>
      <c r="BU95" s="71">
        <v>0.1621190904109589</v>
      </c>
      <c r="BV95" s="72">
        <v>9.9974490410958919E-2</v>
      </c>
      <c r="BW95" s="72">
        <v>2.2925290410958903E-2</v>
      </c>
      <c r="BX95" s="88">
        <v>0.1621190904109589</v>
      </c>
      <c r="BY95" s="88">
        <v>9.9974490410958919E-2</v>
      </c>
      <c r="BZ95" s="88">
        <v>2.2925290410958903E-2</v>
      </c>
      <c r="CA95" s="71">
        <v>9.6023623269952924E-2</v>
      </c>
      <c r="CB95" s="71">
        <v>8.9431065935076895E-2</v>
      </c>
      <c r="CC95" s="65">
        <v>7.094670405954541E-2</v>
      </c>
      <c r="CD95" s="89">
        <v>9.6023623269952924E-2</v>
      </c>
      <c r="CE95" s="89">
        <v>8.9431065935076895E-2</v>
      </c>
      <c r="CF95" s="89">
        <v>7.094670405954541E-2</v>
      </c>
      <c r="CG95" s="66">
        <v>15</v>
      </c>
      <c r="CH95" s="74">
        <v>3371.4734984055849</v>
      </c>
      <c r="CI95" s="75">
        <v>0.17286724516893587</v>
      </c>
      <c r="CJ95" s="74">
        <v>0</v>
      </c>
      <c r="CK95" s="74">
        <v>3371.4734984055849</v>
      </c>
      <c r="CL95" s="75">
        <v>0.17286724516893587</v>
      </c>
      <c r="CM95" s="74">
        <v>-506.9043704500001</v>
      </c>
      <c r="CN95" s="74">
        <v>2864.5691279555849</v>
      </c>
      <c r="CO95" s="75">
        <v>0.14687648411884149</v>
      </c>
      <c r="CP95" s="74">
        <v>1185.7716</v>
      </c>
      <c r="CQ95" s="74"/>
      <c r="CR95" s="55">
        <v>44165</v>
      </c>
      <c r="CS95" s="55">
        <v>44172</v>
      </c>
      <c r="CT95" s="55">
        <f t="shared" si="4"/>
        <v>44324</v>
      </c>
      <c r="CU95" s="55">
        <f t="shared" si="5"/>
        <v>44476</v>
      </c>
      <c r="CV95" s="55">
        <f t="shared" si="6"/>
        <v>44446</v>
      </c>
    </row>
    <row r="96" spans="1:100" x14ac:dyDescent="0.2">
      <c r="A96" s="65" t="s">
        <v>518</v>
      </c>
      <c r="B96" s="65" t="s">
        <v>519</v>
      </c>
      <c r="C96" s="66" t="s">
        <v>520</v>
      </c>
      <c r="D96" s="65" t="s">
        <v>521</v>
      </c>
      <c r="E96" s="65"/>
      <c r="F96" s="65" t="s">
        <v>522</v>
      </c>
      <c r="G96" s="65" t="s">
        <v>523</v>
      </c>
      <c r="H96" s="65"/>
      <c r="I96" s="65"/>
      <c r="J96" s="65"/>
      <c r="K96" s="65"/>
      <c r="L96" s="65"/>
      <c r="M96" s="66" t="s">
        <v>92</v>
      </c>
      <c r="N96" s="66" t="s">
        <v>524</v>
      </c>
      <c r="O96" s="66" t="s">
        <v>94</v>
      </c>
      <c r="P96" s="66" t="s">
        <v>94</v>
      </c>
      <c r="Q96" s="68">
        <v>44177</v>
      </c>
      <c r="R96" s="66"/>
      <c r="S96" s="66"/>
      <c r="T96" s="66">
        <v>29</v>
      </c>
      <c r="U96" s="65" t="s">
        <v>525</v>
      </c>
      <c r="V96" s="66" t="s">
        <v>111</v>
      </c>
      <c r="W96" s="69">
        <v>2042</v>
      </c>
      <c r="X96" s="69">
        <v>2708</v>
      </c>
      <c r="Y96" s="69">
        <v>412</v>
      </c>
      <c r="Z96" s="69">
        <v>15623</v>
      </c>
      <c r="AA96" s="69">
        <v>38173</v>
      </c>
      <c r="AB96" s="69">
        <v>4157</v>
      </c>
      <c r="AC96" s="69">
        <v>5032</v>
      </c>
      <c r="AD96" s="69">
        <v>12672</v>
      </c>
      <c r="AE96" s="69">
        <v>979</v>
      </c>
      <c r="AF96" s="69">
        <v>0</v>
      </c>
      <c r="AG96" s="69">
        <v>0</v>
      </c>
      <c r="AH96" s="69">
        <v>0</v>
      </c>
      <c r="AI96" s="69">
        <v>76636</v>
      </c>
      <c r="AJ96" s="69">
        <v>6229</v>
      </c>
      <c r="AK96" s="69">
        <v>0</v>
      </c>
      <c r="AL96" s="69">
        <v>2377</v>
      </c>
      <c r="AM96" s="69">
        <v>1613</v>
      </c>
      <c r="AN96" s="69">
        <v>3136</v>
      </c>
      <c r="AO96" s="69">
        <v>7876</v>
      </c>
      <c r="AP96" s="69">
        <v>9477</v>
      </c>
      <c r="AQ96" s="69">
        <v>8664</v>
      </c>
      <c r="AR96" s="69">
        <v>8608</v>
      </c>
      <c r="AS96" s="69">
        <v>11355</v>
      </c>
      <c r="AT96" s="69">
        <v>1007</v>
      </c>
      <c r="AU96" s="69">
        <v>9110</v>
      </c>
      <c r="AV96" s="69">
        <v>69452</v>
      </c>
      <c r="AW96" s="69">
        <v>0</v>
      </c>
      <c r="AX96" s="65">
        <v>0.16211</v>
      </c>
      <c r="AY96" s="65">
        <v>0.13467699999999999</v>
      </c>
      <c r="AZ96" s="65">
        <v>0.10881300000000001</v>
      </c>
      <c r="BA96" s="85"/>
      <c r="BB96" s="86"/>
      <c r="BC96" s="86"/>
      <c r="BD96" s="87">
        <v>50</v>
      </c>
      <c r="BE96" s="66">
        <v>50</v>
      </c>
      <c r="BF96" s="66">
        <v>31.177</v>
      </c>
      <c r="BG96" s="66">
        <v>0</v>
      </c>
      <c r="BH96" s="66">
        <v>0</v>
      </c>
      <c r="BI96" s="66">
        <v>0</v>
      </c>
      <c r="BJ96" s="65">
        <v>0.111586</v>
      </c>
      <c r="BK96" s="65">
        <v>6.6951999999999998E-2</v>
      </c>
      <c r="BL96" s="65">
        <v>4.4634E-2</v>
      </c>
      <c r="BM96" s="65"/>
      <c r="BN96" s="65"/>
      <c r="BO96" s="65"/>
      <c r="BP96" s="66">
        <v>4.4589999999999998E-2</v>
      </c>
      <c r="BQ96" s="66" t="s">
        <v>98</v>
      </c>
      <c r="BR96" s="83">
        <v>0</v>
      </c>
      <c r="BS96" s="65" t="s">
        <v>99</v>
      </c>
      <c r="BT96" s="84" t="s">
        <v>111</v>
      </c>
      <c r="BU96" s="71">
        <v>0.11158598630136986</v>
      </c>
      <c r="BV96" s="72">
        <v>6.6951589041095882E-2</v>
      </c>
      <c r="BW96" s="72">
        <v>4.4634397260273968E-2</v>
      </c>
      <c r="BX96" s="88">
        <v>0.11158598630136986</v>
      </c>
      <c r="BY96" s="88">
        <v>6.6951589041095882E-2</v>
      </c>
      <c r="BZ96" s="88">
        <v>4.4634397260273968E-2</v>
      </c>
      <c r="CA96" s="71">
        <v>9.5608698602247702E-2</v>
      </c>
      <c r="CB96" s="71">
        <v>8.1754465949312238E-2</v>
      </c>
      <c r="CC96" s="65">
        <v>6.1542138144260621E-2</v>
      </c>
      <c r="CD96" s="89">
        <v>9.5608698602247702E-2</v>
      </c>
      <c r="CE96" s="89">
        <v>8.1754465949312238E-2</v>
      </c>
      <c r="CF96" s="89">
        <v>6.1542138144260621E-2</v>
      </c>
      <c r="CG96" s="66">
        <v>3</v>
      </c>
      <c r="CH96" s="74">
        <v>5478.0521043319222</v>
      </c>
      <c r="CI96" s="75">
        <v>0.29630118388823323</v>
      </c>
      <c r="CJ96" s="74">
        <v>0</v>
      </c>
      <c r="CK96" s="74">
        <v>5478.0521043319222</v>
      </c>
      <c r="CL96" s="75">
        <v>0.29630118388823323</v>
      </c>
      <c r="CM96" s="74">
        <v>-211.22898340000003</v>
      </c>
      <c r="CN96" s="74">
        <v>5266.8231209319219</v>
      </c>
      <c r="CO96" s="75">
        <v>0.28487606476542765</v>
      </c>
      <c r="CP96" s="74">
        <v>103.4586</v>
      </c>
      <c r="CQ96" s="74"/>
      <c r="CR96" s="55"/>
      <c r="CS96" s="55"/>
      <c r="CT96" s="55"/>
      <c r="CU96" s="55"/>
      <c r="CV96" s="55"/>
    </row>
    <row r="97" spans="1:100" x14ac:dyDescent="0.2">
      <c r="A97" s="65" t="s">
        <v>526</v>
      </c>
      <c r="B97" s="65" t="s">
        <v>527</v>
      </c>
      <c r="C97" s="66" t="s">
        <v>528</v>
      </c>
      <c r="D97" s="65" t="s">
        <v>529</v>
      </c>
      <c r="E97" s="65">
        <v>914410315</v>
      </c>
      <c r="F97" s="65" t="s">
        <v>530</v>
      </c>
      <c r="G97" s="65" t="s">
        <v>531</v>
      </c>
      <c r="H97" s="65"/>
      <c r="I97" s="65"/>
      <c r="J97" s="65"/>
      <c r="K97" s="65"/>
      <c r="L97" s="65"/>
      <c r="M97" s="66" t="s">
        <v>92</v>
      </c>
      <c r="N97" s="66" t="s">
        <v>532</v>
      </c>
      <c r="O97" s="66" t="s">
        <v>94</v>
      </c>
      <c r="P97" s="66" t="s">
        <v>94</v>
      </c>
      <c r="Q97" s="68">
        <v>44477</v>
      </c>
      <c r="R97" s="66"/>
      <c r="S97" s="66"/>
      <c r="T97" s="66">
        <v>32</v>
      </c>
      <c r="U97" s="65" t="s">
        <v>120</v>
      </c>
      <c r="V97" s="66" t="s">
        <v>170</v>
      </c>
      <c r="W97" s="69">
        <v>515</v>
      </c>
      <c r="X97" s="69">
        <v>577</v>
      </c>
      <c r="Y97" s="69"/>
      <c r="Z97" s="69"/>
      <c r="AA97" s="69"/>
      <c r="AB97" s="69"/>
      <c r="AC97" s="69">
        <v>5814</v>
      </c>
      <c r="AD97" s="69">
        <v>5274</v>
      </c>
      <c r="AE97" s="69">
        <v>0</v>
      </c>
      <c r="AF97" s="69">
        <v>0</v>
      </c>
      <c r="AG97" s="69">
        <v>0</v>
      </c>
      <c r="AH97" s="69">
        <v>0</v>
      </c>
      <c r="AI97" s="69">
        <v>11088</v>
      </c>
      <c r="AJ97" s="69">
        <v>880</v>
      </c>
      <c r="AK97" s="69">
        <v>864</v>
      </c>
      <c r="AL97" s="69">
        <v>1372</v>
      </c>
      <c r="AM97" s="69">
        <v>888</v>
      </c>
      <c r="AN97" s="69">
        <v>755</v>
      </c>
      <c r="AO97" s="69">
        <v>930</v>
      </c>
      <c r="AP97" s="69">
        <v>865</v>
      </c>
      <c r="AQ97" s="69">
        <v>794</v>
      </c>
      <c r="AR97" s="69">
        <v>1106</v>
      </c>
      <c r="AS97" s="69">
        <v>709</v>
      </c>
      <c r="AT97" s="69">
        <v>876</v>
      </c>
      <c r="AU97" s="69">
        <v>948</v>
      </c>
      <c r="AV97" s="69">
        <v>10987</v>
      </c>
      <c r="AW97" s="69">
        <v>0</v>
      </c>
      <c r="AX97" s="65">
        <v>0.1674638</v>
      </c>
      <c r="AY97" s="65">
        <v>0.13605972</v>
      </c>
      <c r="AZ97" s="65"/>
      <c r="BA97" s="85">
        <v>0.1674638</v>
      </c>
      <c r="BB97" s="86">
        <v>0.13605972</v>
      </c>
      <c r="BC97" s="86">
        <v>0</v>
      </c>
      <c r="BD97" s="87">
        <v>10.391999999999999</v>
      </c>
      <c r="BE97" s="66">
        <v>0</v>
      </c>
      <c r="BF97" s="66">
        <v>0</v>
      </c>
      <c r="BG97" s="66">
        <v>0</v>
      </c>
      <c r="BH97" s="66">
        <v>0</v>
      </c>
      <c r="BI97" s="66">
        <v>0</v>
      </c>
      <c r="BJ97" s="65">
        <v>0.14186399999999999</v>
      </c>
      <c r="BK97" s="65"/>
      <c r="BL97" s="65"/>
      <c r="BM97" s="65"/>
      <c r="BN97" s="65"/>
      <c r="BO97" s="65"/>
      <c r="BP97" s="66">
        <v>4.4589999999999998E-2</v>
      </c>
      <c r="BQ97" s="66" t="s">
        <v>533</v>
      </c>
      <c r="BR97" s="83">
        <v>6.98</v>
      </c>
      <c r="BS97" s="65" t="s">
        <v>99</v>
      </c>
      <c r="BT97" s="84" t="s">
        <v>170</v>
      </c>
      <c r="BU97" s="71">
        <v>0.12176632876712329</v>
      </c>
      <c r="BV97" s="72"/>
      <c r="BW97" s="72"/>
      <c r="BX97" s="88">
        <v>0.12176632876712329</v>
      </c>
      <c r="BY97" s="88"/>
      <c r="BZ97" s="88"/>
      <c r="CA97" s="71">
        <v>0.15592272650790964</v>
      </c>
      <c r="CB97" s="71">
        <v>8.3590923873620923E-2</v>
      </c>
      <c r="CC97" s="65"/>
      <c r="CD97" s="89">
        <v>0.15592272650790964</v>
      </c>
      <c r="CE97" s="89">
        <v>8.3590923873620923E-2</v>
      </c>
      <c r="CF97" s="89"/>
      <c r="CG97" s="66">
        <v>10</v>
      </c>
      <c r="CH97" s="74">
        <v>534.23554547783988</v>
      </c>
      <c r="CI97" s="75">
        <v>0.1871224489884612</v>
      </c>
      <c r="CJ97" s="74">
        <v>83.76</v>
      </c>
      <c r="CK97" s="74">
        <v>617.99554547783987</v>
      </c>
      <c r="CL97" s="75">
        <v>0.21029089608907311</v>
      </c>
      <c r="CM97" s="74">
        <v>-88.260002883999988</v>
      </c>
      <c r="CN97" s="74">
        <v>529.73554259383991</v>
      </c>
      <c r="CO97" s="75">
        <v>0.18025787201452328</v>
      </c>
      <c r="CP97" s="74">
        <v>73.180800000000005</v>
      </c>
      <c r="CR97" s="55">
        <v>44169</v>
      </c>
      <c r="CS97" s="55">
        <v>44180</v>
      </c>
      <c r="CT97" s="55">
        <f t="shared" ref="CT97:CT99" si="7">CS97+ DATE(0,6,0)</f>
        <v>44332</v>
      </c>
      <c r="CU97" s="55">
        <f t="shared" ref="CU97:CU99" si="8">+CT97+ DATE(0,6,0)</f>
        <v>44484</v>
      </c>
      <c r="CV97" s="55">
        <f t="shared" ref="CV97:CV99" si="9">CS97+ DATE(0,10,0)</f>
        <v>44454</v>
      </c>
    </row>
    <row r="98" spans="1:100" x14ac:dyDescent="0.2">
      <c r="A98" s="65" t="s">
        <v>526</v>
      </c>
      <c r="B98" s="65" t="s">
        <v>527</v>
      </c>
      <c r="C98" s="66" t="s">
        <v>528</v>
      </c>
      <c r="D98" s="65"/>
      <c r="E98" s="65"/>
      <c r="F98" s="65" t="s">
        <v>534</v>
      </c>
      <c r="G98" s="65" t="s">
        <v>535</v>
      </c>
      <c r="H98" s="65"/>
      <c r="I98" s="65"/>
      <c r="J98" s="65"/>
      <c r="K98" s="65"/>
      <c r="L98" s="65"/>
      <c r="M98" s="66" t="s">
        <v>92</v>
      </c>
      <c r="N98" s="66" t="s">
        <v>532</v>
      </c>
      <c r="O98" s="66" t="s">
        <v>94</v>
      </c>
      <c r="P98" s="66" t="s">
        <v>94</v>
      </c>
      <c r="Q98" s="68">
        <v>44477</v>
      </c>
      <c r="R98" s="66"/>
      <c r="S98" s="66"/>
      <c r="T98" s="66">
        <v>31</v>
      </c>
      <c r="U98" s="65" t="s">
        <v>120</v>
      </c>
      <c r="V98" s="66" t="s">
        <v>111</v>
      </c>
      <c r="W98" s="69">
        <v>613</v>
      </c>
      <c r="X98" s="69">
        <v>1583</v>
      </c>
      <c r="Y98" s="69">
        <v>1036</v>
      </c>
      <c r="Z98" s="69"/>
      <c r="AA98" s="69"/>
      <c r="AB98" s="69"/>
      <c r="AC98" s="69">
        <v>5682</v>
      </c>
      <c r="AD98" s="69">
        <v>14969</v>
      </c>
      <c r="AE98" s="69">
        <v>6833</v>
      </c>
      <c r="AF98" s="69">
        <v>2187</v>
      </c>
      <c r="AG98" s="69">
        <v>5789</v>
      </c>
      <c r="AH98" s="69">
        <v>2815</v>
      </c>
      <c r="AI98" s="69">
        <v>38275</v>
      </c>
      <c r="AJ98" s="69">
        <v>4904</v>
      </c>
      <c r="AK98" s="69">
        <v>5586</v>
      </c>
      <c r="AL98" s="69">
        <v>4808</v>
      </c>
      <c r="AM98" s="69">
        <v>2623</v>
      </c>
      <c r="AN98" s="69">
        <v>1952</v>
      </c>
      <c r="AO98" s="69">
        <v>1841</v>
      </c>
      <c r="AP98" s="69">
        <v>1785</v>
      </c>
      <c r="AQ98" s="69">
        <v>3197</v>
      </c>
      <c r="AR98" s="69">
        <v>1685</v>
      </c>
      <c r="AS98" s="69">
        <v>1864</v>
      </c>
      <c r="AT98" s="69">
        <v>2841</v>
      </c>
      <c r="AU98" s="69">
        <v>4357</v>
      </c>
      <c r="AV98" s="69">
        <v>37443</v>
      </c>
      <c r="AW98" s="69">
        <v>0</v>
      </c>
      <c r="AX98" s="65">
        <v>0.11703617999999999</v>
      </c>
      <c r="AY98" s="65">
        <v>0.1098012</v>
      </c>
      <c r="AZ98" s="65">
        <v>7.0968219999999999E-2</v>
      </c>
      <c r="BA98" s="85">
        <v>0.11703617999999999</v>
      </c>
      <c r="BB98" s="86">
        <v>0.1098012</v>
      </c>
      <c r="BC98" s="86">
        <v>7.0968219999999999E-2</v>
      </c>
      <c r="BD98" s="87">
        <v>14</v>
      </c>
      <c r="BE98" s="66">
        <v>15.000999999999999</v>
      </c>
      <c r="BF98" s="66">
        <v>12</v>
      </c>
      <c r="BG98" s="66">
        <v>0</v>
      </c>
      <c r="BH98" s="66">
        <v>0</v>
      </c>
      <c r="BI98" s="66">
        <v>0</v>
      </c>
      <c r="BJ98" s="65">
        <v>0.11577</v>
      </c>
      <c r="BK98" s="65">
        <v>7.0229E-2</v>
      </c>
      <c r="BL98" s="65">
        <v>4.9957000000000001E-2</v>
      </c>
      <c r="BM98" s="65"/>
      <c r="BN98" s="65"/>
      <c r="BO98" s="65"/>
      <c r="BP98" s="66">
        <v>0.262295</v>
      </c>
      <c r="BQ98" s="66" t="s">
        <v>533</v>
      </c>
      <c r="BR98" s="83">
        <v>6.98</v>
      </c>
      <c r="BS98" s="65" t="s">
        <v>99</v>
      </c>
      <c r="BT98" s="84" t="s">
        <v>111</v>
      </c>
      <c r="BU98" s="71">
        <v>0.11158598630136986</v>
      </c>
      <c r="BV98" s="72">
        <v>6.6951589041095882E-2</v>
      </c>
      <c r="BW98" s="72">
        <v>4.4634397260273968E-2</v>
      </c>
      <c r="BX98" s="88">
        <v>0.11158598630136986</v>
      </c>
      <c r="BY98" s="88">
        <v>6.6951589041095882E-2</v>
      </c>
      <c r="BZ98" s="88">
        <v>4.4634397260273968E-2</v>
      </c>
      <c r="CA98" s="71">
        <v>9.7638698602247692E-2</v>
      </c>
      <c r="CB98" s="71">
        <v>8.3784465949312228E-2</v>
      </c>
      <c r="CC98" s="65">
        <v>6.3572138144260604E-2</v>
      </c>
      <c r="CD98" s="89">
        <v>9.7638698602247692E-2</v>
      </c>
      <c r="CE98" s="89">
        <v>8.3784465949312228E-2</v>
      </c>
      <c r="CF98" s="89">
        <v>6.3572138144260604E-2</v>
      </c>
      <c r="CG98" s="66">
        <v>5</v>
      </c>
      <c r="CH98" s="74">
        <v>1051.4098111007934</v>
      </c>
      <c r="CI98" s="75">
        <v>0.15987283471956559</v>
      </c>
      <c r="CJ98" s="74">
        <v>83.76</v>
      </c>
      <c r="CK98" s="74">
        <v>1135.1698111007934</v>
      </c>
      <c r="CL98" s="75">
        <v>0.17043828521835319</v>
      </c>
      <c r="CM98" s="74">
        <v>-190.00630227899998</v>
      </c>
      <c r="CN98" s="74">
        <v>945.16350882179336</v>
      </c>
      <c r="CO98" s="75">
        <v>0.14191008791744963</v>
      </c>
      <c r="CP98" s="74">
        <v>97.601249999999993</v>
      </c>
      <c r="CR98" s="55">
        <v>44169</v>
      </c>
      <c r="CS98" s="55">
        <v>44180</v>
      </c>
      <c r="CT98" s="55">
        <f t="shared" si="7"/>
        <v>44332</v>
      </c>
      <c r="CU98" s="55">
        <f t="shared" si="8"/>
        <v>44484</v>
      </c>
      <c r="CV98" s="55">
        <f t="shared" si="9"/>
        <v>44454</v>
      </c>
    </row>
    <row r="99" spans="1:100" x14ac:dyDescent="0.2">
      <c r="A99" s="65" t="s">
        <v>526</v>
      </c>
      <c r="B99" s="65" t="s">
        <v>527</v>
      </c>
      <c r="C99" s="66" t="s">
        <v>528</v>
      </c>
      <c r="D99" s="65"/>
      <c r="E99" s="65"/>
      <c r="F99" s="65" t="s">
        <v>536</v>
      </c>
      <c r="G99" s="65" t="s">
        <v>537</v>
      </c>
      <c r="H99" s="65"/>
      <c r="I99" s="65"/>
      <c r="J99" s="65"/>
      <c r="K99" s="65"/>
      <c r="L99" s="65"/>
      <c r="M99" s="66" t="s">
        <v>92</v>
      </c>
      <c r="N99" s="66" t="s">
        <v>532</v>
      </c>
      <c r="O99" s="66" t="s">
        <v>94</v>
      </c>
      <c r="P99" s="66" t="s">
        <v>94</v>
      </c>
      <c r="Q99" s="68">
        <v>44477</v>
      </c>
      <c r="R99" s="66"/>
      <c r="S99" s="66"/>
      <c r="T99" s="66">
        <v>30</v>
      </c>
      <c r="U99" s="65" t="s">
        <v>120</v>
      </c>
      <c r="V99" s="66" t="s">
        <v>111</v>
      </c>
      <c r="W99" s="69">
        <v>112</v>
      </c>
      <c r="X99" s="69">
        <v>399</v>
      </c>
      <c r="Y99" s="69">
        <v>181</v>
      </c>
      <c r="Z99" s="69"/>
      <c r="AA99" s="69"/>
      <c r="AB99" s="69"/>
      <c r="AC99" s="69">
        <v>1398</v>
      </c>
      <c r="AD99" s="69">
        <v>4195</v>
      </c>
      <c r="AE99" s="69">
        <v>2198</v>
      </c>
      <c r="AF99" s="69">
        <v>691</v>
      </c>
      <c r="AG99" s="69">
        <v>2160</v>
      </c>
      <c r="AH99" s="69">
        <v>911</v>
      </c>
      <c r="AI99" s="69">
        <v>11553</v>
      </c>
      <c r="AJ99" s="69">
        <v>709</v>
      </c>
      <c r="AK99" s="69">
        <v>819</v>
      </c>
      <c r="AL99" s="69">
        <v>877</v>
      </c>
      <c r="AM99" s="69">
        <v>1154</v>
      </c>
      <c r="AN99" s="69">
        <v>1594</v>
      </c>
      <c r="AO99" s="69">
        <v>1806</v>
      </c>
      <c r="AP99" s="69">
        <v>2038</v>
      </c>
      <c r="AQ99" s="69">
        <v>2015</v>
      </c>
      <c r="AR99" s="69">
        <v>429</v>
      </c>
      <c r="AS99" s="69">
        <v>681</v>
      </c>
      <c r="AT99" s="69">
        <v>752</v>
      </c>
      <c r="AU99" s="69">
        <v>726</v>
      </c>
      <c r="AV99" s="69">
        <v>11441</v>
      </c>
      <c r="AW99" s="69">
        <v>2159</v>
      </c>
      <c r="AX99" s="65">
        <v>0.11703617999999999</v>
      </c>
      <c r="AY99" s="65">
        <v>0.1098012</v>
      </c>
      <c r="AZ99" s="65">
        <v>7.0968219999999999E-2</v>
      </c>
      <c r="BA99" s="85">
        <v>0.11703617999999999</v>
      </c>
      <c r="BB99" s="86">
        <v>0.1098012</v>
      </c>
      <c r="BC99" s="86">
        <v>7.0968219999999999E-2</v>
      </c>
      <c r="BD99" s="87">
        <v>5</v>
      </c>
      <c r="BE99" s="66">
        <v>5</v>
      </c>
      <c r="BF99" s="66">
        <v>15.000999999999999</v>
      </c>
      <c r="BG99" s="66">
        <v>0</v>
      </c>
      <c r="BH99" s="66">
        <v>0</v>
      </c>
      <c r="BI99" s="66">
        <v>0</v>
      </c>
      <c r="BJ99" s="65">
        <v>0.11577</v>
      </c>
      <c r="BK99" s="65">
        <v>7.0229E-2</v>
      </c>
      <c r="BL99" s="65">
        <v>4.9957000000000001E-2</v>
      </c>
      <c r="BM99" s="65"/>
      <c r="BN99" s="65"/>
      <c r="BO99" s="65"/>
      <c r="BP99" s="66">
        <v>0.38900000000000001</v>
      </c>
      <c r="BQ99" s="66" t="s">
        <v>533</v>
      </c>
      <c r="BR99" s="83">
        <v>6.98</v>
      </c>
      <c r="BS99" s="65" t="s">
        <v>99</v>
      </c>
      <c r="BT99" s="84" t="s">
        <v>111</v>
      </c>
      <c r="BU99" s="71">
        <v>0.11158598630136986</v>
      </c>
      <c r="BV99" s="72">
        <v>6.6951589041095882E-2</v>
      </c>
      <c r="BW99" s="72">
        <v>4.4634397260273968E-2</v>
      </c>
      <c r="BX99" s="88">
        <v>0.11158598630136986</v>
      </c>
      <c r="BY99" s="88">
        <v>6.6951589041095882E-2</v>
      </c>
      <c r="BZ99" s="88">
        <v>4.4634397260273968E-2</v>
      </c>
      <c r="CA99" s="71">
        <v>9.7638698602247692E-2</v>
      </c>
      <c r="CB99" s="71">
        <v>8.3784465949312228E-2</v>
      </c>
      <c r="CC99" s="65">
        <v>6.3572138144260604E-2</v>
      </c>
      <c r="CD99" s="89">
        <v>9.7638698602247692E-2</v>
      </c>
      <c r="CE99" s="89">
        <v>8.3784465949312228E-2</v>
      </c>
      <c r="CF99" s="89">
        <v>6.3572138144260604E-2</v>
      </c>
      <c r="CG99" s="66">
        <v>5</v>
      </c>
      <c r="CH99" s="74">
        <v>345.50300311248247</v>
      </c>
      <c r="CI99" s="75">
        <v>0.1421530640244611</v>
      </c>
      <c r="CJ99" s="74">
        <v>83.76</v>
      </c>
      <c r="CK99" s="74">
        <v>429.26300311248247</v>
      </c>
      <c r="CL99" s="75">
        <v>0.17073135870235559</v>
      </c>
      <c r="CM99" s="74">
        <v>-57.558236332999996</v>
      </c>
      <c r="CN99" s="74">
        <v>371.7047667794825</v>
      </c>
      <c r="CO99" s="75">
        <v>0.14783864299568814</v>
      </c>
      <c r="CP99" s="74">
        <v>29.460149999999999</v>
      </c>
      <c r="CR99" s="55">
        <v>44169</v>
      </c>
      <c r="CS99" s="55">
        <v>44180</v>
      </c>
      <c r="CT99" s="55">
        <f t="shared" si="7"/>
        <v>44332</v>
      </c>
      <c r="CU99" s="55">
        <f t="shared" si="8"/>
        <v>44484</v>
      </c>
      <c r="CV99" s="55">
        <f t="shared" si="9"/>
        <v>44454</v>
      </c>
    </row>
  </sheetData>
  <hyperlinks>
    <hyperlink ref="D10" r:id="rId1" xr:uid="{75C9840E-E80F-B74D-92B4-C16AA69FBC13}"/>
    <hyperlink ref="D46" r:id="rId2" xr:uid="{1B821C06-C704-8D4E-BD45-0B93C6D70000}"/>
    <hyperlink ref="D47" r:id="rId3" xr:uid="{6F541BE3-1B0B-A049-BBCE-8633EAF7AAB4}"/>
    <hyperlink ref="D48" r:id="rId4" xr:uid="{02D8ED3E-1937-364D-9DDD-0FFBCF796ECE}"/>
    <hyperlink ref="D49" r:id="rId5" xr:uid="{1E0AD134-47A7-E541-8E8B-975C5CE353E3}"/>
    <hyperlink ref="D50" r:id="rId6" xr:uid="{3A01E154-BC1B-EC4F-8F4E-DA366192D42D}"/>
    <hyperlink ref="D51" r:id="rId7" xr:uid="{3E048502-516D-AE41-96EB-FDE39D54D384}"/>
    <hyperlink ref="D52" r:id="rId8" xr:uid="{3A509F5D-93E8-D24D-9CDC-3595AA4B18CA}"/>
    <hyperlink ref="D53" r:id="rId9" xr:uid="{D2B97DA7-1E0A-294D-9CD1-C6813AE4AAE6}"/>
    <hyperlink ref="D54" r:id="rId10" xr:uid="{6DA56D0F-2636-CD40-A3AB-24FAC4E65FFF}"/>
    <hyperlink ref="D63" r:id="rId11" xr:uid="{47579CD9-BDA8-1346-BDE9-B5B1FFBBAA63}"/>
    <hyperlink ref="D64" r:id="rId12" xr:uid="{9A7E055C-6D38-A146-8F9B-FEDD9AFC6E54}"/>
    <hyperlink ref="D65" r:id="rId13" xr:uid="{E3CDD83D-95EB-2743-B42C-D1E2861386B5}"/>
    <hyperlink ref="D66" r:id="rId14" xr:uid="{7194AB3F-349E-A647-B930-A65A941D8C31}"/>
    <hyperlink ref="D67" r:id="rId15" xr:uid="{01ECC594-E408-2047-901D-74C9115215A0}"/>
    <hyperlink ref="D70" r:id="rId16" xr:uid="{F9C70CD2-9F4F-1546-BF19-D020FE0D8FB7}"/>
    <hyperlink ref="D72" r:id="rId17" xr:uid="{DFFEE2E4-A92F-A447-A467-44BB78BF47CF}"/>
    <hyperlink ref="D73" r:id="rId18" xr:uid="{5D987636-BDD4-7A46-A218-57FD6629C1A5}"/>
    <hyperlink ref="D45" r:id="rId19" xr:uid="{BB14C417-296F-2D4F-8674-02EEB8A5502E}"/>
    <hyperlink ref="D74" r:id="rId20" xr:uid="{E63EB661-D7F8-9E4F-937E-BA5E98CD1F66}"/>
    <hyperlink ref="D75" r:id="rId21" xr:uid="{A40A0E3E-5B70-2842-B05B-B620E86B9249}"/>
    <hyperlink ref="D76" r:id="rId22" xr:uid="{B58BF384-6F42-914E-9706-A6D328F52D50}"/>
    <hyperlink ref="D77" r:id="rId23" xr:uid="{058F8609-48D4-EF43-A948-D812F46B821A}"/>
    <hyperlink ref="D78" r:id="rId24" xr:uid="{A89F1439-F06E-4A44-808B-07D2FBDCF90A}"/>
    <hyperlink ref="D79" r:id="rId25" xr:uid="{F5E07E3B-59B9-8E4C-BE5E-A0FD497F1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2020-12-12T20:35:22Z</dcterms:created>
  <dcterms:modified xsi:type="dcterms:W3CDTF">2020-12-12T20:36:09Z</dcterms:modified>
</cp:coreProperties>
</file>