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trevino/Desktop/Montarto/2. Facturas luz/3. Clientes/1. Luz/2. Clientes firmados/La Estrella - ES0021000007463134RE/2. Captación/"/>
    </mc:Choice>
  </mc:AlternateContent>
  <xr:revisionPtr revIDLastSave="0" documentId="13_ncr:1_{6B200254-8B39-D643-A1E5-6048289D014B}" xr6:coauthVersionLast="45" xr6:coauthVersionMax="45" xr10:uidLastSave="{00000000-0000-0000-0000-000000000000}"/>
  <bookViews>
    <workbookView xWindow="0" yWindow="460" windowWidth="25600" windowHeight="14520" activeTab="3" xr2:uid="{4A7D459D-8616-AD43-B428-D87C0EA9FFAC}"/>
  </bookViews>
  <sheets>
    <sheet name="Herramienta &gt;&gt;" sheetId="20" r:id="rId1"/>
    <sheet name="I1_Cliente seleccionado" sheetId="5" r:id="rId2"/>
    <sheet name="W2_Comparador de tarifas" sheetId="10" r:id="rId3"/>
    <sheet name="O_PDF cliente" sheetId="3" r:id="rId4"/>
    <sheet name="Base datos &gt;&gt;" sheetId="19" r:id="rId5"/>
    <sheet name="I2_Consumo anual cliente" sheetId="17" r:id="rId6"/>
    <sheet name="I3_Precios Finales" sheetId="4" r:id="rId7"/>
    <sheet name="I4_Precios Base" sheetId="16" r:id="rId8"/>
    <sheet name="I5_Comisiones Comercializadoras" sheetId="11" r:id="rId9"/>
    <sheet name="I6_Contacto Comercializadoras" sheetId="15" r:id="rId10"/>
    <sheet name="W1_Calculo de facturas" sheetId="12" r:id="rId11"/>
    <sheet name="Soportes" sheetId="14" r:id="rId12"/>
    <sheet name="Dudas Comercializadora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3" l="1"/>
  <c r="BH13" i="5" l="1"/>
  <c r="G66" i="3"/>
  <c r="H66" i="3"/>
  <c r="I66" i="3"/>
  <c r="H56" i="4"/>
  <c r="H20" i="15" l="1"/>
  <c r="J56" i="4"/>
  <c r="I56" i="4"/>
  <c r="E56" i="4"/>
  <c r="H65" i="12"/>
  <c r="H58" i="12"/>
  <c r="B33" i="3" l="1"/>
  <c r="B42" i="3"/>
  <c r="B39" i="3"/>
  <c r="B36" i="3"/>
  <c r="E90" i="12" l="1"/>
  <c r="E103" i="12"/>
  <c r="C13" i="3"/>
  <c r="C66" i="3" s="1"/>
  <c r="C13" i="5" l="1"/>
  <c r="AA13" i="5"/>
  <c r="AB13" i="5"/>
  <c r="AC13" i="5"/>
  <c r="AD13" i="5"/>
  <c r="AE13" i="5"/>
  <c r="AF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Y13" i="5"/>
  <c r="AZ13" i="5"/>
  <c r="BA13" i="5"/>
  <c r="BB13" i="5"/>
  <c r="BC13" i="5"/>
  <c r="BD13" i="5"/>
  <c r="F58" i="12" l="1"/>
  <c r="C94" i="3"/>
  <c r="D94" i="3"/>
  <c r="D93" i="3"/>
  <c r="C93" i="3"/>
  <c r="E58" i="12"/>
  <c r="D92" i="3"/>
  <c r="AG13" i="5"/>
  <c r="E104" i="12"/>
  <c r="E102" i="12"/>
  <c r="E101" i="12"/>
  <c r="E100" i="12"/>
  <c r="E99" i="12"/>
  <c r="E98" i="12"/>
  <c r="E97" i="12"/>
  <c r="E96" i="12"/>
  <c r="E95" i="12"/>
  <c r="E94" i="12"/>
  <c r="E93" i="12"/>
  <c r="E79" i="12"/>
  <c r="G58" i="12" l="1"/>
  <c r="E89" i="12"/>
  <c r="E88" i="12"/>
  <c r="E87" i="12"/>
  <c r="E86" i="12"/>
  <c r="E85" i="12"/>
  <c r="E84" i="12"/>
  <c r="E83" i="12"/>
  <c r="E82" i="12"/>
  <c r="E81" i="12"/>
  <c r="E80" i="12"/>
  <c r="E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B119" i="3"/>
  <c r="B118" i="3"/>
  <c r="B117" i="3"/>
  <c r="B116" i="3"/>
  <c r="B115" i="3"/>
  <c r="B114" i="3"/>
  <c r="B113" i="3"/>
  <c r="B112" i="3"/>
  <c r="B111" i="3"/>
  <c r="B110" i="3"/>
  <c r="B109" i="3"/>
  <c r="B108" i="3"/>
  <c r="AS9" i="5"/>
  <c r="AR9" i="5"/>
  <c r="AQ9" i="5"/>
  <c r="AP9" i="5"/>
  <c r="AO9" i="5"/>
  <c r="AN9" i="5"/>
  <c r="AM9" i="5"/>
  <c r="AL9" i="5"/>
  <c r="AK9" i="5"/>
  <c r="AJ9" i="5"/>
  <c r="AI9" i="5"/>
  <c r="AH9" i="5"/>
  <c r="AH10" i="5" s="1"/>
  <c r="M82" i="12" l="1"/>
  <c r="L82" i="12"/>
  <c r="M86" i="12"/>
  <c r="L86" i="12"/>
  <c r="M90" i="12"/>
  <c r="L90" i="12"/>
  <c r="M96" i="12"/>
  <c r="L96" i="12"/>
  <c r="L100" i="12"/>
  <c r="M100" i="12"/>
  <c r="L104" i="12"/>
  <c r="M104" i="12"/>
  <c r="L85" i="12"/>
  <c r="M85" i="12"/>
  <c r="L89" i="12"/>
  <c r="M89" i="12"/>
  <c r="M95" i="12"/>
  <c r="L95" i="12"/>
  <c r="M99" i="12"/>
  <c r="L99" i="12"/>
  <c r="L81" i="12"/>
  <c r="M81" i="12"/>
  <c r="M103" i="12"/>
  <c r="L103" i="12"/>
  <c r="L79" i="12"/>
  <c r="M79" i="12"/>
  <c r="L83" i="12"/>
  <c r="M83" i="12"/>
  <c r="L87" i="12"/>
  <c r="M87" i="12"/>
  <c r="M93" i="12"/>
  <c r="L93" i="12"/>
  <c r="M97" i="12"/>
  <c r="L97" i="12"/>
  <c r="M101" i="12"/>
  <c r="L101" i="12"/>
  <c r="M80" i="12"/>
  <c r="L80" i="12"/>
  <c r="M84" i="12"/>
  <c r="L84" i="12"/>
  <c r="M88" i="12"/>
  <c r="L88" i="12"/>
  <c r="L94" i="12"/>
  <c r="M94" i="12"/>
  <c r="L98" i="12"/>
  <c r="M98" i="12"/>
  <c r="M102" i="12"/>
  <c r="L102" i="12"/>
  <c r="E91" i="12"/>
  <c r="AI10" i="5"/>
  <c r="AM10" i="5"/>
  <c r="AQ10" i="5"/>
  <c r="AJ10" i="5"/>
  <c r="AN10" i="5"/>
  <c r="AR10" i="5"/>
  <c r="AL10" i="5"/>
  <c r="AP10" i="5"/>
  <c r="AK10" i="5"/>
  <c r="AO10" i="5"/>
  <c r="AS10" i="5"/>
  <c r="AT13" i="5" l="1"/>
  <c r="AU13" i="5" s="1"/>
  <c r="D98" i="12"/>
  <c r="H98" i="12" s="1"/>
  <c r="D87" i="12"/>
  <c r="H87" i="12" s="1"/>
  <c r="D79" i="12"/>
  <c r="D81" i="12"/>
  <c r="H81" i="12" s="1"/>
  <c r="D85" i="12"/>
  <c r="H85" i="12" s="1"/>
  <c r="D100" i="12"/>
  <c r="H100" i="12" s="1"/>
  <c r="D94" i="12"/>
  <c r="H94" i="12" s="1"/>
  <c r="D83" i="12"/>
  <c r="H83" i="12" s="1"/>
  <c r="D89" i="12"/>
  <c r="H89" i="12" s="1"/>
  <c r="D104" i="12"/>
  <c r="H104" i="12" s="1"/>
  <c r="D88" i="12"/>
  <c r="H88" i="12" s="1"/>
  <c r="D80" i="12"/>
  <c r="H80" i="12" s="1"/>
  <c r="D97" i="12"/>
  <c r="H97" i="12" s="1"/>
  <c r="D103" i="12"/>
  <c r="H103" i="12" s="1"/>
  <c r="D99" i="12"/>
  <c r="H99" i="12" s="1"/>
  <c r="D96" i="12"/>
  <c r="H96" i="12" s="1"/>
  <c r="D86" i="12"/>
  <c r="H86" i="12" s="1"/>
  <c r="D102" i="12"/>
  <c r="H102" i="12" s="1"/>
  <c r="D84" i="12"/>
  <c r="H84" i="12" s="1"/>
  <c r="D101" i="12"/>
  <c r="H101" i="12" s="1"/>
  <c r="D93" i="12"/>
  <c r="H93" i="12" s="1"/>
  <c r="D95" i="12"/>
  <c r="D90" i="12"/>
  <c r="H90" i="12" s="1"/>
  <c r="D82" i="12"/>
  <c r="H82" i="12" s="1"/>
  <c r="C84" i="3"/>
  <c r="F87" i="12"/>
  <c r="F104" i="12"/>
  <c r="F100" i="12"/>
  <c r="F96" i="12"/>
  <c r="G96" i="12" s="1"/>
  <c r="I96" i="12" s="1"/>
  <c r="J96" i="12" s="1"/>
  <c r="F84" i="12"/>
  <c r="G84" i="12" s="1"/>
  <c r="F80" i="12"/>
  <c r="G80" i="12" s="1"/>
  <c r="I80" i="12" s="1"/>
  <c r="J80" i="12" s="1"/>
  <c r="F98" i="12"/>
  <c r="F82" i="12"/>
  <c r="G82" i="12" s="1"/>
  <c r="F101" i="12"/>
  <c r="G101" i="12" s="1"/>
  <c r="F89" i="12"/>
  <c r="G89" i="12" s="1"/>
  <c r="I89" i="12" s="1"/>
  <c r="J89" i="12" s="1"/>
  <c r="F85" i="12"/>
  <c r="G85" i="12" s="1"/>
  <c r="F88" i="12"/>
  <c r="C85" i="3"/>
  <c r="C86" i="3"/>
  <c r="F38" i="12"/>
  <c r="F20" i="3"/>
  <c r="I72" i="3" s="1"/>
  <c r="C20" i="3"/>
  <c r="E72" i="3" s="1"/>
  <c r="F19" i="3"/>
  <c r="H72" i="3" s="1"/>
  <c r="C19" i="3"/>
  <c r="D72" i="3" s="1"/>
  <c r="F18" i="3"/>
  <c r="G72" i="3" s="1"/>
  <c r="F25" i="3"/>
  <c r="I73" i="3" s="1"/>
  <c r="F24" i="3"/>
  <c r="H73" i="3" s="1"/>
  <c r="F23" i="3"/>
  <c r="G73" i="3" s="1"/>
  <c r="F15" i="3"/>
  <c r="F14" i="3"/>
  <c r="F13" i="3"/>
  <c r="C25" i="3"/>
  <c r="E73" i="3" s="1"/>
  <c r="C24" i="3"/>
  <c r="D73" i="3" s="1"/>
  <c r="C23" i="3"/>
  <c r="C73" i="3" s="1"/>
  <c r="C18" i="3"/>
  <c r="C72" i="3" s="1"/>
  <c r="C15" i="3"/>
  <c r="E66" i="3" s="1"/>
  <c r="C14" i="3"/>
  <c r="D66" i="3" s="1"/>
  <c r="I85" i="12" l="1"/>
  <c r="J85" i="12" s="1"/>
  <c r="F99" i="12"/>
  <c r="G99" i="12" s="1"/>
  <c r="F81" i="12"/>
  <c r="G81" i="12" s="1"/>
  <c r="I81" i="12" s="1"/>
  <c r="J81" i="12" s="1"/>
  <c r="F83" i="12"/>
  <c r="H79" i="12"/>
  <c r="F79" i="12"/>
  <c r="F94" i="12"/>
  <c r="G94" i="12" s="1"/>
  <c r="H95" i="12"/>
  <c r="H105" i="12" s="1"/>
  <c r="F95" i="12"/>
  <c r="I82" i="12"/>
  <c r="J82" i="12" s="1"/>
  <c r="C111" i="3" s="1"/>
  <c r="I84" i="12"/>
  <c r="J84" i="12" s="1"/>
  <c r="F102" i="12"/>
  <c r="G102" i="12" s="1"/>
  <c r="I102" i="12" s="1"/>
  <c r="J102" i="12" s="1"/>
  <c r="F103" i="12"/>
  <c r="G103" i="12" s="1"/>
  <c r="I103" i="12" s="1"/>
  <c r="J103" i="12" s="1"/>
  <c r="C118" i="3" s="1"/>
  <c r="F90" i="12"/>
  <c r="G90" i="12" s="1"/>
  <c r="I90" i="12" s="1"/>
  <c r="J90" i="12" s="1"/>
  <c r="G95" i="12"/>
  <c r="I99" i="12"/>
  <c r="J99" i="12" s="1"/>
  <c r="C114" i="3" s="1"/>
  <c r="I101" i="12"/>
  <c r="J101" i="12" s="1"/>
  <c r="H91" i="12"/>
  <c r="F97" i="12"/>
  <c r="G97" i="12" s="1"/>
  <c r="I97" i="12" s="1"/>
  <c r="J97" i="12" s="1"/>
  <c r="F86" i="12"/>
  <c r="F93" i="12"/>
  <c r="G93" i="12" s="1"/>
  <c r="G88" i="12"/>
  <c r="I88" i="12" s="1"/>
  <c r="J88" i="12" s="1"/>
  <c r="G100" i="12"/>
  <c r="I100" i="12" s="1"/>
  <c r="J100" i="12" s="1"/>
  <c r="G83" i="12"/>
  <c r="I83" i="12" s="1"/>
  <c r="J83" i="12" s="1"/>
  <c r="G104" i="12"/>
  <c r="I104" i="12" s="1"/>
  <c r="J104" i="12" s="1"/>
  <c r="G87" i="12"/>
  <c r="I87" i="12" s="1"/>
  <c r="J87" i="12" s="1"/>
  <c r="G98" i="12"/>
  <c r="I98" i="12" s="1"/>
  <c r="J98" i="12" s="1"/>
  <c r="G79" i="12"/>
  <c r="H76" i="4"/>
  <c r="J81" i="4"/>
  <c r="I81" i="4"/>
  <c r="J80" i="4"/>
  <c r="I80" i="4"/>
  <c r="I79" i="4"/>
  <c r="I77" i="4"/>
  <c r="H81" i="4"/>
  <c r="H80" i="4"/>
  <c r="H79" i="4"/>
  <c r="H78" i="4"/>
  <c r="H77" i="4"/>
  <c r="G81" i="4"/>
  <c r="F81" i="4"/>
  <c r="G80" i="4"/>
  <c r="F80" i="4"/>
  <c r="I94" i="12" l="1"/>
  <c r="J94" i="12" s="1"/>
  <c r="C109" i="3" s="1"/>
  <c r="C113" i="3"/>
  <c r="I95" i="12"/>
  <c r="J95" i="12" s="1"/>
  <c r="C110" i="3" s="1"/>
  <c r="C119" i="3"/>
  <c r="F91" i="12"/>
  <c r="G86" i="12"/>
  <c r="I86" i="12" s="1"/>
  <c r="J86" i="12" s="1"/>
  <c r="C115" i="3" s="1"/>
  <c r="C116" i="3"/>
  <c r="C112" i="3"/>
  <c r="F105" i="12"/>
  <c r="C117" i="3"/>
  <c r="I79" i="12"/>
  <c r="I93" i="12"/>
  <c r="G105" i="12"/>
  <c r="E81" i="4"/>
  <c r="E80" i="4"/>
  <c r="E79" i="4"/>
  <c r="E78" i="4"/>
  <c r="E77" i="4"/>
  <c r="E76" i="4"/>
  <c r="D81" i="4"/>
  <c r="D80" i="4"/>
  <c r="D79" i="4"/>
  <c r="D78" i="4"/>
  <c r="D77" i="4"/>
  <c r="D76" i="4"/>
  <c r="G91" i="12" l="1"/>
  <c r="J93" i="12"/>
  <c r="J105" i="12" s="1"/>
  <c r="I105" i="12"/>
  <c r="J79" i="12"/>
  <c r="I91" i="12"/>
  <c r="C2474" i="14"/>
  <c r="C2510" i="14"/>
  <c r="C2509" i="14"/>
  <c r="C2508" i="14"/>
  <c r="C2507" i="14"/>
  <c r="C2506" i="14"/>
  <c r="C2505" i="14"/>
  <c r="C2504" i="14"/>
  <c r="C2503" i="14"/>
  <c r="C2502" i="14"/>
  <c r="C2501" i="14"/>
  <c r="C2500" i="14"/>
  <c r="C2499" i="14"/>
  <c r="C2498" i="14"/>
  <c r="C2497" i="14"/>
  <c r="C2496" i="14"/>
  <c r="C2495" i="14"/>
  <c r="C2494" i="14"/>
  <c r="C2493" i="14"/>
  <c r="C2492" i="14"/>
  <c r="C2491" i="14"/>
  <c r="C2490" i="14"/>
  <c r="C2489" i="14"/>
  <c r="C2488" i="14"/>
  <c r="C2487" i="14"/>
  <c r="C2486" i="14"/>
  <c r="C2485" i="14"/>
  <c r="C2484" i="14"/>
  <c r="C2483" i="14"/>
  <c r="C2482" i="14"/>
  <c r="C2481" i="14"/>
  <c r="C2480" i="14"/>
  <c r="C2479" i="14"/>
  <c r="C2478" i="14"/>
  <c r="C2477" i="14"/>
  <c r="C2476" i="14"/>
  <c r="C2475" i="14"/>
  <c r="C2473" i="14"/>
  <c r="C2472" i="14"/>
  <c r="C2471" i="14"/>
  <c r="C2470" i="14"/>
  <c r="C2469" i="14"/>
  <c r="C2468" i="14"/>
  <c r="C2467" i="14"/>
  <c r="C2466" i="14"/>
  <c r="C2465" i="14"/>
  <c r="C2464" i="14"/>
  <c r="C2463" i="14"/>
  <c r="C2462" i="14"/>
  <c r="C2461" i="14"/>
  <c r="C2460" i="14"/>
  <c r="C2459" i="14"/>
  <c r="C2458" i="14"/>
  <c r="C2457" i="14"/>
  <c r="C2456" i="14"/>
  <c r="C2455" i="14"/>
  <c r="C2454" i="14"/>
  <c r="C2453" i="14"/>
  <c r="C2452" i="14"/>
  <c r="C2451" i="14"/>
  <c r="C2450" i="14"/>
  <c r="C2449" i="14"/>
  <c r="C2448" i="14"/>
  <c r="C2447" i="14"/>
  <c r="C2446" i="14"/>
  <c r="C2445" i="14"/>
  <c r="C2444" i="14"/>
  <c r="C2443" i="14"/>
  <c r="C2442" i="14"/>
  <c r="C2441" i="14"/>
  <c r="C2440" i="14"/>
  <c r="C2439" i="14"/>
  <c r="C2438" i="14"/>
  <c r="C2437" i="14"/>
  <c r="C2436" i="14"/>
  <c r="C2435" i="14"/>
  <c r="C2434" i="14"/>
  <c r="C2433" i="14"/>
  <c r="C2432" i="14"/>
  <c r="C2431" i="14"/>
  <c r="C2430" i="14"/>
  <c r="C2429" i="14"/>
  <c r="C2428" i="14"/>
  <c r="C2427" i="14"/>
  <c r="C2426" i="14"/>
  <c r="C2425" i="14"/>
  <c r="C2424" i="14"/>
  <c r="C2423" i="14"/>
  <c r="C2422" i="14"/>
  <c r="C2421" i="14"/>
  <c r="C2420" i="14"/>
  <c r="C2419" i="14"/>
  <c r="C2418" i="14"/>
  <c r="C2417" i="14"/>
  <c r="C2416" i="14"/>
  <c r="C2415" i="14"/>
  <c r="C2414" i="14"/>
  <c r="C2413" i="14"/>
  <c r="C2412" i="14"/>
  <c r="C2411" i="14"/>
  <c r="C2410" i="14"/>
  <c r="C2409" i="14"/>
  <c r="C2408" i="14"/>
  <c r="C2407" i="14"/>
  <c r="C2406" i="14"/>
  <c r="C2405" i="14"/>
  <c r="C2404" i="14"/>
  <c r="C2403" i="14"/>
  <c r="C2402" i="14"/>
  <c r="C2401" i="14"/>
  <c r="C2400" i="14"/>
  <c r="C2399" i="14"/>
  <c r="C2398" i="14"/>
  <c r="C2397" i="14"/>
  <c r="C2396" i="14"/>
  <c r="C2395" i="14"/>
  <c r="C2394" i="14"/>
  <c r="C2393" i="14"/>
  <c r="C2392" i="14"/>
  <c r="C2391" i="14"/>
  <c r="C2390" i="14"/>
  <c r="C2389" i="14"/>
  <c r="C2388" i="14"/>
  <c r="C2387" i="14"/>
  <c r="C2386" i="14"/>
  <c r="C2385" i="14"/>
  <c r="C2384" i="14"/>
  <c r="C2383" i="14"/>
  <c r="C2382" i="14"/>
  <c r="C2381" i="14"/>
  <c r="C2380" i="14"/>
  <c r="C2379" i="14"/>
  <c r="C2378" i="14"/>
  <c r="C2377" i="14"/>
  <c r="C2376" i="14"/>
  <c r="C2375" i="14"/>
  <c r="C2374" i="14"/>
  <c r="C2373" i="14"/>
  <c r="C2372" i="14"/>
  <c r="C2371" i="14"/>
  <c r="C2370" i="14"/>
  <c r="C2369" i="14"/>
  <c r="C2368" i="14"/>
  <c r="C2367" i="14"/>
  <c r="C2366" i="14"/>
  <c r="C2365" i="14"/>
  <c r="C2364" i="14"/>
  <c r="C2363" i="14"/>
  <c r="C2362" i="14"/>
  <c r="C2361" i="14"/>
  <c r="C2360" i="14"/>
  <c r="C2359" i="14"/>
  <c r="C2358" i="14"/>
  <c r="C2357" i="14"/>
  <c r="C2356" i="14"/>
  <c r="C2355" i="14"/>
  <c r="C2354" i="14"/>
  <c r="C2353" i="14"/>
  <c r="C2352" i="14"/>
  <c r="C2351" i="14"/>
  <c r="C2350" i="14"/>
  <c r="C2349" i="14"/>
  <c r="C2348" i="14"/>
  <c r="C2347" i="14"/>
  <c r="C2346" i="14"/>
  <c r="C2345" i="14"/>
  <c r="C2344" i="14"/>
  <c r="C2343" i="14"/>
  <c r="C2342" i="14"/>
  <c r="C2341" i="14"/>
  <c r="C2340" i="14"/>
  <c r="C2339" i="14"/>
  <c r="C2338" i="14"/>
  <c r="C2337" i="14"/>
  <c r="C2336" i="14"/>
  <c r="C2335" i="14"/>
  <c r="C2334" i="14"/>
  <c r="C2333" i="14"/>
  <c r="C2332" i="14"/>
  <c r="C2331" i="14"/>
  <c r="C2330" i="14"/>
  <c r="C2329" i="14"/>
  <c r="C2328" i="14"/>
  <c r="C2327" i="14"/>
  <c r="C2326" i="14"/>
  <c r="C2325" i="14"/>
  <c r="C2324" i="14"/>
  <c r="C2323" i="14"/>
  <c r="C2322" i="14"/>
  <c r="C2321" i="14"/>
  <c r="C2320" i="14"/>
  <c r="C2319" i="14"/>
  <c r="C2318" i="14"/>
  <c r="C2317" i="14"/>
  <c r="C2316" i="14"/>
  <c r="C2315" i="14"/>
  <c r="C2314" i="14"/>
  <c r="C2313" i="14"/>
  <c r="C2312" i="14"/>
  <c r="C2311" i="14"/>
  <c r="C2310" i="14"/>
  <c r="C2309" i="14"/>
  <c r="C2308" i="14"/>
  <c r="C2307" i="14"/>
  <c r="C2306" i="14"/>
  <c r="C2305" i="14"/>
  <c r="C2304" i="14"/>
  <c r="C2303" i="14"/>
  <c r="C2302" i="14"/>
  <c r="C2301" i="14"/>
  <c r="C2300" i="14"/>
  <c r="C2299" i="14"/>
  <c r="C2298" i="14"/>
  <c r="C2297" i="14"/>
  <c r="C2296" i="14"/>
  <c r="C2295" i="14"/>
  <c r="C2294" i="14"/>
  <c r="C2293" i="14"/>
  <c r="C2292" i="14"/>
  <c r="C2291" i="14"/>
  <c r="C2290" i="14"/>
  <c r="C2289" i="14"/>
  <c r="C2288" i="14"/>
  <c r="C2287" i="14"/>
  <c r="C2286" i="14"/>
  <c r="C2285" i="14"/>
  <c r="C2284" i="14"/>
  <c r="C2283" i="14"/>
  <c r="C2282" i="14"/>
  <c r="C2281" i="14"/>
  <c r="C2280" i="14"/>
  <c r="C2279" i="14"/>
  <c r="C2278" i="14"/>
  <c r="C2277" i="14"/>
  <c r="C2276" i="14"/>
  <c r="C2275" i="14"/>
  <c r="C2274" i="14"/>
  <c r="C2273" i="14"/>
  <c r="C2272" i="14"/>
  <c r="C2271" i="14"/>
  <c r="C2270" i="14"/>
  <c r="C2269" i="14"/>
  <c r="C2268" i="14"/>
  <c r="C2267" i="14"/>
  <c r="C2266" i="14"/>
  <c r="C2265" i="14"/>
  <c r="C2264" i="14"/>
  <c r="C2263" i="14"/>
  <c r="C2262" i="14"/>
  <c r="C2261" i="14"/>
  <c r="C2260" i="14"/>
  <c r="C2259" i="14"/>
  <c r="C2258" i="14"/>
  <c r="C2257" i="14"/>
  <c r="C2256" i="14"/>
  <c r="C2255" i="14"/>
  <c r="C2254" i="14"/>
  <c r="C2253" i="14"/>
  <c r="C2252" i="14"/>
  <c r="C2251" i="14"/>
  <c r="C2250" i="14"/>
  <c r="C2249" i="14"/>
  <c r="C2248" i="14"/>
  <c r="C2247" i="14"/>
  <c r="C2246" i="14"/>
  <c r="C2245" i="14"/>
  <c r="C2244" i="14"/>
  <c r="C2243" i="14"/>
  <c r="C2242" i="14"/>
  <c r="C2241" i="14"/>
  <c r="C2240" i="14"/>
  <c r="C2239" i="14"/>
  <c r="C2238" i="14"/>
  <c r="C2237" i="14"/>
  <c r="C2236" i="14"/>
  <c r="C2235" i="14"/>
  <c r="C2234" i="14"/>
  <c r="C2233" i="14"/>
  <c r="C2232" i="14"/>
  <c r="C2231" i="14"/>
  <c r="C2230" i="14"/>
  <c r="C2229" i="14"/>
  <c r="C2228" i="14"/>
  <c r="C2227" i="14"/>
  <c r="C2226" i="14"/>
  <c r="C2225" i="14"/>
  <c r="C2224" i="14"/>
  <c r="C2223" i="14"/>
  <c r="C2222" i="14"/>
  <c r="C2221" i="14"/>
  <c r="C2220" i="14"/>
  <c r="C2219" i="14"/>
  <c r="C2218" i="14"/>
  <c r="C2217" i="14"/>
  <c r="C2216" i="14"/>
  <c r="C2215" i="14"/>
  <c r="C2214" i="14"/>
  <c r="C2213" i="14"/>
  <c r="C2212" i="14"/>
  <c r="C2211" i="14"/>
  <c r="C2210" i="14"/>
  <c r="C2209" i="14"/>
  <c r="C2208" i="14"/>
  <c r="C2207" i="14"/>
  <c r="C2206" i="14"/>
  <c r="C2205" i="14"/>
  <c r="C2204" i="14"/>
  <c r="C2203" i="14"/>
  <c r="C2202" i="14"/>
  <c r="C2201" i="14"/>
  <c r="C2200" i="14"/>
  <c r="C2199" i="14"/>
  <c r="C2198" i="14"/>
  <c r="C2197" i="14"/>
  <c r="C2196" i="14"/>
  <c r="C2195" i="14"/>
  <c r="C2194" i="14"/>
  <c r="C2193" i="14"/>
  <c r="C2192" i="14"/>
  <c r="C2191" i="14"/>
  <c r="C2190" i="14"/>
  <c r="C2189" i="14"/>
  <c r="C2188" i="14"/>
  <c r="C2187" i="14"/>
  <c r="C2186" i="14"/>
  <c r="C2185" i="14"/>
  <c r="C2184" i="14"/>
  <c r="C2183" i="14"/>
  <c r="C2182" i="14"/>
  <c r="C2181" i="14"/>
  <c r="C2180" i="14"/>
  <c r="C2179" i="14"/>
  <c r="C2178" i="14"/>
  <c r="C2177" i="14"/>
  <c r="C2176" i="14"/>
  <c r="C2175" i="14"/>
  <c r="C2174" i="14"/>
  <c r="C2173" i="14"/>
  <c r="C2172" i="14"/>
  <c r="C2171" i="14"/>
  <c r="C2170" i="14"/>
  <c r="C2169" i="14"/>
  <c r="C2168" i="14"/>
  <c r="C2167" i="14"/>
  <c r="C2166" i="14"/>
  <c r="C2165" i="14"/>
  <c r="C2164" i="14"/>
  <c r="C2163" i="14"/>
  <c r="C2162" i="14"/>
  <c r="C2161" i="14"/>
  <c r="C2160" i="14"/>
  <c r="C2159" i="14"/>
  <c r="C2158" i="14"/>
  <c r="C2157" i="14"/>
  <c r="C2156" i="14"/>
  <c r="C2155" i="14"/>
  <c r="C2154" i="14"/>
  <c r="C2153" i="14"/>
  <c r="C2152" i="14"/>
  <c r="C2151" i="14"/>
  <c r="C2150" i="14"/>
  <c r="C2149" i="14"/>
  <c r="C2148" i="14"/>
  <c r="C2147" i="14"/>
  <c r="C2146" i="14"/>
  <c r="C2145" i="14"/>
  <c r="C2144" i="14"/>
  <c r="C2143" i="14"/>
  <c r="C2142" i="14"/>
  <c r="C2141" i="14"/>
  <c r="C2140" i="14"/>
  <c r="C2139" i="14"/>
  <c r="C2138" i="14"/>
  <c r="C2137" i="14"/>
  <c r="C2136" i="14"/>
  <c r="C2135" i="14"/>
  <c r="C2134" i="14"/>
  <c r="C2133" i="14"/>
  <c r="C2132" i="14"/>
  <c r="C2131" i="14"/>
  <c r="C2130" i="14"/>
  <c r="C2129" i="14"/>
  <c r="C2128" i="14"/>
  <c r="C2127" i="14"/>
  <c r="C2126" i="14"/>
  <c r="C2125" i="14"/>
  <c r="C2124" i="14"/>
  <c r="C2123" i="14"/>
  <c r="C2122" i="14"/>
  <c r="C2121" i="14"/>
  <c r="C2120" i="14"/>
  <c r="C2119" i="14"/>
  <c r="C2118" i="14"/>
  <c r="C2117" i="14"/>
  <c r="C2116" i="14"/>
  <c r="C2115" i="14"/>
  <c r="C2114" i="14"/>
  <c r="C2113" i="14"/>
  <c r="C2112" i="14"/>
  <c r="C2111" i="14"/>
  <c r="C2110" i="14"/>
  <c r="C2109" i="14"/>
  <c r="C2108" i="14"/>
  <c r="C2107" i="14"/>
  <c r="C2106" i="14"/>
  <c r="C2105" i="14"/>
  <c r="C2104" i="14"/>
  <c r="C2103" i="14"/>
  <c r="C2102" i="14"/>
  <c r="C2101" i="14"/>
  <c r="C2100" i="14"/>
  <c r="C2099" i="14"/>
  <c r="C2098" i="14"/>
  <c r="C2097" i="14"/>
  <c r="C2096" i="14"/>
  <c r="C2095" i="14"/>
  <c r="C2094" i="14"/>
  <c r="C2093" i="14"/>
  <c r="C2092" i="14"/>
  <c r="C2091" i="14"/>
  <c r="C2090" i="14"/>
  <c r="C2089" i="14"/>
  <c r="C2088" i="14"/>
  <c r="C2087" i="14"/>
  <c r="C2086" i="14"/>
  <c r="C2085" i="14"/>
  <c r="C2084" i="14"/>
  <c r="C2083" i="14"/>
  <c r="C2082" i="14"/>
  <c r="C2081" i="14"/>
  <c r="C2080" i="14"/>
  <c r="C2079" i="14"/>
  <c r="C2078" i="14"/>
  <c r="C2077" i="14"/>
  <c r="C2076" i="14"/>
  <c r="C2075" i="14"/>
  <c r="C2074" i="14"/>
  <c r="C2073" i="14"/>
  <c r="C2072" i="14"/>
  <c r="C2071" i="14"/>
  <c r="C2070" i="14"/>
  <c r="C2069" i="14"/>
  <c r="C2068" i="14"/>
  <c r="C2067" i="14"/>
  <c r="C2066" i="14"/>
  <c r="C2065" i="14"/>
  <c r="C2064" i="14"/>
  <c r="C2063" i="14"/>
  <c r="C2062" i="14"/>
  <c r="C2061" i="14"/>
  <c r="C2060" i="14"/>
  <c r="C2059" i="14"/>
  <c r="C2058" i="14"/>
  <c r="C2057" i="14"/>
  <c r="C2056" i="14"/>
  <c r="C2055" i="14"/>
  <c r="C2054" i="14"/>
  <c r="C2053" i="14"/>
  <c r="C2052" i="14"/>
  <c r="C2051" i="14"/>
  <c r="C2050" i="14"/>
  <c r="C2049" i="14"/>
  <c r="C2048" i="14"/>
  <c r="C2047" i="14"/>
  <c r="C2046" i="14"/>
  <c r="C2045" i="14"/>
  <c r="C2044" i="14"/>
  <c r="C2043" i="14"/>
  <c r="C2042" i="14"/>
  <c r="C2041" i="14"/>
  <c r="C2040" i="14"/>
  <c r="C2039" i="14"/>
  <c r="C2038" i="14"/>
  <c r="C2037" i="14"/>
  <c r="C2036" i="14"/>
  <c r="C2035" i="14"/>
  <c r="C2034" i="14"/>
  <c r="C2033" i="14"/>
  <c r="C2032" i="14"/>
  <c r="C2031" i="14"/>
  <c r="C2030" i="14"/>
  <c r="C2029" i="14"/>
  <c r="C2028" i="14"/>
  <c r="C2027" i="14"/>
  <c r="C2026" i="14"/>
  <c r="C2025" i="14"/>
  <c r="C2024" i="14"/>
  <c r="C2023" i="14"/>
  <c r="C2022" i="14"/>
  <c r="C2021" i="14"/>
  <c r="C2020" i="14"/>
  <c r="C2019" i="14"/>
  <c r="C2018" i="14"/>
  <c r="C2017" i="14"/>
  <c r="C2016" i="14"/>
  <c r="C2015" i="14"/>
  <c r="C2014" i="14"/>
  <c r="C2013" i="14"/>
  <c r="C2012" i="14"/>
  <c r="C2011" i="14"/>
  <c r="C2010" i="14"/>
  <c r="C2009" i="14"/>
  <c r="C2008" i="14"/>
  <c r="C2007" i="14"/>
  <c r="C2006" i="14"/>
  <c r="C2005" i="14"/>
  <c r="C2004" i="14"/>
  <c r="C2003" i="14"/>
  <c r="C2002" i="14"/>
  <c r="C2001" i="14"/>
  <c r="C2000" i="14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C108" i="3" l="1"/>
  <c r="J91" i="12"/>
  <c r="H53" i="4"/>
  <c r="D102" i="11" l="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C12" i="10" l="1"/>
  <c r="C14" i="10" l="1"/>
  <c r="C13" i="10"/>
  <c r="J57" i="4"/>
  <c r="I57" i="4"/>
  <c r="I55" i="4"/>
  <c r="I53" i="4"/>
  <c r="H54" i="4"/>
  <c r="H55" i="4"/>
  <c r="H57" i="4"/>
  <c r="H52" i="4"/>
  <c r="G57" i="4"/>
  <c r="F57" i="4"/>
  <c r="G56" i="4"/>
  <c r="F56" i="4"/>
  <c r="E57" i="4"/>
  <c r="E55" i="4"/>
  <c r="E54" i="4"/>
  <c r="E53" i="4"/>
  <c r="E52" i="4"/>
  <c r="D14" i="16"/>
  <c r="D19" i="16"/>
  <c r="D18" i="16"/>
  <c r="D17" i="16"/>
  <c r="D16" i="16"/>
  <c r="D15" i="16"/>
  <c r="K11" i="16"/>
  <c r="J11" i="16"/>
  <c r="I11" i="16"/>
  <c r="H11" i="16"/>
  <c r="G11" i="16"/>
  <c r="F11" i="16"/>
  <c r="E11" i="16"/>
  <c r="D57" i="4"/>
  <c r="D56" i="4"/>
  <c r="D55" i="4"/>
  <c r="D54" i="4"/>
  <c r="D53" i="4"/>
  <c r="D52" i="4"/>
  <c r="C8" i="10" l="1"/>
  <c r="J34" i="10" l="1"/>
  <c r="L34" i="10"/>
  <c r="C9" i="10"/>
  <c r="H38" i="12" l="1"/>
  <c r="H66" i="12"/>
  <c r="H62" i="12"/>
  <c r="H63" i="12"/>
  <c r="H69" i="12"/>
  <c r="H61" i="12"/>
  <c r="H68" i="12"/>
  <c r="H64" i="12"/>
  <c r="H60" i="12"/>
  <c r="H67" i="12"/>
  <c r="H59" i="12"/>
  <c r="H49" i="12"/>
  <c r="H46" i="12"/>
  <c r="H47" i="12"/>
  <c r="H48" i="12"/>
  <c r="H45" i="12"/>
  <c r="C10" i="10"/>
  <c r="C11" i="10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13" i="11"/>
  <c r="C5" i="10"/>
  <c r="C8" i="12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I58" i="12" l="1"/>
  <c r="J58" i="12" s="1"/>
  <c r="D95" i="3"/>
  <c r="C92" i="3"/>
  <c r="C95" i="3" s="1"/>
  <c r="L27" i="10"/>
  <c r="D30" i="12"/>
  <c r="D49" i="12"/>
  <c r="D64" i="12"/>
  <c r="D46" i="12"/>
  <c r="D28" i="12"/>
  <c r="D29" i="12"/>
  <c r="D48" i="12"/>
  <c r="D68" i="12"/>
  <c r="D27" i="12"/>
  <c r="D66" i="12"/>
  <c r="D47" i="12"/>
  <c r="D67" i="12"/>
  <c r="K27" i="10"/>
  <c r="E42" i="10"/>
  <c r="D42" i="10"/>
  <c r="I27" i="10"/>
  <c r="J27" i="10"/>
  <c r="D45" i="12"/>
  <c r="D26" i="12"/>
  <c r="E26" i="12" s="1"/>
  <c r="D27" i="10"/>
  <c r="F27" i="10"/>
  <c r="G27" i="10"/>
  <c r="H27" i="10"/>
  <c r="E27" i="10"/>
  <c r="H44" i="12"/>
  <c r="D44" i="12"/>
  <c r="D25" i="12"/>
  <c r="C9" i="3" l="1"/>
  <c r="C10" i="3" s="1"/>
  <c r="B48" i="3"/>
  <c r="C7" i="10"/>
  <c r="B45" i="3"/>
  <c r="E34" i="10"/>
  <c r="D34" i="10"/>
  <c r="I34" i="10"/>
  <c r="H34" i="10"/>
  <c r="D49" i="10"/>
  <c r="F34" i="10"/>
  <c r="G34" i="10"/>
  <c r="E49" i="10"/>
  <c r="K34" i="10"/>
  <c r="J30" i="12"/>
  <c r="G30" i="12"/>
  <c r="F30" i="12"/>
  <c r="H30" i="12"/>
  <c r="E30" i="12"/>
  <c r="I30" i="12"/>
  <c r="H27" i="12"/>
  <c r="F27" i="12"/>
  <c r="E27" i="12"/>
  <c r="G27" i="12"/>
  <c r="J27" i="12"/>
  <c r="I27" i="12"/>
  <c r="H29" i="12"/>
  <c r="J29" i="12"/>
  <c r="E29" i="12"/>
  <c r="I29" i="12"/>
  <c r="F29" i="12"/>
  <c r="G29" i="12"/>
  <c r="F28" i="12"/>
  <c r="J28" i="12"/>
  <c r="H28" i="12"/>
  <c r="E28" i="12"/>
  <c r="G28" i="12"/>
  <c r="I28" i="12"/>
  <c r="D51" i="4"/>
  <c r="D50" i="4"/>
  <c r="D49" i="4"/>
  <c r="D48" i="4"/>
  <c r="D47" i="4"/>
  <c r="D46" i="4"/>
  <c r="E69" i="12" l="1"/>
  <c r="E68" i="12"/>
  <c r="E67" i="12"/>
  <c r="E66" i="12"/>
  <c r="C52" i="3"/>
  <c r="BQ13" i="5"/>
  <c r="F67" i="12"/>
  <c r="F66" i="12"/>
  <c r="F68" i="12"/>
  <c r="F69" i="12"/>
  <c r="F49" i="12"/>
  <c r="E47" i="12"/>
  <c r="E49" i="12"/>
  <c r="F47" i="12"/>
  <c r="E46" i="12"/>
  <c r="F48" i="12"/>
  <c r="E48" i="12"/>
  <c r="F46" i="12"/>
  <c r="H60" i="3"/>
  <c r="D60" i="3"/>
  <c r="G47" i="12" l="1"/>
  <c r="I47" i="12" s="1"/>
  <c r="J47" i="12" s="1"/>
  <c r="E44" i="10" s="1"/>
  <c r="G68" i="12"/>
  <c r="I68" i="12" s="1"/>
  <c r="J68" i="12" s="1"/>
  <c r="K31" i="10" s="1"/>
  <c r="K32" i="10" s="1"/>
  <c r="K33" i="10" s="1"/>
  <c r="G66" i="12"/>
  <c r="I66" i="12" s="1"/>
  <c r="J66" i="12" s="1"/>
  <c r="G46" i="12"/>
  <c r="I46" i="12" s="1"/>
  <c r="J46" i="12" s="1"/>
  <c r="D44" i="10" s="1"/>
  <c r="G48" i="12"/>
  <c r="I48" i="12" s="1"/>
  <c r="J48" i="12" s="1"/>
  <c r="K29" i="10" s="1"/>
  <c r="G67" i="12"/>
  <c r="I67" i="12" s="1"/>
  <c r="J67" i="12" s="1"/>
  <c r="E46" i="10" s="1"/>
  <c r="E47" i="10" s="1"/>
  <c r="G69" i="12"/>
  <c r="I69" i="12" s="1"/>
  <c r="J69" i="12" s="1"/>
  <c r="L31" i="10" s="1"/>
  <c r="L32" i="10" s="1"/>
  <c r="L33" i="10" s="1"/>
  <c r="G49" i="12"/>
  <c r="I49" i="12" s="1"/>
  <c r="J49" i="12" s="1"/>
  <c r="L29" i="10" s="1"/>
  <c r="H39" i="12"/>
  <c r="H40" i="12"/>
  <c r="H41" i="12"/>
  <c r="H42" i="12"/>
  <c r="H43" i="12"/>
  <c r="J17" i="12"/>
  <c r="I17" i="12"/>
  <c r="H17" i="12"/>
  <c r="G17" i="12"/>
  <c r="F17" i="12"/>
  <c r="E17" i="12"/>
  <c r="K13" i="4"/>
  <c r="J13" i="4"/>
  <c r="I13" i="4"/>
  <c r="H13" i="4"/>
  <c r="G13" i="4"/>
  <c r="F13" i="4"/>
  <c r="E13" i="4"/>
  <c r="D59" i="12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16" i="4"/>
  <c r="D46" i="10" l="1"/>
  <c r="D47" i="10" s="1"/>
  <c r="F26" i="12"/>
  <c r="I26" i="12"/>
  <c r="H26" i="12"/>
  <c r="G26" i="12"/>
  <c r="J26" i="12"/>
  <c r="F25" i="12"/>
  <c r="H25" i="12"/>
  <c r="J25" i="12"/>
  <c r="G25" i="12"/>
  <c r="I25" i="12"/>
  <c r="E25" i="12"/>
  <c r="E38" i="12"/>
  <c r="G38" i="12" s="1"/>
  <c r="D24" i="12"/>
  <c r="E24" i="12" s="1"/>
  <c r="D23" i="12"/>
  <c r="D22" i="12"/>
  <c r="D20" i="12"/>
  <c r="D21" i="12"/>
  <c r="D42" i="12"/>
  <c r="D40" i="12"/>
  <c r="D58" i="12"/>
  <c r="D38" i="12"/>
  <c r="D62" i="12"/>
  <c r="D43" i="12"/>
  <c r="D39" i="12"/>
  <c r="D61" i="12"/>
  <c r="D60" i="12"/>
  <c r="D41" i="12"/>
  <c r="D63" i="12"/>
  <c r="G21" i="4"/>
  <c r="F21" i="4"/>
  <c r="E21" i="4"/>
  <c r="G20" i="4"/>
  <c r="F20" i="4"/>
  <c r="E20" i="4"/>
  <c r="F65" i="12" l="1"/>
  <c r="E65" i="12"/>
  <c r="J20" i="12"/>
  <c r="H20" i="12"/>
  <c r="E64" i="12"/>
  <c r="F64" i="12"/>
  <c r="F45" i="12"/>
  <c r="E45" i="12"/>
  <c r="E44" i="12"/>
  <c r="F44" i="12"/>
  <c r="I38" i="12"/>
  <c r="J38" i="12" s="1"/>
  <c r="C6" i="10" s="1"/>
  <c r="I24" i="12"/>
  <c r="H24" i="12"/>
  <c r="G24" i="12"/>
  <c r="J24" i="12"/>
  <c r="F24" i="12"/>
  <c r="I20" i="12"/>
  <c r="E20" i="12"/>
  <c r="G20" i="12"/>
  <c r="F20" i="12"/>
  <c r="J23" i="12"/>
  <c r="F23" i="12"/>
  <c r="H23" i="12"/>
  <c r="I23" i="12"/>
  <c r="E23" i="12"/>
  <c r="G23" i="12"/>
  <c r="H21" i="12"/>
  <c r="J21" i="12"/>
  <c r="G21" i="12"/>
  <c r="F21" i="12"/>
  <c r="I21" i="12"/>
  <c r="E21" i="12"/>
  <c r="G22" i="12"/>
  <c r="E22" i="12"/>
  <c r="J22" i="12"/>
  <c r="F22" i="12"/>
  <c r="I22" i="12"/>
  <c r="H22" i="12"/>
  <c r="G65" i="12" l="1"/>
  <c r="I65" i="12" s="1"/>
  <c r="J65" i="12" s="1"/>
  <c r="E60" i="12"/>
  <c r="E63" i="12"/>
  <c r="E62" i="12"/>
  <c r="E61" i="12"/>
  <c r="E59" i="12"/>
  <c r="F59" i="12"/>
  <c r="G64" i="12"/>
  <c r="I64" i="12" s="1"/>
  <c r="J64" i="12" s="1"/>
  <c r="I31" i="10" s="1"/>
  <c r="I32" i="10" s="1"/>
  <c r="I33" i="10" s="1"/>
  <c r="F61" i="12"/>
  <c r="L30" i="10"/>
  <c r="F63" i="12"/>
  <c r="F60" i="12"/>
  <c r="F62" i="12"/>
  <c r="F39" i="12"/>
  <c r="E39" i="12"/>
  <c r="K30" i="10"/>
  <c r="D45" i="10"/>
  <c r="D48" i="10" s="1"/>
  <c r="E45" i="10"/>
  <c r="E48" i="10" s="1"/>
  <c r="G45" i="12"/>
  <c r="I45" i="12" s="1"/>
  <c r="J45" i="12" s="1"/>
  <c r="J29" i="10" s="1"/>
  <c r="J30" i="10" s="1"/>
  <c r="G44" i="12"/>
  <c r="I44" i="12" s="1"/>
  <c r="J44" i="12" s="1"/>
  <c r="I29" i="10" s="1"/>
  <c r="I30" i="10" s="1"/>
  <c r="E40" i="12"/>
  <c r="F43" i="12"/>
  <c r="F42" i="12"/>
  <c r="F41" i="12"/>
  <c r="E41" i="12"/>
  <c r="E43" i="12"/>
  <c r="F40" i="12"/>
  <c r="E42" i="12"/>
  <c r="J31" i="10" l="1"/>
  <c r="J32" i="10" s="1"/>
  <c r="J33" i="10" s="1"/>
  <c r="G42" i="12"/>
  <c r="I42" i="12" s="1"/>
  <c r="J42" i="12" s="1"/>
  <c r="G29" i="10" s="1"/>
  <c r="G30" i="10" s="1"/>
  <c r="G63" i="12"/>
  <c r="I63" i="12" s="1"/>
  <c r="G62" i="12"/>
  <c r="I62" i="12" s="1"/>
  <c r="J62" i="12" s="1"/>
  <c r="G31" i="10" s="1"/>
  <c r="G32" i="10" s="1"/>
  <c r="G33" i="10" s="1"/>
  <c r="G61" i="12"/>
  <c r="I61" i="12" s="1"/>
  <c r="J61" i="12" s="1"/>
  <c r="F31" i="10" s="1"/>
  <c r="F32" i="10" s="1"/>
  <c r="F33" i="10" s="1"/>
  <c r="G60" i="12"/>
  <c r="I60" i="12" s="1"/>
  <c r="J60" i="12" s="1"/>
  <c r="E31" i="10" s="1"/>
  <c r="E32" i="10" s="1"/>
  <c r="E33" i="10" s="1"/>
  <c r="G59" i="12"/>
  <c r="I59" i="12" s="1"/>
  <c r="J59" i="12" s="1"/>
  <c r="G40" i="12"/>
  <c r="I40" i="12" s="1"/>
  <c r="J40" i="12" s="1"/>
  <c r="E29" i="10" s="1"/>
  <c r="E30" i="10" s="1"/>
  <c r="G43" i="12"/>
  <c r="I43" i="12" s="1"/>
  <c r="J43" i="12" s="1"/>
  <c r="H29" i="10" s="1"/>
  <c r="H30" i="10" s="1"/>
  <c r="G39" i="12"/>
  <c r="I39" i="12" s="1"/>
  <c r="J39" i="12" s="1"/>
  <c r="G41" i="12"/>
  <c r="I41" i="12" s="1"/>
  <c r="J41" i="12" s="1"/>
  <c r="F29" i="10" s="1"/>
  <c r="F30" i="10" s="1"/>
  <c r="J63" i="12" l="1"/>
  <c r="H31" i="10" s="1"/>
  <c r="H32" i="10" s="1"/>
  <c r="H33" i="10" s="1"/>
  <c r="D31" i="10"/>
  <c r="D32" i="10" s="1"/>
  <c r="D33" i="10" s="1"/>
  <c r="D29" i="10"/>
  <c r="D30" i="10" s="1"/>
</calcChain>
</file>

<file path=xl/sharedStrings.xml><?xml version="1.0" encoding="utf-8"?>
<sst xmlns="http://schemas.openxmlformats.org/spreadsheetml/2006/main" count="5943" uniqueCount="327">
  <si>
    <t>Resultados a introducir en las tablas indicadas en el estudio (PDF) que mandamos al cliente</t>
  </si>
  <si>
    <t>1. Nuestra comparativa</t>
  </si>
  <si>
    <t>Tarifa</t>
  </si>
  <si>
    <t>Listado de precios de la comercializadora elegida para los cambios</t>
  </si>
  <si>
    <t>Comercializadora</t>
  </si>
  <si>
    <t>Fecha revisión de precios</t>
  </si>
  <si>
    <t>1. Listado de precios</t>
  </si>
  <si>
    <t>Potencia</t>
  </si>
  <si>
    <t>P1</t>
  </si>
  <si>
    <t>P2</t>
  </si>
  <si>
    <t>P3</t>
  </si>
  <si>
    <t>Energía</t>
  </si>
  <si>
    <t>Cliente seleccionado</t>
  </si>
  <si>
    <t>Cliente seleccionado para realizar el estudio de ahorro personalizado</t>
  </si>
  <si>
    <t>Estudio de ahorro personalizado</t>
  </si>
  <si>
    <t>Termino de energía</t>
  </si>
  <si>
    <t>Termino de potencia</t>
  </si>
  <si>
    <t>¿Qué tienes?</t>
  </si>
  <si>
    <t>¿Qué te ofrecemos?</t>
  </si>
  <si>
    <t>Column1</t>
  </si>
  <si>
    <t>Sales</t>
  </si>
  <si>
    <t>2.1. Datos del excel de la gráfica</t>
  </si>
  <si>
    <t>2.2. Datos del excel de la gráfica</t>
  </si>
  <si>
    <t>¿Qué ofrecemos?</t>
  </si>
  <si>
    <t>Ahorro final (%)</t>
  </si>
  <si>
    <t>Precio Energía</t>
  </si>
  <si>
    <t>Potencia Contratada</t>
  </si>
  <si>
    <t>Precio Potencia</t>
  </si>
  <si>
    <t>Precio del contador</t>
  </si>
  <si>
    <t>Comparador de tarifas</t>
  </si>
  <si>
    <t>Ahorros para el cliente y ganancias de vivolt en función de la tarifa determinada</t>
  </si>
  <si>
    <t>Esfera</t>
  </si>
  <si>
    <t>Opción - Telkes</t>
  </si>
  <si>
    <t>Nuevo Precio Energía</t>
  </si>
  <si>
    <t>Nuevo Precio Potencia</t>
  </si>
  <si>
    <t>Nueva Tarifa</t>
  </si>
  <si>
    <t>Nueva Comercializadora</t>
  </si>
  <si>
    <t>Nueva Tarifa:</t>
  </si>
  <si>
    <t>Tarifa al comenzar el servicio:</t>
  </si>
  <si>
    <t>3.0. A</t>
  </si>
  <si>
    <t>3.1. A</t>
  </si>
  <si>
    <t>Opción - Curie</t>
  </si>
  <si>
    <t>Opción - Tesla</t>
  </si>
  <si>
    <t>Opción - Edison</t>
  </si>
  <si>
    <t>Precio indexado</t>
  </si>
  <si>
    <t>Comisiones Comercializadoras</t>
  </si>
  <si>
    <t>Listado de comisiones a cobrar por Vivolt</t>
  </si>
  <si>
    <t>&lt;5</t>
  </si>
  <si>
    <t>5 - 10</t>
  </si>
  <si>
    <t>10 - 20</t>
  </si>
  <si>
    <t>20 - 30</t>
  </si>
  <si>
    <t>30 - 40</t>
  </si>
  <si>
    <t>40 - 50</t>
  </si>
  <si>
    <t>50 - 70</t>
  </si>
  <si>
    <t>70 - 100</t>
  </si>
  <si>
    <t>100 - 150</t>
  </si>
  <si>
    <t>150 - 200</t>
  </si>
  <si>
    <t>200 - 300</t>
  </si>
  <si>
    <t>300 - 400</t>
  </si>
  <si>
    <t>400 - 500</t>
  </si>
  <si>
    <t>500 - 700</t>
  </si>
  <si>
    <t>700 - 1.200</t>
  </si>
  <si>
    <t>Fecha revisión de comisiones</t>
  </si>
  <si>
    <t>Cálculo de facturas</t>
  </si>
  <si>
    <t>Precio de la factura hipotética que tendria el cliente con cada comercializadora y tarifa</t>
  </si>
  <si>
    <t>Coste Factura Actual</t>
  </si>
  <si>
    <t>Impuesto eléctrico</t>
  </si>
  <si>
    <t>Precio contador</t>
  </si>
  <si>
    <t>Total Sin Iva</t>
  </si>
  <si>
    <t>Total</t>
  </si>
  <si>
    <t>Factura actual</t>
  </si>
  <si>
    <t>I.V.A</t>
  </si>
  <si>
    <t>Cliente:</t>
  </si>
  <si>
    <t>Establecimiento:</t>
  </si>
  <si>
    <t>Información de la factura:</t>
  </si>
  <si>
    <t>Información del cliente</t>
  </si>
  <si>
    <t>Información del establecimiento</t>
  </si>
  <si>
    <t>Información de la factura</t>
  </si>
  <si>
    <t>#</t>
  </si>
  <si>
    <t>Cliente</t>
  </si>
  <si>
    <t>Titular de la Cuenta</t>
  </si>
  <si>
    <t>CIF / NIF</t>
  </si>
  <si>
    <t>E-mail</t>
  </si>
  <si>
    <t>Telefono</t>
  </si>
  <si>
    <t>Codigo Cups</t>
  </si>
  <si>
    <t>Tipo de cliente</t>
  </si>
  <si>
    <t>Subtipo de cliente</t>
  </si>
  <si>
    <t>Mercado regulado</t>
  </si>
  <si>
    <t>Bono social</t>
  </si>
  <si>
    <t>Fecha final del contrato</t>
  </si>
  <si>
    <t>no</t>
  </si>
  <si>
    <t>Aux</t>
  </si>
  <si>
    <t>2. Factura hipotetica para cada comercializadora - Mes (real)</t>
  </si>
  <si>
    <t>1. Condiciones de precios para la tarifa del cliente</t>
  </si>
  <si>
    <t>Ahorro (%)</t>
  </si>
  <si>
    <t>Ahorro final factura (€)</t>
  </si>
  <si>
    <t>Consumo</t>
  </si>
  <si>
    <t>2.0. A</t>
  </si>
  <si>
    <t>2.1. A</t>
  </si>
  <si>
    <t>2.0. DHA</t>
  </si>
  <si>
    <t>2.1. DHA</t>
  </si>
  <si>
    <t>Opción - Volta</t>
  </si>
  <si>
    <t>1. Asignación de consumo</t>
  </si>
  <si>
    <t>Rango</t>
  </si>
  <si>
    <t>Soporte</t>
  </si>
  <si>
    <t>Tablas de soporte para el buen funcionamiento del modelo</t>
  </si>
  <si>
    <t>Aux Consumo anual</t>
  </si>
  <si>
    <t>Consumo anual (MWh)</t>
  </si>
  <si>
    <t>Consumo texto</t>
  </si>
  <si>
    <t>Comision Vivolt</t>
  </si>
  <si>
    <t>Email</t>
  </si>
  <si>
    <t>1. Contacto para la actualización de tarifas y comisiones</t>
  </si>
  <si>
    <t>Contactos Comercializadoras</t>
  </si>
  <si>
    <t>Listado de persoas de contacto para la actualización de precios</t>
  </si>
  <si>
    <t>Opción Energía</t>
  </si>
  <si>
    <t>Contacto</t>
  </si>
  <si>
    <t>Coia Serra</t>
  </si>
  <si>
    <t>coia.serra@opcionenergia.com</t>
  </si>
  <si>
    <t>93 855 58 64</t>
  </si>
  <si>
    <t>Telefono 1</t>
  </si>
  <si>
    <t>Telefono 2</t>
  </si>
  <si>
    <t>Audax</t>
  </si>
  <si>
    <t>Margen Comercial</t>
  </si>
  <si>
    <t>Margen Comercial €/Mw</t>
  </si>
  <si>
    <t>1. Introducción de margen comercial</t>
  </si>
  <si>
    <t>Para las comercializadoras donde aplique, introducir el margen comercial deseado</t>
  </si>
  <si>
    <t>CYE Energia</t>
  </si>
  <si>
    <t>622 845 195</t>
  </si>
  <si>
    <t>Sun Air One</t>
  </si>
  <si>
    <t>Miguel Bolivar</t>
  </si>
  <si>
    <t>666 544 476</t>
  </si>
  <si>
    <t>Aldro</t>
  </si>
  <si>
    <t>Tipo de precios</t>
  </si>
  <si>
    <t>Fijos</t>
  </si>
  <si>
    <t>Tarifa Anual Vivolt (€)</t>
  </si>
  <si>
    <t>Ensobal fotovoltaica</t>
  </si>
  <si>
    <t>Ya Luz</t>
  </si>
  <si>
    <t>lluvon</t>
  </si>
  <si>
    <t>Opción - Personificada</t>
  </si>
  <si>
    <t>Última actualización</t>
  </si>
  <si>
    <t>Margen Comercial (€/Mw)</t>
  </si>
  <si>
    <t>Distribuidor</t>
  </si>
  <si>
    <t>Master</t>
  </si>
  <si>
    <t>Rango Comercial</t>
  </si>
  <si>
    <t>Precios Finales</t>
  </si>
  <si>
    <t>Precios base</t>
  </si>
  <si>
    <t>Listado de precios base a los que sumarle el margen comercial</t>
  </si>
  <si>
    <t>Base (mgn. Incluido)</t>
  </si>
  <si>
    <t>Estado</t>
  </si>
  <si>
    <t>Comentario</t>
  </si>
  <si>
    <t>Gana</t>
  </si>
  <si>
    <r>
      <rPr>
        <b/>
        <sz val="12"/>
        <color theme="1"/>
        <rFont val="Calibri"/>
        <family val="2"/>
        <scheme val="minor"/>
      </rPr>
      <t>Nota:</t>
    </r>
    <r>
      <rPr>
        <sz val="12"/>
        <color theme="1"/>
        <rFont val="Calibri"/>
        <family val="2"/>
        <scheme val="minor"/>
      </rPr>
      <t xml:space="preserve"> Los precios de potencia de "Opción" son anuales</t>
    </r>
  </si>
  <si>
    <t>Fijo con descuentos incluidos</t>
  </si>
  <si>
    <t>1. Listado de comisiones para Tarifas Fijas: OPCIÓN</t>
  </si>
  <si>
    <t>3. Listado de comisiones para Tarifas base</t>
  </si>
  <si>
    <t>&lt;1</t>
  </si>
  <si>
    <t>1 - 5</t>
  </si>
  <si>
    <t>10 - 15</t>
  </si>
  <si>
    <t>15 - 20</t>
  </si>
  <si>
    <t>50 - 60</t>
  </si>
  <si>
    <t>60 - 75</t>
  </si>
  <si>
    <t>75 - 100</t>
  </si>
  <si>
    <t>300 - 500</t>
  </si>
  <si>
    <t>&gt;500</t>
  </si>
  <si>
    <t>XXXX</t>
  </si>
  <si>
    <t>Opción</t>
  </si>
  <si>
    <t>SWAP</t>
  </si>
  <si>
    <t>Rango consumo Tarifa: Opción</t>
  </si>
  <si>
    <t>Rango consumo Tarifa: SWAP</t>
  </si>
  <si>
    <t>Jose Luis Bonillo</t>
  </si>
  <si>
    <t>638 455 848</t>
  </si>
  <si>
    <t>jlbonillo@swapenergia.com</t>
  </si>
  <si>
    <t>miguelbolivar@sunairone.es</t>
  </si>
  <si>
    <t>977 124 444</t>
  </si>
  <si>
    <t>jmateo@cye-energia.com</t>
  </si>
  <si>
    <t>Joan Mateo</t>
  </si>
  <si>
    <t>Francisco Escribá</t>
  </si>
  <si>
    <t>695 228 844</t>
  </si>
  <si>
    <t>francisco.escriba@aldroenergia.com</t>
  </si>
  <si>
    <t>Sofia Holze</t>
  </si>
  <si>
    <t>sholze@audaxrenovables.com</t>
  </si>
  <si>
    <t>677 528 705</t>
  </si>
  <si>
    <t>2. Posibles nuevos acuerdos</t>
  </si>
  <si>
    <t>Negociando</t>
  </si>
  <si>
    <t>Aldro - Premium</t>
  </si>
  <si>
    <t>Aldro - Premium +</t>
  </si>
  <si>
    <t>Aldro - Excellent</t>
  </si>
  <si>
    <t>&gt;2.500</t>
  </si>
  <si>
    <t>&gt;2500</t>
  </si>
  <si>
    <t>1.200 - 2.500</t>
  </si>
  <si>
    <t>*Que te expliquen que son las comisiones que estan a la derecha del todo? (Anexo II)</t>
  </si>
  <si>
    <t>CYE - Personificada</t>
  </si>
  <si>
    <t>margen comercial: Opción</t>
  </si>
  <si>
    <t>margen comercial: Normal</t>
  </si>
  <si>
    <t>Normal</t>
  </si>
  <si>
    <t>% de margen Vivolt: Opción</t>
  </si>
  <si>
    <t>% de margen Vivolt: CYE</t>
  </si>
  <si>
    <t>Termino Energía Actual</t>
  </si>
  <si>
    <t>Termino Energía Ofrecido</t>
  </si>
  <si>
    <t>Termino Potencia Ofrecido</t>
  </si>
  <si>
    <t>Termino Potencia actual</t>
  </si>
  <si>
    <t>CUPS</t>
  </si>
  <si>
    <t>Potencia Contratada (kWh)</t>
  </si>
  <si>
    <t>P4</t>
  </si>
  <si>
    <t>P5</t>
  </si>
  <si>
    <t>P6</t>
  </si>
  <si>
    <t>Tension</t>
  </si>
  <si>
    <t>Fecha ultima lectura</t>
  </si>
  <si>
    <t>Lecturas de activa(kWh):</t>
  </si>
  <si>
    <t>Periodo</t>
  </si>
  <si>
    <t>Activa P1</t>
  </si>
  <si>
    <t>Activa P2</t>
  </si>
  <si>
    <t>Activa P3</t>
  </si>
  <si>
    <t>Activa P4</t>
  </si>
  <si>
    <t>Activa P5</t>
  </si>
  <si>
    <t>Activa P6</t>
  </si>
  <si>
    <t>Lecturas de reactiva(kVArh):</t>
  </si>
  <si>
    <t>Reactiva P1</t>
  </si>
  <si>
    <t>Reactiva P2</t>
  </si>
  <si>
    <t>Reactiva P3</t>
  </si>
  <si>
    <t>Reactiva P4</t>
  </si>
  <si>
    <t>Reactiva P5</t>
  </si>
  <si>
    <t>Reactiva P6</t>
  </si>
  <si>
    <t>Lecturas de maximetro(kW):</t>
  </si>
  <si>
    <t>Potencia P1</t>
  </si>
  <si>
    <t>Potencia P2</t>
  </si>
  <si>
    <t>Potencia P3</t>
  </si>
  <si>
    <t>Potencia P4</t>
  </si>
  <si>
    <t>Potencia P5</t>
  </si>
  <si>
    <t>Potencia P6</t>
  </si>
  <si>
    <t>Consumo anual estimado(kWh):</t>
  </si>
  <si>
    <t> </t>
  </si>
  <si>
    <t>Total Anual</t>
  </si>
  <si>
    <t>Consumo Energía Año Anterior por periodo (kW)</t>
  </si>
  <si>
    <t>Consumo Energía Año Anterior por meses (kW)</t>
  </si>
  <si>
    <t>Calle</t>
  </si>
  <si>
    <t>Numero</t>
  </si>
  <si>
    <t>Piso</t>
  </si>
  <si>
    <t>Codigo Postal</t>
  </si>
  <si>
    <t>Ciudad</t>
  </si>
  <si>
    <t>Factura anual</t>
  </si>
  <si>
    <t>Consumo Energía Factura recibida (Kw)</t>
  </si>
  <si>
    <t>Periodo facturado (factura enviada)</t>
  </si>
  <si>
    <r>
      <rPr>
        <b/>
        <i/>
        <sz val="12"/>
        <color theme="1"/>
        <rFont val="Calibri"/>
        <family val="2"/>
        <scheme val="minor"/>
      </rPr>
      <t>Nota:</t>
    </r>
    <r>
      <rPr>
        <i/>
        <sz val="12"/>
        <color theme="1"/>
        <rFont val="Calibri"/>
        <family val="2"/>
        <scheme val="minor"/>
      </rPr>
      <t xml:space="preserve"> Incluye IVA, impuesto eléctrico y el precio del contador repartido asumido en el P1</t>
    </r>
  </si>
  <si>
    <t>2. Distribución de tu consumo: Periodos</t>
  </si>
  <si>
    <t>3. Distribución de tu consumo: Meses</t>
  </si>
  <si>
    <t>4. Factura anteriores según historico</t>
  </si>
  <si>
    <t>Factura elegida</t>
  </si>
  <si>
    <t>Auxiliar Fecha 1</t>
  </si>
  <si>
    <t>Auxiliar Fecha 2</t>
  </si>
  <si>
    <t>Ahorro</t>
  </si>
  <si>
    <t>3.1. Datos del excel de la gráfica</t>
  </si>
  <si>
    <t>Consumo no contabilizado</t>
  </si>
  <si>
    <r>
      <rPr>
        <b/>
        <sz val="12"/>
        <color theme="1"/>
        <rFont val="Calibri"/>
        <family val="2"/>
        <scheme val="minor"/>
      </rPr>
      <t>Nota</t>
    </r>
    <r>
      <rPr>
        <sz val="12"/>
        <color theme="1"/>
        <rFont val="Calibri"/>
        <family val="2"/>
        <scheme val="minor"/>
      </rPr>
      <t>: Nos indican que para clientes mayores a &gt;500 kW se vería la comisión de manera excepcional</t>
    </r>
  </si>
  <si>
    <t>1. No termino de entender su listado de tarifas (Anexo II)</t>
  </si>
  <si>
    <t>2. No entiendo la columna de la derecha del todo en las comisiones</t>
  </si>
  <si>
    <t>3. Si tuvo call con ellos, que me pase la hoja con comentarios</t>
  </si>
  <si>
    <t>1. Listado de precios y comisiones</t>
  </si>
  <si>
    <t>2. Lo de hasta 10Gb 50% de comision y luego van subiendo, es acumulado o por cliente?</t>
  </si>
  <si>
    <t>1. Entender listado de precios etc.</t>
  </si>
  <si>
    <t>Acuerdo Firmado</t>
  </si>
  <si>
    <t>GBP - Odin</t>
  </si>
  <si>
    <t>GBP - Woody</t>
  </si>
  <si>
    <t>GBP - Darwin</t>
  </si>
  <si>
    <t>2. Listado de comisiones para Tarifas Fijas: GBP</t>
  </si>
  <si>
    <t>2. Acceso a la garantia de origen?</t>
  </si>
  <si>
    <t>Seria un certificado al que tendriamos acceso (un marco etc.) --&gt; nos envia un modelo del certificado</t>
  </si>
  <si>
    <t>Mantenimientos administrativos (mirar en el anexo donde viene la cobertura de cada security)</t>
  </si>
  <si>
    <t>Mirar tambien el anexo</t>
  </si>
  <si>
    <t>Unico pago al principio</t>
  </si>
  <si>
    <t>Si, al año se hace la actualización vuelven a pagar</t>
  </si>
  <si>
    <t>Las cambian todos los meses</t>
  </si>
  <si>
    <t>Todas tienen 12 meses de permanencia</t>
  </si>
  <si>
    <t>3. Que son los security services?</t>
  </si>
  <si>
    <t>4. Que es la potencia segura?</t>
  </si>
  <si>
    <t>5. Si nos pagan mes a mes, en que rango de consumo nos meten?</t>
  </si>
  <si>
    <t>6. Tiene retroactividad la comisión? O se trata de únicamente 1 año?</t>
  </si>
  <si>
    <t>7. Cuando es la siguiente actualización de precios?</t>
  </si>
  <si>
    <t>8. Permanencia</t>
  </si>
  <si>
    <t>Pendiente que nos envie la plantilla de alta de distribuidor</t>
  </si>
  <si>
    <t>Total factura (€)</t>
  </si>
  <si>
    <t>Ahorro factura (€)</t>
  </si>
  <si>
    <t>Total anual (€)</t>
  </si>
  <si>
    <t>Ahorro anual (€)</t>
  </si>
  <si>
    <t>Auxiliar dias años</t>
  </si>
  <si>
    <t>Auxiliar GBP: Garantías origen</t>
  </si>
  <si>
    <t>3. Factura hipotetica para cada comercializadora - año (sobre año anterior)</t>
  </si>
  <si>
    <t>Auxiliar meses años</t>
  </si>
  <si>
    <t>3.1A</t>
  </si>
  <si>
    <t>Empresa</t>
  </si>
  <si>
    <t>Finca Rustica</t>
  </si>
  <si>
    <t>2. Ahorro: Precios fijos 12 meses</t>
  </si>
  <si>
    <t>3. Ahorro: Precios indexados revisables trimestralmente</t>
  </si>
  <si>
    <t>4. Ahorro: Precios indexados</t>
  </si>
  <si>
    <t>Herramienta</t>
  </si>
  <si>
    <t>1. Introducción de datos cliente</t>
  </si>
  <si>
    <t>Preparado para:</t>
  </si>
  <si>
    <t>Dirección:</t>
  </si>
  <si>
    <t>CUPS:</t>
  </si>
  <si>
    <t>Fecha de emisión:</t>
  </si>
  <si>
    <t>Ahorro final (%):</t>
  </si>
  <si>
    <t>Ahorro anual (€):</t>
  </si>
  <si>
    <t>Auxiliar año</t>
  </si>
  <si>
    <r>
      <rPr>
        <b/>
        <sz val="12"/>
        <color theme="1"/>
        <rFont val="Calibri"/>
        <family val="2"/>
        <scheme val="minor"/>
      </rPr>
      <t>Nota:</t>
    </r>
    <r>
      <rPr>
        <sz val="12"/>
        <color theme="1"/>
        <rFont val="Calibri"/>
        <family val="2"/>
        <scheme val="minor"/>
      </rPr>
      <t xml:space="preserve"> Los precios totales no igualarán al anual ya que se están excluyendo días de potencia y contador (tanto en la factura actual como la elegida) al no tenr los 365 días contabilizados</t>
    </r>
  </si>
  <si>
    <t>Auxiliar Ahorro</t>
  </si>
  <si>
    <t>Auxiliar ahorro texto</t>
  </si>
  <si>
    <t>Dirección completa</t>
  </si>
  <si>
    <t>ES0021000007463134RE</t>
  </si>
  <si>
    <t>11/10/2019-14/01/2020</t>
  </si>
  <si>
    <t>11/07/2019-11/10/2019</t>
  </si>
  <si>
    <t>17/06/2019-11/07/2019</t>
  </si>
  <si>
    <t>21/05/2019-17/06/2019</t>
  </si>
  <si>
    <t>12/04/2019-21/05/2019</t>
  </si>
  <si>
    <t>12/03/2019-12/04/2019</t>
  </si>
  <si>
    <t>12/02/2019-12/03/2019</t>
  </si>
  <si>
    <t>17/01/2019-12/02/2019</t>
  </si>
  <si>
    <t>19/12/2018-17/01/2019</t>
  </si>
  <si>
    <t>14/11/2018-19/12/2018</t>
  </si>
  <si>
    <t>11/10/2018-14/11/2018</t>
  </si>
  <si>
    <t>17/09/2018-11/10/2018</t>
  </si>
  <si>
    <t>La Estrella</t>
  </si>
  <si>
    <t>Azaya, S.L.</t>
  </si>
  <si>
    <t>B28350619</t>
  </si>
  <si>
    <t>686 937 963</t>
  </si>
  <si>
    <t>Cmno Estrella Torre Tolanca, Km 7,5, 45100 Sonseca (Toledo)</t>
  </si>
  <si>
    <t>22.04.2020</t>
  </si>
  <si>
    <t xml:space="preserve">Fenie Energía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</si>
</sst>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#,##0\ &quot;€&quot;;[Red]\-#,##0\ &quot;€&quot;"/>
    <numFmt numFmtId="8" formatCode="#,##0.00\ &quot;€&quot;;[Red]\-#,##0.00\ &quot;€&quot;"/>
    <numFmt numFmtId="164" formatCode="#,##0\ &quot;€&quot;"/>
    <numFmt numFmtId="165" formatCode="0.0"/>
    <numFmt numFmtId="166" formatCode="0.0000"/>
    <numFmt numFmtId="167" formatCode="#,##0.0\ &quot;€&quot;"/>
    <numFmt numFmtId="168" formatCode="0.00000"/>
    <numFmt numFmtId="169" formatCode="0.000000"/>
    <numFmt numFmtId="170" formatCode="0.0000000"/>
    <numFmt numFmtId="171" formatCode="0.0%"/>
  </numFmts>
  <fonts count="4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FB8900"/>
      <name val="Calibri"/>
      <family val="2"/>
      <scheme val="minor"/>
    </font>
    <font>
      <sz val="8"/>
      <color theme="1"/>
      <name val="CIDFont+F1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enturyGothic"/>
    </font>
    <font>
      <sz val="6"/>
      <color rgb="FF303099"/>
      <name val="Arial"/>
      <family val="2"/>
    </font>
    <font>
      <sz val="8"/>
      <color rgb="FFFB89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FB89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45"/>
      <color theme="1"/>
      <name val="Calibri"/>
      <family val="2"/>
      <scheme val="minor"/>
    </font>
    <font>
      <sz val="18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B89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24"/>
      <color rgb="FFFB8900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89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9" fontId="19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243">
    <xf numFmtId="0" fontId="0" fillId="0" borderId="0" xfId="0"/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3" borderId="0" xfId="0" applyFont="1" applyFill="1"/>
    <xf numFmtId="0" fontId="2" fillId="0" borderId="0" xfId="0" applyFont="1"/>
    <xf numFmtId="0" fontId="2" fillId="5" borderId="1" xfId="0" applyFont="1" applyFill="1" applyBorder="1"/>
    <xf numFmtId="16" fontId="0" fillId="0" borderId="1" xfId="0" applyNumberFormat="1" applyBorder="1" applyAlignment="1">
      <alignment horizontal="center" vertical="center"/>
    </xf>
    <xf numFmtId="0" fontId="3" fillId="4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Continuous"/>
    </xf>
    <xf numFmtId="0" fontId="6" fillId="6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6" borderId="2" xfId="0" applyFont="1" applyFill="1" applyBorder="1" applyAlignment="1">
      <alignment horizontal="center"/>
    </xf>
    <xf numFmtId="0" fontId="7" fillId="4" borderId="3" xfId="0" applyFont="1" applyFill="1" applyBorder="1"/>
    <xf numFmtId="0" fontId="0" fillId="2" borderId="3" xfId="0" applyFill="1" applyBorder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left" indent="1"/>
    </xf>
    <xf numFmtId="0" fontId="3" fillId="7" borderId="0" xfId="0" applyFont="1" applyFill="1" applyAlignment="1">
      <alignment horizontal="centerContinuous"/>
    </xf>
    <xf numFmtId="0" fontId="0" fillId="7" borderId="0" xfId="0" applyFill="1" applyAlignment="1">
      <alignment horizontal="centerContinuous"/>
    </xf>
    <xf numFmtId="0" fontId="3" fillId="4" borderId="4" xfId="0" applyFont="1" applyFill="1" applyBorder="1" applyAlignment="1">
      <alignment horizontal="left" indent="1"/>
    </xf>
    <xf numFmtId="0" fontId="3" fillId="4" borderId="0" xfId="0" applyFont="1" applyFill="1" applyAlignment="1">
      <alignment horizontal="centerContinuous"/>
    </xf>
    <xf numFmtId="0" fontId="3" fillId="4" borderId="1" xfId="0" applyFont="1" applyFill="1" applyBorder="1" applyAlignment="1">
      <alignment horizontal="center"/>
    </xf>
    <xf numFmtId="0" fontId="2" fillId="8" borderId="0" xfId="0" applyFont="1" applyFill="1"/>
    <xf numFmtId="0" fontId="8" fillId="0" borderId="0" xfId="0" applyFont="1"/>
    <xf numFmtId="0" fontId="3" fillId="4" borderId="1" xfId="0" applyFont="1" applyFill="1" applyBorder="1"/>
    <xf numFmtId="0" fontId="9" fillId="7" borderId="1" xfId="0" applyFont="1" applyFill="1" applyBorder="1"/>
    <xf numFmtId="0" fontId="9" fillId="4" borderId="1" xfId="0" applyFont="1" applyFill="1" applyBorder="1"/>
    <xf numFmtId="0" fontId="0" fillId="0" borderId="0" xfId="0" applyAlignment="1">
      <alignment horizontal="left" indent="4"/>
    </xf>
    <xf numFmtId="0" fontId="7" fillId="4" borderId="0" xfId="0" applyFont="1" applyFill="1" applyAlignment="1">
      <alignment horizontal="centerContinuous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0" fontId="6" fillId="9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3" xfId="0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6" fillId="10" borderId="2" xfId="0" applyFont="1" applyFill="1" applyBorder="1" applyAlignment="1">
      <alignment horizontal="centerContinuous"/>
    </xf>
    <xf numFmtId="0" fontId="0" fillId="10" borderId="0" xfId="0" applyFill="1" applyAlignment="1">
      <alignment horizontal="centerContinuous"/>
    </xf>
    <xf numFmtId="0" fontId="6" fillId="10" borderId="0" xfId="0" applyFont="1" applyFill="1" applyAlignment="1">
      <alignment horizontal="center"/>
    </xf>
    <xf numFmtId="0" fontId="6" fillId="10" borderId="0" xfId="0" applyFont="1" applyFill="1"/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16" fontId="6" fillId="6" borderId="0" xfId="0" quotePrefix="1" applyNumberFormat="1" applyFont="1" applyFill="1" applyAlignment="1">
      <alignment horizontal="center"/>
    </xf>
    <xf numFmtId="6" fontId="12" fillId="0" borderId="0" xfId="0" applyNumberFormat="1" applyFont="1"/>
    <xf numFmtId="3" fontId="12" fillId="0" borderId="0" xfId="0" applyNumberFormat="1" applyFont="1"/>
    <xf numFmtId="6" fontId="13" fillId="0" borderId="0" xfId="0" applyNumberFormat="1" applyFont="1" applyAlignment="1">
      <alignment horizontal="center"/>
    </xf>
    <xf numFmtId="6" fontId="13" fillId="2" borderId="0" xfId="0" applyNumberFormat="1" applyFont="1" applyFill="1" applyAlignment="1">
      <alignment horizontal="center"/>
    </xf>
    <xf numFmtId="0" fontId="3" fillId="4" borderId="16" xfId="0" applyFont="1" applyFill="1" applyBorder="1"/>
    <xf numFmtId="0" fontId="0" fillId="0" borderId="17" xfId="0" applyBorder="1"/>
    <xf numFmtId="0" fontId="3" fillId="4" borderId="19" xfId="0" applyFont="1" applyFill="1" applyBorder="1" applyAlignment="1">
      <alignment horizontal="center"/>
    </xf>
    <xf numFmtId="0" fontId="0" fillId="0" borderId="19" xfId="0" applyBorder="1"/>
    <xf numFmtId="0" fontId="6" fillId="4" borderId="0" xfId="0" applyFont="1" applyFill="1" applyAlignment="1">
      <alignment horizontal="centerContinuous"/>
    </xf>
    <xf numFmtId="164" fontId="0" fillId="0" borderId="0" xfId="0" applyNumberFormat="1" applyAlignment="1">
      <alignment horizontal="center"/>
    </xf>
    <xf numFmtId="0" fontId="14" fillId="12" borderId="14" xfId="0" applyFont="1" applyFill="1" applyBorder="1"/>
    <xf numFmtId="9" fontId="14" fillId="0" borderId="15" xfId="0" applyNumberFormat="1" applyFont="1" applyBorder="1" applyAlignment="1">
      <alignment horizontal="center"/>
    </xf>
    <xf numFmtId="0" fontId="14" fillId="12" borderId="20" xfId="0" applyFont="1" applyFill="1" applyBorder="1"/>
    <xf numFmtId="10" fontId="14" fillId="0" borderId="2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7" fillId="13" borderId="0" xfId="0" applyFont="1" applyFill="1" applyAlignment="1">
      <alignment horizontal="centerContinuous"/>
    </xf>
    <xf numFmtId="0" fontId="0" fillId="13" borderId="0" xfId="0" applyFill="1" applyAlignment="1">
      <alignment horizontal="centerContinuous"/>
    </xf>
    <xf numFmtId="0" fontId="7" fillId="14" borderId="2" xfId="0" applyFont="1" applyFill="1" applyBorder="1" applyAlignment="1">
      <alignment horizontal="centerContinuous"/>
    </xf>
    <xf numFmtId="0" fontId="7" fillId="14" borderId="0" xfId="0" applyFont="1" applyFill="1" applyAlignment="1">
      <alignment horizontal="centerContinuous"/>
    </xf>
    <xf numFmtId="0" fontId="7" fillId="15" borderId="2" xfId="0" applyFont="1" applyFill="1" applyBorder="1" applyAlignment="1">
      <alignment horizontal="centerContinuous"/>
    </xf>
    <xf numFmtId="0" fontId="0" fillId="15" borderId="0" xfId="0" applyFill="1" applyAlignment="1">
      <alignment horizontal="centerContinuous"/>
    </xf>
    <xf numFmtId="0" fontId="6" fillId="13" borderId="0" xfId="0" applyFont="1" applyFill="1" applyAlignment="1">
      <alignment horizontal="center"/>
    </xf>
    <xf numFmtId="0" fontId="6" fillId="16" borderId="9" xfId="0" applyFont="1" applyFill="1" applyBorder="1" applyAlignment="1">
      <alignment horizontal="center"/>
    </xf>
    <xf numFmtId="0" fontId="6" fillId="16" borderId="10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17" borderId="8" xfId="0" applyFont="1" applyFill="1" applyBorder="1" applyAlignment="1">
      <alignment horizontal="center"/>
    </xf>
    <xf numFmtId="0" fontId="6" fillId="17" borderId="9" xfId="0" applyFont="1" applyFill="1" applyBorder="1" applyAlignment="1">
      <alignment horizontal="center"/>
    </xf>
    <xf numFmtId="0" fontId="0" fillId="5" borderId="0" xfId="0" applyFill="1"/>
    <xf numFmtId="16" fontId="0" fillId="0" borderId="0" xfId="0" applyNumberFormat="1" applyBorder="1" applyAlignment="1">
      <alignment horizontal="center" vertical="center"/>
    </xf>
    <xf numFmtId="0" fontId="4" fillId="0" borderId="0" xfId="0" applyFont="1"/>
    <xf numFmtId="0" fontId="18" fillId="0" borderId="0" xfId="0" applyFont="1"/>
    <xf numFmtId="0" fontId="14" fillId="12" borderId="1" xfId="0" applyFont="1" applyFill="1" applyBorder="1"/>
    <xf numFmtId="164" fontId="0" fillId="0" borderId="1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9" xfId="1" applyFont="1" applyBorder="1" applyAlignment="1">
      <alignment horizontal="center"/>
    </xf>
    <xf numFmtId="1" fontId="0" fillId="0" borderId="0" xfId="0" applyNumberFormat="1"/>
    <xf numFmtId="164" fontId="3" fillId="7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14" fillId="4" borderId="0" xfId="0" applyFont="1" applyFill="1" applyBorder="1"/>
    <xf numFmtId="0" fontId="8" fillId="0" borderId="0" xfId="0" applyFont="1" applyFill="1" applyBorder="1" applyAlignment="1">
      <alignment horizontal="left" indent="4"/>
    </xf>
    <xf numFmtId="9" fontId="0" fillId="0" borderId="1" xfId="1" applyFont="1" applyBorder="1" applyAlignment="1">
      <alignment horizontal="center"/>
    </xf>
    <xf numFmtId="0" fontId="1" fillId="0" borderId="0" xfId="0" applyFont="1" applyFill="1"/>
    <xf numFmtId="0" fontId="1" fillId="0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16" fontId="21" fillId="0" borderId="0" xfId="0" quotePrefix="1" applyNumberFormat="1" applyFont="1" applyFill="1" applyAlignment="1">
      <alignment horizontal="center"/>
    </xf>
    <xf numFmtId="16" fontId="21" fillId="2" borderId="0" xfId="0" quotePrefix="1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7" fillId="18" borderId="2" xfId="0" applyFont="1" applyFill="1" applyBorder="1"/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left" indent="1"/>
    </xf>
    <xf numFmtId="0" fontId="6" fillId="4" borderId="17" xfId="0" applyFont="1" applyFill="1" applyBorder="1" applyAlignment="1">
      <alignment horizontal="left" indent="1"/>
    </xf>
    <xf numFmtId="0" fontId="6" fillId="4" borderId="22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7" fillId="4" borderId="3" xfId="0" applyFont="1" applyFill="1" applyBorder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 indent="2"/>
    </xf>
    <xf numFmtId="16" fontId="0" fillId="0" borderId="0" xfId="0" applyNumberFormat="1" applyAlignment="1">
      <alignment horizontal="center"/>
    </xf>
    <xf numFmtId="0" fontId="7" fillId="4" borderId="3" xfId="0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0" fillId="2" borderId="2" xfId="0" applyFill="1" applyBorder="1" applyAlignment="1">
      <alignment horizontal="left" indent="2"/>
    </xf>
    <xf numFmtId="0" fontId="0" fillId="2" borderId="2" xfId="0" applyFill="1" applyBorder="1" applyAlignment="1">
      <alignment horizontal="left" vertical="center" indent="2"/>
    </xf>
    <xf numFmtId="0" fontId="0" fillId="0" borderId="2" xfId="0" applyFill="1" applyBorder="1" applyAlignment="1">
      <alignment horizontal="left" indent="2"/>
    </xf>
    <xf numFmtId="0" fontId="3" fillId="6" borderId="0" xfId="0" applyFont="1" applyFill="1" applyAlignment="1">
      <alignment horizontal="center"/>
    </xf>
    <xf numFmtId="3" fontId="12" fillId="4" borderId="0" xfId="0" applyNumberFormat="1" applyFont="1" applyFill="1" applyAlignment="1">
      <alignment horizontal="centerContinuous"/>
    </xf>
    <xf numFmtId="6" fontId="12" fillId="4" borderId="0" xfId="0" applyNumberFormat="1" applyFont="1" applyFill="1" applyAlignment="1">
      <alignment horizontal="centerContinuous"/>
    </xf>
    <xf numFmtId="9" fontId="13" fillId="0" borderId="0" xfId="1" applyFont="1" applyAlignment="1">
      <alignment horizontal="center"/>
    </xf>
    <xf numFmtId="0" fontId="0" fillId="2" borderId="1" xfId="0" applyFont="1" applyFill="1" applyBorder="1"/>
    <xf numFmtId="166" fontId="0" fillId="0" borderId="1" xfId="0" applyNumberFormat="1" applyBorder="1"/>
    <xf numFmtId="0" fontId="0" fillId="0" borderId="3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6" fontId="13" fillId="0" borderId="0" xfId="0" applyNumberFormat="1" applyFont="1" applyFill="1" applyAlignment="1">
      <alignment horizontal="center"/>
    </xf>
    <xf numFmtId="6" fontId="22" fillId="0" borderId="0" xfId="0" applyNumberFormat="1" applyFont="1" applyAlignment="1">
      <alignment horizontal="center"/>
    </xf>
    <xf numFmtId="6" fontId="22" fillId="2" borderId="0" xfId="0" applyNumberFormat="1" applyFont="1" applyFill="1" applyAlignment="1">
      <alignment horizontal="center"/>
    </xf>
    <xf numFmtId="0" fontId="14" fillId="12" borderId="24" xfId="0" applyFont="1" applyFill="1" applyBorder="1"/>
    <xf numFmtId="10" fontId="14" fillId="0" borderId="25" xfId="0" applyNumberFormat="1" applyFon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0" fillId="0" borderId="0" xfId="0" applyBorder="1" applyAlignment="1">
      <alignment horizontal="left" indent="1"/>
    </xf>
    <xf numFmtId="0" fontId="24" fillId="0" borderId="0" xfId="2" applyBorder="1" applyAlignment="1">
      <alignment horizontal="left" indent="1"/>
    </xf>
    <xf numFmtId="0" fontId="24" fillId="0" borderId="17" xfId="2" applyBorder="1" applyAlignment="1">
      <alignment horizontal="left" indent="1"/>
    </xf>
    <xf numFmtId="0" fontId="0" fillId="0" borderId="0" xfId="0" applyFont="1" applyAlignment="1">
      <alignment horizontal="left" indent="1"/>
    </xf>
    <xf numFmtId="8" fontId="25" fillId="0" borderId="0" xfId="0" applyNumberFormat="1" applyFont="1"/>
    <xf numFmtId="0" fontId="25" fillId="0" borderId="0" xfId="0" applyFont="1"/>
    <xf numFmtId="49" fontId="0" fillId="0" borderId="0" xfId="0" applyNumberFormat="1" applyFill="1" applyAlignment="1">
      <alignment horizontal="center"/>
    </xf>
    <xf numFmtId="0" fontId="0" fillId="0" borderId="0" xfId="0"/>
    <xf numFmtId="0" fontId="26" fillId="0" borderId="0" xfId="0" applyFont="1" applyAlignment="1"/>
    <xf numFmtId="166" fontId="0" fillId="2" borderId="0" xfId="0" applyNumberFormat="1" applyFill="1"/>
    <xf numFmtId="16" fontId="0" fillId="2" borderId="0" xfId="0" applyNumberFormat="1" applyFill="1" applyAlignment="1">
      <alignment horizontal="center"/>
    </xf>
    <xf numFmtId="168" fontId="0" fillId="2" borderId="0" xfId="0" applyNumberFormat="1" applyFill="1"/>
    <xf numFmtId="168" fontId="0" fillId="0" borderId="0" xfId="0" applyNumberFormat="1"/>
    <xf numFmtId="0" fontId="0" fillId="0" borderId="0" xfId="0"/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0" xfId="0" applyFont="1"/>
    <xf numFmtId="0" fontId="28" fillId="0" borderId="0" xfId="0" applyFont="1" applyFill="1" applyBorder="1" applyAlignment="1">
      <alignment horizontal="center"/>
    </xf>
    <xf numFmtId="10" fontId="14" fillId="0" borderId="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6" fillId="4" borderId="0" xfId="0" applyFont="1" applyFill="1" applyBorder="1" applyAlignment="1">
      <alignment horizontal="centerContinuous"/>
    </xf>
    <xf numFmtId="0" fontId="6" fillId="9" borderId="18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9" xfId="1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0" fillId="0" borderId="0" xfId="0"/>
    <xf numFmtId="0" fontId="0" fillId="0" borderId="28" xfId="0" applyBorder="1"/>
    <xf numFmtId="0" fontId="0" fillId="0" borderId="1" xfId="0" applyFont="1" applyBorder="1" applyAlignment="1">
      <alignment horizontal="center"/>
    </xf>
    <xf numFmtId="0" fontId="2" fillId="8" borderId="26" xfId="0" applyFont="1" applyFill="1" applyBorder="1"/>
    <xf numFmtId="0" fontId="6" fillId="9" borderId="9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 indent="2"/>
    </xf>
    <xf numFmtId="164" fontId="6" fillId="9" borderId="8" xfId="0" applyNumberFormat="1" applyFont="1" applyFill="1" applyBorder="1" applyAlignment="1">
      <alignment horizontal="center"/>
    </xf>
    <xf numFmtId="164" fontId="6" fillId="9" borderId="9" xfId="0" applyNumberFormat="1" applyFont="1" applyFill="1" applyBorder="1" applyAlignment="1">
      <alignment horizontal="center"/>
    </xf>
    <xf numFmtId="0" fontId="0" fillId="0" borderId="0" xfId="0"/>
    <xf numFmtId="0" fontId="6" fillId="8" borderId="2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164" fontId="29" fillId="0" borderId="5" xfId="0" applyNumberFormat="1" applyFont="1" applyBorder="1" applyAlignment="1">
      <alignment horizontal="center" vertical="center"/>
    </xf>
    <xf numFmtId="164" fontId="29" fillId="0" borderId="6" xfId="0" applyNumberFormat="1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32" fillId="0" borderId="0" xfId="0" applyFont="1" applyAlignment="1">
      <alignment horizontal="left" indent="2"/>
    </xf>
    <xf numFmtId="0" fontId="1" fillId="0" borderId="0" xfId="0" applyFont="1" applyAlignment="1">
      <alignment horizontal="left"/>
    </xf>
    <xf numFmtId="0" fontId="0" fillId="0" borderId="0" xfId="0"/>
    <xf numFmtId="3" fontId="0" fillId="0" borderId="0" xfId="0" applyNumberFormat="1"/>
    <xf numFmtId="0" fontId="0" fillId="9" borderId="0" xfId="0" applyFill="1"/>
    <xf numFmtId="0" fontId="2" fillId="9" borderId="0" xfId="0" applyFont="1" applyFill="1"/>
    <xf numFmtId="0" fontId="33" fillId="9" borderId="0" xfId="0" applyFont="1" applyFill="1"/>
    <xf numFmtId="0" fontId="0" fillId="0" borderId="0" xfId="0"/>
    <xf numFmtId="0" fontId="34" fillId="0" borderId="0" xfId="0" applyFont="1"/>
    <xf numFmtId="0" fontId="35" fillId="0" borderId="0" xfId="0" applyFont="1"/>
    <xf numFmtId="0" fontId="36" fillId="0" borderId="0" xfId="0" applyFont="1"/>
    <xf numFmtId="169" fontId="28" fillId="0" borderId="1" xfId="0" applyNumberFormat="1" applyFont="1" applyBorder="1" applyAlignment="1">
      <alignment horizontal="center"/>
    </xf>
    <xf numFmtId="170" fontId="28" fillId="0" borderId="1" xfId="0" applyNumberFormat="1" applyFont="1" applyBorder="1" applyAlignment="1">
      <alignment horizontal="center"/>
    </xf>
    <xf numFmtId="170" fontId="0" fillId="0" borderId="0" xfId="0" applyNumberFormat="1"/>
    <xf numFmtId="0" fontId="0" fillId="0" borderId="0" xfId="0"/>
    <xf numFmtId="1" fontId="2" fillId="0" borderId="0" xfId="0" applyNumberFormat="1" applyFont="1"/>
    <xf numFmtId="164" fontId="2" fillId="0" borderId="0" xfId="0" applyNumberFormat="1" applyFont="1"/>
    <xf numFmtId="0" fontId="0" fillId="0" borderId="0" xfId="0"/>
    <xf numFmtId="0" fontId="37" fillId="0" borderId="0" xfId="0" applyFont="1"/>
    <xf numFmtId="0" fontId="38" fillId="4" borderId="0" xfId="0" applyFont="1" applyFill="1"/>
    <xf numFmtId="0" fontId="39" fillId="0" borderId="0" xfId="0" applyFont="1"/>
    <xf numFmtId="14" fontId="39" fillId="0" borderId="0" xfId="0" applyNumberFormat="1" applyFont="1" applyAlignment="1">
      <alignment horizontal="left"/>
    </xf>
    <xf numFmtId="9" fontId="40" fillId="0" borderId="0" xfId="1" applyFont="1" applyAlignment="1">
      <alignment horizontal="left"/>
    </xf>
    <xf numFmtId="164" fontId="40" fillId="0" borderId="0" xfId="0" applyNumberFormat="1" applyFont="1" applyAlignment="1">
      <alignment horizontal="left"/>
    </xf>
    <xf numFmtId="164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71" fontId="0" fillId="0" borderId="19" xfId="1" applyNumberFormat="1" applyFont="1" applyBorder="1" applyAlignment="1">
      <alignment horizontal="center"/>
    </xf>
    <xf numFmtId="169" fontId="27" fillId="0" borderId="1" xfId="0" applyNumberFormat="1" applyFont="1" applyBorder="1" applyAlignment="1">
      <alignment horizontal="center"/>
    </xf>
    <xf numFmtId="164" fontId="30" fillId="0" borderId="5" xfId="0" applyNumberFormat="1" applyFont="1" applyBorder="1" applyAlignment="1">
      <alignment horizontal="center" vertical="center"/>
    </xf>
    <xf numFmtId="164" fontId="30" fillId="0" borderId="6" xfId="0" applyNumberFormat="1" applyFont="1" applyBorder="1" applyAlignment="1">
      <alignment horizontal="center" vertical="center"/>
    </xf>
    <xf numFmtId="164" fontId="30" fillId="0" borderId="7" xfId="0" applyNumberFormat="1" applyFont="1" applyBorder="1" applyAlignment="1">
      <alignment horizontal="center" vertical="center"/>
    </xf>
    <xf numFmtId="0" fontId="0" fillId="0" borderId="0" xfId="0"/>
  </cellXfs>
  <cellStyles count="3">
    <cellStyle name="Hyperlink" xfId="2" builtinId="8"/>
    <cellStyle name="Normal" xfId="0" builtinId="0"/>
    <cellStyle name="Per cent" xfId="1" builtinId="5"/>
  </cellStyles>
  <dxfs count="3"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FB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AFA66-2031-FB4C-820F-234953904F6A}" name="Table1" displayName="Table1" ref="B83:C86" totalsRowShown="0" headerRowDxfId="2" tableBorderDxfId="1">
  <tableColumns count="2">
    <tableColumn id="1" xr3:uid="{D6966292-EAD5-6846-A371-8F3411416D9A}" name="Column1"/>
    <tableColumn id="2" xr3:uid="{A31ADED0-A9F4-BA4D-80E6-E3E61019C0BC}" name="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miguelbolivar@sunairone.es" TargetMode="External"/><Relationship Id="rId2" Type="http://schemas.openxmlformats.org/officeDocument/2006/relationships/hyperlink" Target="mailto:coia.serra@opcionenergia.com" TargetMode="External"/><Relationship Id="rId1" Type="http://schemas.openxmlformats.org/officeDocument/2006/relationships/hyperlink" Target="mailto:jlbonillo@swapenergia.com" TargetMode="External"/><Relationship Id="rId6" Type="http://schemas.openxmlformats.org/officeDocument/2006/relationships/hyperlink" Target="mailto:sholze@audaxrenovables.com" TargetMode="External"/><Relationship Id="rId5" Type="http://schemas.openxmlformats.org/officeDocument/2006/relationships/hyperlink" Target="mailto:francisco.escriba@aldroenergia.com" TargetMode="External"/><Relationship Id="rId4" Type="http://schemas.openxmlformats.org/officeDocument/2006/relationships/hyperlink" Target="mailto:jmateo@cye-energi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03D7-9DA4-B44E-BE23-3C06DFFC767A}">
  <sheetPr>
    <tabColor theme="5" tint="0.59999389629810485"/>
  </sheetPr>
  <dimension ref="A3:B3"/>
  <sheetViews>
    <sheetView workbookViewId="0">
      <selection activeCell="B3" sqref="B3"/>
    </sheetView>
  </sheetViews>
  <sheetFormatPr baseColWidth="10" defaultRowHeight="16"/>
  <cols>
    <col min="1" max="16384" width="10.83203125" style="215"/>
  </cols>
  <sheetData>
    <row r="3" spans="1:2" ht="58">
      <c r="A3" s="216"/>
      <c r="B3" s="217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C06C-2270-8146-8499-BEA12AEC2F79}">
  <dimension ref="B2:I26"/>
  <sheetViews>
    <sheetView showGridLines="0" topLeftCell="D1" zoomScale="50" workbookViewId="0">
      <selection activeCell="G24" sqref="G24"/>
    </sheetView>
  </sheetViews>
  <sheetFormatPr baseColWidth="10" defaultRowHeight="16"/>
  <cols>
    <col min="3" max="3" width="22.33203125" customWidth="1"/>
    <col min="4" max="4" width="25.33203125" customWidth="1"/>
    <col min="5" max="5" width="37.83203125" customWidth="1"/>
    <col min="6" max="6" width="25.33203125" customWidth="1"/>
    <col min="7" max="7" width="24.33203125" customWidth="1"/>
    <col min="8" max="8" width="20.6640625" customWidth="1"/>
    <col min="9" max="9" width="20.1640625" customWidth="1"/>
  </cols>
  <sheetData>
    <row r="2" spans="2:9" ht="26">
      <c r="B2" s="4" t="s">
        <v>112</v>
      </c>
    </row>
    <row r="3" spans="2:9">
      <c r="B3" s="2" t="s">
        <v>113</v>
      </c>
    </row>
    <row r="8" spans="2:9">
      <c r="B8" s="5" t="s">
        <v>111</v>
      </c>
    </row>
    <row r="10" spans="2:9">
      <c r="C10" s="130" t="s">
        <v>4</v>
      </c>
      <c r="D10" s="129" t="s">
        <v>115</v>
      </c>
      <c r="E10" s="129" t="s">
        <v>110</v>
      </c>
      <c r="F10" s="129" t="s">
        <v>119</v>
      </c>
      <c r="G10" s="129" t="s">
        <v>120</v>
      </c>
      <c r="H10" s="129" t="s">
        <v>148</v>
      </c>
      <c r="I10" s="129" t="s">
        <v>149</v>
      </c>
    </row>
    <row r="11" spans="2:9">
      <c r="C11" s="131" t="s">
        <v>114</v>
      </c>
      <c r="D11" s="128" t="s">
        <v>116</v>
      </c>
      <c r="E11" s="159" t="s">
        <v>117</v>
      </c>
      <c r="F11" s="131" t="s">
        <v>130</v>
      </c>
      <c r="G11" s="132" t="s">
        <v>118</v>
      </c>
      <c r="H11" s="132" t="s">
        <v>260</v>
      </c>
    </row>
    <row r="12" spans="2:9">
      <c r="C12" s="131" t="s">
        <v>126</v>
      </c>
      <c r="D12" s="128" t="s">
        <v>175</v>
      </c>
      <c r="E12" s="159" t="s">
        <v>174</v>
      </c>
      <c r="F12" s="131" t="s">
        <v>127</v>
      </c>
      <c r="G12" s="132"/>
      <c r="H12" s="132" t="s">
        <v>183</v>
      </c>
    </row>
    <row r="13" spans="2:9">
      <c r="C13" s="131" t="s">
        <v>128</v>
      </c>
      <c r="D13" s="128" t="s">
        <v>129</v>
      </c>
      <c r="E13" s="159" t="s">
        <v>172</v>
      </c>
      <c r="F13" s="131"/>
      <c r="G13" s="132" t="s">
        <v>173</v>
      </c>
      <c r="H13" s="132" t="s">
        <v>183</v>
      </c>
    </row>
    <row r="14" spans="2:9">
      <c r="C14" s="131" t="s">
        <v>166</v>
      </c>
      <c r="D14" s="157" t="s">
        <v>169</v>
      </c>
      <c r="E14" s="158" t="s">
        <v>171</v>
      </c>
      <c r="F14" s="131" t="s">
        <v>170</v>
      </c>
      <c r="G14" s="132"/>
      <c r="H14" s="132" t="s">
        <v>183</v>
      </c>
    </row>
    <row r="15" spans="2:9">
      <c r="C15" s="131" t="s">
        <v>131</v>
      </c>
      <c r="D15" s="132" t="s">
        <v>176</v>
      </c>
      <c r="E15" s="158" t="s">
        <v>178</v>
      </c>
      <c r="F15" s="132" t="s">
        <v>177</v>
      </c>
      <c r="H15" s="132" t="s">
        <v>183</v>
      </c>
    </row>
    <row r="16" spans="2:9">
      <c r="C16" s="131" t="s">
        <v>121</v>
      </c>
      <c r="D16" s="132" t="s">
        <v>179</v>
      </c>
      <c r="E16" s="158" t="s">
        <v>180</v>
      </c>
      <c r="F16" s="132" t="s">
        <v>181</v>
      </c>
      <c r="H16" s="132" t="s">
        <v>183</v>
      </c>
    </row>
    <row r="17" spans="2:9">
      <c r="C17" s="131" t="s">
        <v>150</v>
      </c>
    </row>
    <row r="18" spans="2:9">
      <c r="C18" s="131"/>
    </row>
    <row r="19" spans="2:9">
      <c r="C19" s="131"/>
    </row>
    <row r="20" spans="2:9">
      <c r="C20" s="131"/>
      <c r="H20" t="e">
        <f>+INDEX('I3_Precios Finales'!$E$16:$K$1048576,MATCH($D20,'I3_Precios Finales'!$D$16:$D$1048576,0),MATCH('W1_Calculo de facturas'!H$17,'I3_Precios Finales'!$E$13:$K$13,0))</f>
        <v>#N/A</v>
      </c>
    </row>
    <row r="21" spans="2:9">
      <c r="B21" s="5" t="s">
        <v>182</v>
      </c>
    </row>
    <row r="23" spans="2:9">
      <c r="C23" s="130" t="s">
        <v>4</v>
      </c>
      <c r="D23" s="129" t="s">
        <v>115</v>
      </c>
      <c r="E23" s="129" t="s">
        <v>110</v>
      </c>
      <c r="F23" s="129" t="s">
        <v>119</v>
      </c>
      <c r="G23" s="129" t="s">
        <v>120</v>
      </c>
      <c r="H23" s="129" t="s">
        <v>148</v>
      </c>
      <c r="I23" s="129" t="s">
        <v>149</v>
      </c>
    </row>
    <row r="24" spans="2:9">
      <c r="C24" s="160" t="s">
        <v>135</v>
      </c>
      <c r="D24" s="128"/>
      <c r="E24" s="159"/>
      <c r="F24" s="131"/>
      <c r="G24" s="132"/>
    </row>
    <row r="25" spans="2:9">
      <c r="C25" s="160" t="s">
        <v>136</v>
      </c>
      <c r="D25" s="128"/>
      <c r="E25" s="159"/>
      <c r="F25" s="131"/>
      <c r="G25" s="132"/>
    </row>
    <row r="26" spans="2:9">
      <c r="C26" s="160" t="s">
        <v>137</v>
      </c>
    </row>
  </sheetData>
  <hyperlinks>
    <hyperlink ref="E14" r:id="rId1" xr:uid="{4D744722-64B9-4949-BF0C-1AA34CA17029}"/>
    <hyperlink ref="E11" r:id="rId2" xr:uid="{EAE68865-5C6F-E042-A383-480229592725}"/>
    <hyperlink ref="E13" r:id="rId3" xr:uid="{1CE266C7-EBAE-804F-9977-1439CD891874}"/>
    <hyperlink ref="E12" r:id="rId4" xr:uid="{F7CE8237-BD2F-3A42-A34E-7710810A9C49}"/>
    <hyperlink ref="E15" r:id="rId5" xr:uid="{348F8601-DA15-B245-A79F-DE8A1ADDD4B5}"/>
    <hyperlink ref="E16" r:id="rId6" xr:uid="{0A29FC84-928D-844B-B068-9E48385DFB2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A31-5F43-9945-9DA0-064E52C1B388}">
  <dimension ref="B2:R107"/>
  <sheetViews>
    <sheetView showGridLines="0" workbookViewId="0">
      <selection activeCell="C107" sqref="C107"/>
    </sheetView>
  </sheetViews>
  <sheetFormatPr baseColWidth="10" defaultRowHeight="16" outlineLevelCol="1"/>
  <cols>
    <col min="3" max="3" width="25.83203125" customWidth="1"/>
    <col min="4" max="4" width="17.6640625" hidden="1" customWidth="1" outlineLevel="1"/>
    <col min="5" max="5" width="16.1640625" customWidth="1" collapsed="1"/>
    <col min="6" max="6" width="17.6640625" customWidth="1"/>
    <col min="7" max="7" width="20.83203125" customWidth="1"/>
    <col min="8" max="8" width="18" customWidth="1"/>
    <col min="9" max="9" width="14.1640625" customWidth="1"/>
    <col min="10" max="10" width="16.1640625" customWidth="1"/>
    <col min="12" max="12" width="19.83203125" customWidth="1"/>
    <col min="13" max="13" width="21.33203125" customWidth="1"/>
  </cols>
  <sheetData>
    <row r="2" spans="2:3" ht="26">
      <c r="B2" s="4" t="s">
        <v>63</v>
      </c>
    </row>
    <row r="3" spans="2:3">
      <c r="B3" s="2" t="s">
        <v>64</v>
      </c>
    </row>
    <row r="6" spans="2:3">
      <c r="B6" s="70" t="s">
        <v>71</v>
      </c>
      <c r="C6" s="71">
        <v>0.21</v>
      </c>
    </row>
    <row r="7" spans="2:3">
      <c r="B7" s="72" t="s">
        <v>66</v>
      </c>
      <c r="C7" s="73">
        <v>5.11E-2</v>
      </c>
    </row>
    <row r="8" spans="2:3">
      <c r="B8" s="72" t="s">
        <v>2</v>
      </c>
      <c r="C8" s="154" t="str">
        <f>+'I1_Cliente seleccionado'!$W$13</f>
        <v>3.1. A</v>
      </c>
    </row>
    <row r="9" spans="2:3">
      <c r="B9" s="153" t="s">
        <v>285</v>
      </c>
      <c r="C9" s="155">
        <v>6.79</v>
      </c>
    </row>
    <row r="10" spans="2:3">
      <c r="B10" s="153" t="s">
        <v>284</v>
      </c>
      <c r="C10" s="184">
        <v>365</v>
      </c>
    </row>
    <row r="11" spans="2:3">
      <c r="B11" s="153" t="s">
        <v>287</v>
      </c>
      <c r="C11" s="184">
        <v>12</v>
      </c>
    </row>
    <row r="13" spans="2:3" s="210" customFormat="1"/>
    <row r="14" spans="2:3" s="210" customFormat="1"/>
    <row r="15" spans="2:3">
      <c r="B15" s="5" t="s">
        <v>93</v>
      </c>
    </row>
    <row r="17" spans="2:10">
      <c r="B17" s="5"/>
      <c r="E17" s="94" t="str">
        <f>+CONCATENATE($E$18,E19)</f>
        <v>Precio EnergíaP1</v>
      </c>
      <c r="F17" s="94" t="str">
        <f>+CONCATENATE($E$18,F19)</f>
        <v>Precio EnergíaP2</v>
      </c>
      <c r="G17" s="94" t="str">
        <f>+CONCATENATE($E$18,G19)</f>
        <v>Precio EnergíaP3</v>
      </c>
      <c r="H17" s="94" t="str">
        <f>+CONCATENATE($H$18,H19)</f>
        <v>Precio PotenciaP1</v>
      </c>
      <c r="I17" s="94" t="str">
        <f>+CONCATENATE($H$18,I19)</f>
        <v>Precio PotenciaP2</v>
      </c>
      <c r="J17" s="94" t="str">
        <f>+CONCATENATE($H$18,J19)</f>
        <v>Precio PotenciaP3</v>
      </c>
    </row>
    <row r="18" spans="2:10">
      <c r="E18" s="13" t="s">
        <v>25</v>
      </c>
      <c r="F18" s="11"/>
      <c r="G18" s="11"/>
      <c r="H18" s="13" t="s">
        <v>27</v>
      </c>
      <c r="I18" s="11"/>
      <c r="J18" s="11"/>
    </row>
    <row r="19" spans="2:10">
      <c r="E19" s="40" t="s">
        <v>8</v>
      </c>
      <c r="F19" s="41" t="s">
        <v>9</v>
      </c>
      <c r="G19" s="41" t="s">
        <v>10</v>
      </c>
      <c r="H19" s="40" t="s">
        <v>8</v>
      </c>
      <c r="I19" s="41" t="s">
        <v>9</v>
      </c>
      <c r="J19" s="41" t="s">
        <v>10</v>
      </c>
    </row>
    <row r="20" spans="2:10">
      <c r="C20" s="64" t="s">
        <v>31</v>
      </c>
      <c r="D20" s="93" t="str">
        <f t="shared" ref="D20:D30" si="0">+CONCATENATE(C20,$C$8)</f>
        <v>Esfera3.1. A</v>
      </c>
      <c r="E20" s="10">
        <f>+INDEX('I3_Precios Finales'!$E$16:$K$1048576,MATCH($D20,'I3_Precios Finales'!$D$16:$D$1048576,0),MATCH('W1_Calculo de facturas'!E$17,'I3_Precios Finales'!$E$13:$K$13,0))</f>
        <v>7.9824999999999993E-2</v>
      </c>
      <c r="F20" s="10">
        <f>+INDEX('I3_Precios Finales'!$E$16:$K$1048576,MATCH($D20,'I3_Precios Finales'!$D$16:$D$1048576,0),MATCH('W1_Calculo de facturas'!F$17,'I3_Precios Finales'!$E$13:$K$13,0))</f>
        <v>7.4503E-2</v>
      </c>
      <c r="G20" s="10">
        <f>+INDEX('I3_Precios Finales'!$E$16:$K$1048576,MATCH($D20,'I3_Precios Finales'!$D$16:$D$1048576,0),MATCH('W1_Calculo de facturas'!G$17,'I3_Precios Finales'!$E$13:$K$13,0))</f>
        <v>5.8594E-2</v>
      </c>
      <c r="H20" s="199">
        <f>+INDEX('I3_Precios Finales'!$E$16:$K$1048576,MATCH($D20,'I3_Precios Finales'!$D$16:$D$1048576,0),MATCH('W1_Calculo de facturas'!H$17,'I3_Precios Finales'!$E$13:$K$13,0))</f>
        <v>0.16211917808219178</v>
      </c>
      <c r="I20" s="10">
        <f>+INDEX('I3_Precios Finales'!$E$16:$K$1048576,MATCH($D20,'I3_Precios Finales'!$D$16:$D$1048576,0),MATCH('W1_Calculo de facturas'!I$17,'I3_Precios Finales'!$E$13:$K$13,0))</f>
        <v>9.99745205479452E-2</v>
      </c>
      <c r="J20" s="10">
        <f>+INDEX('I3_Precios Finales'!$E$16:$K$1048576,MATCH($D20,'I3_Precios Finales'!$D$16:$D$1048576,0),MATCH('W1_Calculo de facturas'!J$17,'I3_Precios Finales'!$E$13:$K$13,0))</f>
        <v>2.2925205479452052E-2</v>
      </c>
    </row>
    <row r="21" spans="2:10">
      <c r="C21" s="64" t="s">
        <v>32</v>
      </c>
      <c r="D21" s="93" t="str">
        <f t="shared" si="0"/>
        <v>Opción - Telkes3.1. A</v>
      </c>
      <c r="E21" s="10">
        <f>+INDEX('I3_Precios Finales'!$E$16:$K$1048576,MATCH($D21,'I3_Precios Finales'!$D$16:$D$1048576,0),MATCH('W1_Calculo de facturas'!E$17,'I3_Precios Finales'!$E$13:$K$13,0))</f>
        <v>7.8715242736702357E-2</v>
      </c>
      <c r="F21" s="10">
        <f>+INDEX('I3_Precios Finales'!$E$16:$K$1048576,MATCH($D21,'I3_Precios Finales'!$D$16:$D$1048576,0),MATCH('W1_Calculo de facturas'!F$17,'I3_Precios Finales'!$E$13:$K$13,0))</f>
        <v>7.2077624761433062E-2</v>
      </c>
      <c r="G21" s="10">
        <f>+INDEX('I3_Precios Finales'!$E$16:$K$1048576,MATCH($D21,'I3_Precios Finales'!$D$16:$D$1048576,0),MATCH('W1_Calculo de facturas'!G$17,'I3_Precios Finales'!$E$13:$K$13,0))</f>
        <v>5.7019538329366182E-2</v>
      </c>
      <c r="H21" s="10">
        <f>+INDEX('I3_Precios Finales'!$E$16:$K$1048576,MATCH($D21,'I3_Precios Finales'!$D$16:$D$1048576,0),MATCH('W1_Calculo de facturas'!H$17,'I3_Precios Finales'!$E$13:$K$13,0))</f>
        <v>0.16167614207650274</v>
      </c>
      <c r="I21" s="10">
        <f>+INDEX('I3_Precios Finales'!$E$16:$K$1048576,MATCH($D21,'I3_Precios Finales'!$D$16:$D$1048576,0),MATCH('W1_Calculo de facturas'!I$17,'I3_Precios Finales'!$E$13:$K$13,0))</f>
        <v>9.9701336065573784E-2</v>
      </c>
      <c r="J21" s="10">
        <f>+INDEX('I3_Precios Finales'!$E$16:$K$1048576,MATCH($D21,'I3_Precios Finales'!$D$16:$D$1048576,0),MATCH('W1_Calculo de facturas'!J$17,'I3_Precios Finales'!$E$13:$K$13,0))</f>
        <v>2.286265300546448E-2</v>
      </c>
    </row>
    <row r="22" spans="2:10">
      <c r="C22" s="64" t="s">
        <v>41</v>
      </c>
      <c r="D22" s="93" t="str">
        <f t="shared" si="0"/>
        <v>Opción - Curie3.1. A</v>
      </c>
      <c r="E22" s="10">
        <f>+INDEX('I3_Precios Finales'!$E$16:$K$1048576,MATCH($D22,'I3_Precios Finales'!$D$16:$D$1048576,0),MATCH('W1_Calculo de facturas'!E$17,'I3_Precios Finales'!$E$13:$K$13,0))</f>
        <v>8.0745242736702361E-2</v>
      </c>
      <c r="F22" s="10">
        <f>+INDEX('I3_Precios Finales'!$E$16:$K$1048576,MATCH($D22,'I3_Precios Finales'!$D$16:$D$1048576,0),MATCH('W1_Calculo de facturas'!F$17,'I3_Precios Finales'!$E$13:$K$13,0))</f>
        <v>7.4107624761433066E-2</v>
      </c>
      <c r="G22" s="10">
        <f>+INDEX('I3_Precios Finales'!$E$16:$K$1048576,MATCH($D22,'I3_Precios Finales'!$D$16:$D$1048576,0),MATCH('W1_Calculo de facturas'!G$17,'I3_Precios Finales'!$E$13:$K$13,0))</f>
        <v>5.9049538329366179E-2</v>
      </c>
      <c r="H22" s="10">
        <f>+INDEX('I3_Precios Finales'!$E$16:$K$1048576,MATCH($D22,'I3_Precios Finales'!$D$16:$D$1048576,0),MATCH('W1_Calculo de facturas'!H$17,'I3_Precios Finales'!$E$13:$K$13,0))</f>
        <v>0.16167614207650274</v>
      </c>
      <c r="I22" s="10">
        <f>+INDEX('I3_Precios Finales'!$E$16:$K$1048576,MATCH($D22,'I3_Precios Finales'!$D$16:$D$1048576,0),MATCH('W1_Calculo de facturas'!I$17,'I3_Precios Finales'!$E$13:$K$13,0))</f>
        <v>9.9701336065573784E-2</v>
      </c>
      <c r="J22" s="10">
        <f>+INDEX('I3_Precios Finales'!$E$16:$K$1048576,MATCH($D22,'I3_Precios Finales'!$D$16:$D$1048576,0),MATCH('W1_Calculo de facturas'!J$17,'I3_Precios Finales'!$E$13:$K$13,0))</f>
        <v>2.286265300546448E-2</v>
      </c>
    </row>
    <row r="23" spans="2:10">
      <c r="C23" s="64" t="s">
        <v>42</v>
      </c>
      <c r="D23" s="93" t="str">
        <f t="shared" si="0"/>
        <v>Opción - Tesla3.1. A</v>
      </c>
      <c r="E23" s="10">
        <f>+INDEX('I3_Precios Finales'!$E$16:$K$1048576,MATCH($D23,'I3_Precios Finales'!$D$16:$D$1048576,0),MATCH('W1_Calculo de facturas'!E$17,'I3_Precios Finales'!$E$13:$K$13,0))</f>
        <v>8.2775242736702365E-2</v>
      </c>
      <c r="F23" s="10">
        <f>+INDEX('I3_Precios Finales'!$E$16:$K$1048576,MATCH($D23,'I3_Precios Finales'!$D$16:$D$1048576,0),MATCH('W1_Calculo de facturas'!F$17,'I3_Precios Finales'!$E$13:$K$13,0))</f>
        <v>7.613762476143307E-2</v>
      </c>
      <c r="G23" s="10">
        <f>+INDEX('I3_Precios Finales'!$E$16:$K$1048576,MATCH($D23,'I3_Precios Finales'!$D$16:$D$1048576,0),MATCH('W1_Calculo de facturas'!G$17,'I3_Precios Finales'!$E$13:$K$13,0))</f>
        <v>6.1079538329366176E-2</v>
      </c>
      <c r="H23" s="10">
        <f>+INDEX('I3_Precios Finales'!$E$16:$K$1048576,MATCH($D23,'I3_Precios Finales'!$D$16:$D$1048576,0),MATCH('W1_Calculo de facturas'!H$17,'I3_Precios Finales'!$E$13:$K$13,0))</f>
        <v>0.16167614207650274</v>
      </c>
      <c r="I23" s="10">
        <f>+INDEX('I3_Precios Finales'!$E$16:$K$1048576,MATCH($D23,'I3_Precios Finales'!$D$16:$D$1048576,0),MATCH('W1_Calculo de facturas'!I$17,'I3_Precios Finales'!$E$13:$K$13,0))</f>
        <v>9.9701336065573784E-2</v>
      </c>
      <c r="J23" s="10">
        <f>+INDEX('I3_Precios Finales'!$E$16:$K$1048576,MATCH($D23,'I3_Precios Finales'!$D$16:$D$1048576,0),MATCH('W1_Calculo de facturas'!J$17,'I3_Precios Finales'!$E$13:$K$13,0))</f>
        <v>2.286265300546448E-2</v>
      </c>
    </row>
    <row r="24" spans="2:10">
      <c r="C24" s="64" t="s">
        <v>43</v>
      </c>
      <c r="D24" s="93" t="str">
        <f t="shared" si="0"/>
        <v>Opción - Edison3.1. A</v>
      </c>
      <c r="E24" s="10">
        <f>+INDEX('I3_Precios Finales'!$E$16:$K$1048576,MATCH($D24,'I3_Precios Finales'!$D$16:$D$1048576,0),MATCH('W1_Calculo de facturas'!E$17,'I3_Precios Finales'!$E$13:$K$13,0))</f>
        <v>8.4805242736702369E-2</v>
      </c>
      <c r="F24" s="10">
        <f>+INDEX('I3_Precios Finales'!$E$16:$K$1048576,MATCH($D24,'I3_Precios Finales'!$D$16:$D$1048576,0),MATCH('W1_Calculo de facturas'!F$17,'I3_Precios Finales'!$E$13:$K$13,0))</f>
        <v>7.8167624761433074E-2</v>
      </c>
      <c r="G24" s="10">
        <f>+INDEX('I3_Precios Finales'!$E$16:$K$1048576,MATCH($D24,'I3_Precios Finales'!$D$16:$D$1048576,0),MATCH('W1_Calculo de facturas'!G$17,'I3_Precios Finales'!$E$13:$K$13,0))</f>
        <v>6.310953832936618E-2</v>
      </c>
      <c r="H24" s="10">
        <f>+INDEX('I3_Precios Finales'!$E$16:$K$1048576,MATCH($D24,'I3_Precios Finales'!$D$16:$D$1048576,0),MATCH('W1_Calculo de facturas'!H$17,'I3_Precios Finales'!$E$13:$K$13,0))</f>
        <v>0.16167614207650274</v>
      </c>
      <c r="I24" s="10">
        <f>+INDEX('I3_Precios Finales'!$E$16:$K$1048576,MATCH($D24,'I3_Precios Finales'!$D$16:$D$1048576,0),MATCH('W1_Calculo de facturas'!I$17,'I3_Precios Finales'!$E$13:$K$13,0))</f>
        <v>9.9701336065573784E-2</v>
      </c>
      <c r="J24" s="10">
        <f>+INDEX('I3_Precios Finales'!$E$16:$K$1048576,MATCH($D24,'I3_Precios Finales'!$D$16:$D$1048576,0),MATCH('W1_Calculo de facturas'!J$17,'I3_Precios Finales'!$E$13:$K$13,0))</f>
        <v>2.286265300546448E-2</v>
      </c>
    </row>
    <row r="25" spans="2:10">
      <c r="C25" s="64" t="s">
        <v>101</v>
      </c>
      <c r="D25" s="93" t="str">
        <f t="shared" si="0"/>
        <v>Opción - Volta3.1. A</v>
      </c>
      <c r="E25" s="10">
        <f>+INDEX('I3_Precios Finales'!$E$16:$K$1048576,MATCH($D25,'I3_Precios Finales'!$D$16:$D$1048576,0),MATCH('W1_Calculo de facturas'!E$17,'I3_Precios Finales'!$E$13:$K$13,0))</f>
        <v>8.8865242736702363E-2</v>
      </c>
      <c r="F25" s="10">
        <f>+INDEX('I3_Precios Finales'!$E$16:$K$1048576,MATCH($D25,'I3_Precios Finales'!$D$16:$D$1048576,0),MATCH('W1_Calculo de facturas'!F$17,'I3_Precios Finales'!$E$13:$K$13,0))</f>
        <v>8.2227624761433069E-2</v>
      </c>
      <c r="G25" s="10">
        <f>+INDEX('I3_Precios Finales'!$E$16:$K$1048576,MATCH($D25,'I3_Precios Finales'!$D$16:$D$1048576,0),MATCH('W1_Calculo de facturas'!G$17,'I3_Precios Finales'!$E$13:$K$13,0))</f>
        <v>6.7169538329366174E-2</v>
      </c>
      <c r="H25" s="10">
        <f>+INDEX('I3_Precios Finales'!$E$16:$K$1048576,MATCH($D25,'I3_Precios Finales'!$D$16:$D$1048576,0),MATCH('W1_Calculo de facturas'!H$17,'I3_Precios Finales'!$E$13:$K$13,0))</f>
        <v>0.16167614207650274</v>
      </c>
      <c r="I25" s="10">
        <f>+INDEX('I3_Precios Finales'!$E$16:$K$1048576,MATCH($D25,'I3_Precios Finales'!$D$16:$D$1048576,0),MATCH('W1_Calculo de facturas'!I$17,'I3_Precios Finales'!$E$13:$K$13,0))</f>
        <v>9.9701336065573784E-2</v>
      </c>
      <c r="J25" s="10">
        <f>+INDEX('I3_Precios Finales'!$E$16:$K$1048576,MATCH($D25,'I3_Precios Finales'!$D$16:$D$1048576,0),MATCH('W1_Calculo de facturas'!J$17,'I3_Precios Finales'!$E$13:$K$13,0))</f>
        <v>2.286265300546448E-2</v>
      </c>
    </row>
    <row r="26" spans="2:10">
      <c r="C26" s="64" t="s">
        <v>138</v>
      </c>
      <c r="D26" s="93" t="str">
        <f t="shared" si="0"/>
        <v>Opción - Personificada3.1. A</v>
      </c>
      <c r="E26" s="10">
        <f>+INDEX('I3_Precios Finales'!$E$16:$K$1048576,MATCH($D26,'I3_Precios Finales'!$D$16:$D$1048576,0),MATCH('W1_Calculo de facturas'!E$17,'I3_Precios Finales'!$E$13:$K$13,0))</f>
        <v>8.8865242736702266E-2</v>
      </c>
      <c r="F26" s="10">
        <f>+INDEX('I3_Precios Finales'!$E$16:$K$1048576,MATCH($D26,'I3_Precios Finales'!$D$16:$D$1048576,0),MATCH('W1_Calculo de facturas'!F$17,'I3_Precios Finales'!$E$13:$K$13,0))</f>
        <v>8.2227624761432971E-2</v>
      </c>
      <c r="G26" s="10">
        <f>+INDEX('I3_Precios Finales'!$E$16:$K$1048576,MATCH($D26,'I3_Precios Finales'!$D$16:$D$1048576,0),MATCH('W1_Calculo de facturas'!G$17,'I3_Precios Finales'!$E$13:$K$13,0))</f>
        <v>6.7169538329366077E-2</v>
      </c>
      <c r="H26" s="10">
        <f>+INDEX('I3_Precios Finales'!$E$16:$K$1048576,MATCH($D26,'I3_Precios Finales'!$D$16:$D$1048576,0),MATCH('W1_Calculo de facturas'!H$17,'I3_Precios Finales'!$E$13:$K$13,0))</f>
        <v>0.1621190904109589</v>
      </c>
      <c r="I26" s="10">
        <f>+INDEX('I3_Precios Finales'!$E$16:$K$1048576,MATCH($D26,'I3_Precios Finales'!$D$16:$D$1048576,0),MATCH('W1_Calculo de facturas'!I$17,'I3_Precios Finales'!$E$13:$K$13,0))</f>
        <v>9.9974490410958919E-2</v>
      </c>
      <c r="J26" s="10">
        <f>+INDEX('I3_Precios Finales'!$E$16:$K$1048576,MATCH($D26,'I3_Precios Finales'!$D$16:$D$1048576,0),MATCH('W1_Calculo de facturas'!J$17,'I3_Precios Finales'!$E$13:$K$13,0))</f>
        <v>2.2925290410958903E-2</v>
      </c>
    </row>
    <row r="27" spans="2:10">
      <c r="C27" s="64" t="s">
        <v>261</v>
      </c>
      <c r="D27" s="93" t="str">
        <f t="shared" si="0"/>
        <v>GBP - Odin3.1. A</v>
      </c>
      <c r="E27" s="10">
        <f>+INDEX('I3_Precios Finales'!$E$16:$K$1048576,MATCH($D27,'I3_Precios Finales'!$D$16:$D$1048576,0),MATCH('W1_Calculo de facturas'!E$17,'I3_Precios Finales'!$E$13:$K$13,0))</f>
        <v>7.8437000000000007E-2</v>
      </c>
      <c r="F27" s="10">
        <f>+INDEX('I3_Precios Finales'!$E$16:$K$1048576,MATCH($D27,'I3_Precios Finales'!$D$16:$D$1048576,0),MATCH('W1_Calculo de facturas'!F$17,'I3_Precios Finales'!$E$13:$K$13,0))</f>
        <v>7.3515999999999998E-2</v>
      </c>
      <c r="G27" s="10">
        <f>+INDEX('I3_Precios Finales'!$E$16:$K$1048576,MATCH($D27,'I3_Precios Finales'!$D$16:$D$1048576,0),MATCH('W1_Calculo de facturas'!G$17,'I3_Precios Finales'!$E$13:$K$13,0))</f>
        <v>5.7820000000000003E-2</v>
      </c>
      <c r="H27" s="10">
        <f>+INDEX('I3_Precios Finales'!$E$16:$K$1048576,MATCH($D27,'I3_Precios Finales'!$D$16:$D$1048576,0),MATCH('W1_Calculo de facturas'!H$17,'I3_Precios Finales'!$E$13:$K$13,0))</f>
        <v>0.16455900000000001</v>
      </c>
      <c r="I27" s="10">
        <f>+INDEX('I3_Precios Finales'!$E$16:$K$1048576,MATCH($D27,'I3_Precios Finales'!$D$16:$D$1048576,0),MATCH('W1_Calculo de facturas'!I$17,'I3_Precios Finales'!$E$13:$K$13,0))</f>
        <v>0.109726</v>
      </c>
      <c r="J27" s="10">
        <f>+INDEX('I3_Precios Finales'!$E$16:$K$1048576,MATCH($D27,'I3_Precios Finales'!$D$16:$D$1048576,0),MATCH('W1_Calculo de facturas'!J$17,'I3_Precios Finales'!$E$13:$K$13,0))</f>
        <v>3.8656000000000003E-2</v>
      </c>
    </row>
    <row r="28" spans="2:10">
      <c r="C28" s="64" t="s">
        <v>262</v>
      </c>
      <c r="D28" s="93" t="str">
        <f t="shared" si="0"/>
        <v>GBP - Woody3.1. A</v>
      </c>
      <c r="E28" s="10">
        <f>+INDEX('I3_Precios Finales'!$E$16:$K$1048576,MATCH($D28,'I3_Precios Finales'!$D$16:$D$1048576,0),MATCH('W1_Calculo de facturas'!E$17,'I3_Precios Finales'!$E$13:$K$13,0))</f>
        <v>7.6581999999999997E-2</v>
      </c>
      <c r="F28" s="10">
        <f>+INDEX('I3_Precios Finales'!$E$16:$K$1048576,MATCH($D28,'I3_Precios Finales'!$D$16:$D$1048576,0),MATCH('W1_Calculo de facturas'!F$17,'I3_Precios Finales'!$E$13:$K$13,0))</f>
        <v>7.1711999999999998E-2</v>
      </c>
      <c r="G28" s="10">
        <f>+INDEX('I3_Precios Finales'!$E$16:$K$1048576,MATCH($D28,'I3_Precios Finales'!$D$16:$D$1048576,0),MATCH('W1_Calculo de facturas'!G$17,'I3_Precios Finales'!$E$13:$K$13,0))</f>
        <v>5.6189000000000003E-2</v>
      </c>
      <c r="H28" s="10">
        <f>+INDEX('I3_Precios Finales'!$E$16:$K$1048576,MATCH($D28,'I3_Precios Finales'!$D$16:$D$1048576,0),MATCH('W1_Calculo de facturas'!H$17,'I3_Precios Finales'!$E$13:$K$13,0))</f>
        <v>0.16455900000000001</v>
      </c>
      <c r="I28" s="10">
        <f>+INDEX('I3_Precios Finales'!$E$16:$K$1048576,MATCH($D28,'I3_Precios Finales'!$D$16:$D$1048576,0),MATCH('W1_Calculo de facturas'!I$17,'I3_Precios Finales'!$E$13:$K$13,0))</f>
        <v>0.109726</v>
      </c>
      <c r="J28" s="10">
        <f>+INDEX('I3_Precios Finales'!$E$16:$K$1048576,MATCH($D28,'I3_Precios Finales'!$D$16:$D$1048576,0),MATCH('W1_Calculo de facturas'!J$17,'I3_Precios Finales'!$E$13:$K$13,0))</f>
        <v>3.8656000000000003E-2</v>
      </c>
    </row>
    <row r="29" spans="2:10">
      <c r="C29" s="64" t="s">
        <v>263</v>
      </c>
      <c r="D29" s="93" t="str">
        <f t="shared" si="0"/>
        <v>GBP - Darwin3.1. A</v>
      </c>
      <c r="E29" s="10">
        <f>+INDEX('I3_Precios Finales'!$E$16:$K$1048576,MATCH($D29,'I3_Precios Finales'!$D$16:$D$1048576,0),MATCH('W1_Calculo de facturas'!E$17,'I3_Precios Finales'!$E$13:$K$13,0))</f>
        <v>9.9765999999999994E-2</v>
      </c>
      <c r="F29" s="10">
        <f>+INDEX('I3_Precios Finales'!$E$16:$K$1048576,MATCH($D29,'I3_Precios Finales'!$D$16:$D$1048576,0),MATCH('W1_Calculo de facturas'!F$17,'I3_Precios Finales'!$E$13:$K$13,0))</f>
        <v>9.4851000000000005E-2</v>
      </c>
      <c r="G29" s="10">
        <f>+INDEX('I3_Precios Finales'!$E$16:$K$1048576,MATCH($D29,'I3_Precios Finales'!$D$16:$D$1048576,0),MATCH('W1_Calculo de facturas'!G$17,'I3_Precios Finales'!$E$13:$K$13,0))</f>
        <v>7.8109999999999999E-2</v>
      </c>
      <c r="H29" s="10">
        <f>+INDEX('I3_Precios Finales'!$E$16:$K$1048576,MATCH($D29,'I3_Precios Finales'!$D$16:$D$1048576,0),MATCH('W1_Calculo de facturas'!H$17,'I3_Precios Finales'!$E$13:$K$13,0))</f>
        <v>0.16455900000000001</v>
      </c>
      <c r="I29" s="10">
        <f>+INDEX('I3_Precios Finales'!$E$16:$K$1048576,MATCH($D29,'I3_Precios Finales'!$D$16:$D$1048576,0),MATCH('W1_Calculo de facturas'!I$17,'I3_Precios Finales'!$E$13:$K$13,0))</f>
        <v>0.109726</v>
      </c>
      <c r="J29" s="10">
        <f>+INDEX('I3_Precios Finales'!$E$16:$K$1048576,MATCH($D29,'I3_Precios Finales'!$D$16:$D$1048576,0),MATCH('W1_Calculo de facturas'!J$17,'I3_Precios Finales'!$E$13:$K$13,0))</f>
        <v>3.8656000000000003E-2</v>
      </c>
    </row>
    <row r="30" spans="2:10">
      <c r="C30" s="64" t="s">
        <v>191</v>
      </c>
      <c r="D30" s="93" t="str">
        <f t="shared" si="0"/>
        <v>CYE - Personificada3.1. A</v>
      </c>
      <c r="E30" s="10">
        <f>+INDEX('I3_Precios Finales'!$E$16:$K$1048576,MATCH($D30,'I3_Precios Finales'!$D$16:$D$1048576,0),MATCH('W1_Calculo de facturas'!E$17,'I3_Precios Finales'!$E$13:$K$13,0))</f>
        <v>9.2254000000000003E-2</v>
      </c>
      <c r="F30" s="10">
        <f>+INDEX('I3_Precios Finales'!$E$16:$K$1048576,MATCH($D30,'I3_Precios Finales'!$D$16:$D$1048576,0),MATCH('W1_Calculo de facturas'!F$17,'I3_Precios Finales'!$E$13:$K$13,0))</f>
        <v>8.5803000000000004E-2</v>
      </c>
      <c r="G30" s="10">
        <f>+INDEX('I3_Precios Finales'!$E$16:$K$1048576,MATCH($D30,'I3_Precios Finales'!$D$16:$D$1048576,0),MATCH('W1_Calculo de facturas'!G$17,'I3_Precios Finales'!$E$13:$K$13,0))</f>
        <v>6.6844000000000001E-2</v>
      </c>
      <c r="H30" s="10">
        <f>+INDEX('I3_Precios Finales'!$E$16:$K$1048576,MATCH($D30,'I3_Precios Finales'!$D$16:$D$1048576,0),MATCH('W1_Calculo de facturas'!H$17,'I3_Precios Finales'!$E$13:$K$13,0))</f>
        <v>0.1621190904109589</v>
      </c>
      <c r="I30" s="10">
        <f>+INDEX('I3_Precios Finales'!$E$16:$K$1048576,MATCH($D30,'I3_Precios Finales'!$D$16:$D$1048576,0),MATCH('W1_Calculo de facturas'!I$17,'I3_Precios Finales'!$E$13:$K$13,0))</f>
        <v>9.9974490410958919E-2</v>
      </c>
      <c r="J30" s="10">
        <f>+INDEX('I3_Precios Finales'!$E$16:$K$1048576,MATCH($D30,'I3_Precios Finales'!$D$16:$D$1048576,0),MATCH('W1_Calculo de facturas'!J$17,'I3_Precios Finales'!$E$13:$K$13,0))</f>
        <v>2.2925290410958903E-2</v>
      </c>
    </row>
    <row r="33" spans="2:12">
      <c r="B33" s="5" t="s">
        <v>92</v>
      </c>
    </row>
    <row r="36" spans="2:12">
      <c r="E36" s="13" t="s">
        <v>65</v>
      </c>
      <c r="F36" s="68"/>
      <c r="G36" s="68"/>
      <c r="H36" s="68"/>
      <c r="I36" s="68"/>
      <c r="J36" s="68"/>
      <c r="K36" s="207"/>
      <c r="L36" s="207"/>
    </row>
    <row r="37" spans="2:12">
      <c r="E37" s="40" t="s">
        <v>11</v>
      </c>
      <c r="F37" s="41" t="s">
        <v>7</v>
      </c>
      <c r="G37" s="41" t="s">
        <v>66</v>
      </c>
      <c r="H37" s="41" t="s">
        <v>67</v>
      </c>
      <c r="I37" s="41" t="s">
        <v>68</v>
      </c>
      <c r="J37" s="41" t="s">
        <v>69</v>
      </c>
    </row>
    <row r="38" spans="2:12">
      <c r="C38" s="64" t="s">
        <v>70</v>
      </c>
      <c r="D38" s="93" t="str">
        <f t="shared" ref="D38:D49" si="1">+CONCATENATE(C38,$C$8)</f>
        <v>Factura actual3.1. A</v>
      </c>
      <c r="E38" s="69">
        <f>+('I1_Cliente seleccionado'!$X$13*'I1_Cliente seleccionado'!$AV$13)+('I1_Cliente seleccionado'!$Y$13*'I1_Cliente seleccionado'!$AW$13)+('I1_Cliente seleccionado'!$Z$13*'I1_Cliente seleccionado'!$AX$13)</f>
        <v>24.200447749999999</v>
      </c>
      <c r="F38" s="69">
        <f>+(('I1_Cliente seleccionado'!$AY$13*'I1_Cliente seleccionado'!$BE$13)+('I1_Cliente seleccionado'!$AZ$13*'I1_Cliente seleccionado'!$BF$13)+('I1_Cliente seleccionado'!$BA$13*'I1_Cliente seleccionado'!$BG$13))*'I1_Cliente seleccionado'!$U$13</f>
        <v>148.33444400000002</v>
      </c>
      <c r="G38" s="69">
        <f>+(E38+F38)*$C$7</f>
        <v>8.8165329684250011</v>
      </c>
      <c r="H38" s="69">
        <f>+'I1_Cliente seleccionado'!$BH$13*'I1_Cliente seleccionado'!$U$13</f>
        <v>14.99</v>
      </c>
      <c r="I38" s="69">
        <f t="shared" ref="I38:I49" si="2">+SUM(E38:H38)</f>
        <v>196.34142471842503</v>
      </c>
      <c r="J38" s="69">
        <f t="shared" ref="J38:J49" si="3">+I38*(1+$C$6)</f>
        <v>237.57312390929428</v>
      </c>
      <c r="L38" s="9"/>
    </row>
    <row r="39" spans="2:12">
      <c r="C39" s="64" t="s">
        <v>31</v>
      </c>
      <c r="D39" s="93" t="str">
        <f t="shared" si="1"/>
        <v>Esfera3.1. A</v>
      </c>
      <c r="E39" s="69">
        <f>+('I1_Cliente seleccionado'!$X$13*$E20)+('I1_Cliente seleccionado'!$Y$13*$F20)+('I1_Cliente seleccionado'!$Z$13*$G20)</f>
        <v>15.474781</v>
      </c>
      <c r="F39" s="69">
        <f>+(('I1_Cliente seleccionado'!$AY$13*$H20)+('I1_Cliente seleccionado'!$AZ$13*$I20)+('I1_Cliente seleccionado'!$BA$13*$J20))*'I1_Cliente seleccionado'!$U$13</f>
        <v>148.33497808219178</v>
      </c>
      <c r="G39" s="69">
        <f t="shared" ref="G39:G49" si="4">+(E39+F39)*$C$7</f>
        <v>8.3706786891</v>
      </c>
      <c r="H39" s="69">
        <f>+'I1_Cliente seleccionado'!$BH$13*'I1_Cliente seleccionado'!$U$13</f>
        <v>14.99</v>
      </c>
      <c r="I39" s="69">
        <f t="shared" si="2"/>
        <v>187.1704377712918</v>
      </c>
      <c r="J39" s="69">
        <f t="shared" si="3"/>
        <v>226.47622970326307</v>
      </c>
    </row>
    <row r="40" spans="2:12">
      <c r="C40" s="64" t="s">
        <v>32</v>
      </c>
      <c r="D40" s="93" t="str">
        <f t="shared" si="1"/>
        <v>Opción - Telkes3.1. A</v>
      </c>
      <c r="E40" s="69">
        <f>+('I1_Cliente seleccionado'!$X$13*$E21)+('I1_Cliente seleccionado'!$Y$13*$F21)+('I1_Cliente seleccionado'!$Z$13*$G21)</f>
        <v>15.063061626382423</v>
      </c>
      <c r="F40" s="69">
        <f>+(('I1_Cliente seleccionado'!$AY$13*$H21)+('I1_Cliente seleccionado'!$AZ$13*$I21)+('I1_Cliente seleccionado'!$BA$13*$J21))*'I1_Cliente seleccionado'!$U$13</f>
        <v>147.92969862841531</v>
      </c>
      <c r="G40" s="69">
        <f t="shared" si="4"/>
        <v>8.3289300490201637</v>
      </c>
      <c r="H40" s="69">
        <f>+'I1_Cliente seleccionado'!$BH$13*'I1_Cliente seleccionado'!$U$13</f>
        <v>14.99</v>
      </c>
      <c r="I40" s="69">
        <f t="shared" si="2"/>
        <v>186.3116903038179</v>
      </c>
      <c r="J40" s="69">
        <f t="shared" si="3"/>
        <v>225.43714526761966</v>
      </c>
    </row>
    <row r="41" spans="2:12">
      <c r="C41" s="64" t="s">
        <v>41</v>
      </c>
      <c r="D41" s="93" t="str">
        <f t="shared" si="1"/>
        <v>Opción - Curie3.1. A</v>
      </c>
      <c r="E41" s="69">
        <f>+('I1_Cliente seleccionado'!$X$13*$E22)+('I1_Cliente seleccionado'!$Y$13*$F22)+('I1_Cliente seleccionado'!$Z$13*$G22)</f>
        <v>15.526409126382422</v>
      </c>
      <c r="F41" s="69">
        <f>+(('I1_Cliente seleccionado'!$AY$13*$H22)+('I1_Cliente seleccionado'!$AZ$13*$I22)+('I1_Cliente seleccionado'!$BA$13*$J22))*'I1_Cliente seleccionado'!$U$13</f>
        <v>147.92969862841531</v>
      </c>
      <c r="G41" s="69">
        <f t="shared" si="4"/>
        <v>8.3526071062701632</v>
      </c>
      <c r="H41" s="69">
        <f>+'I1_Cliente seleccionado'!$BH$13*'I1_Cliente seleccionado'!$U$13</f>
        <v>14.99</v>
      </c>
      <c r="I41" s="69">
        <f t="shared" si="2"/>
        <v>186.79871486106791</v>
      </c>
      <c r="J41" s="69">
        <f t="shared" si="3"/>
        <v>226.02644498189215</v>
      </c>
    </row>
    <row r="42" spans="2:12">
      <c r="C42" s="64" t="s">
        <v>42</v>
      </c>
      <c r="D42" s="93" t="str">
        <f t="shared" si="1"/>
        <v>Opción - Tesla3.1. A</v>
      </c>
      <c r="E42" s="69">
        <f>+('I1_Cliente seleccionado'!$X$13*$E23)+('I1_Cliente seleccionado'!$Y$13*$F23)+('I1_Cliente seleccionado'!$Z$13*$G23)</f>
        <v>15.989756626382423</v>
      </c>
      <c r="F42" s="69">
        <f>+(('I1_Cliente seleccionado'!$AY$13*$H23)+('I1_Cliente seleccionado'!$AZ$13*$I23)+('I1_Cliente seleccionado'!$BA$13*$J23))*'I1_Cliente seleccionado'!$U$13</f>
        <v>147.92969862841531</v>
      </c>
      <c r="G42" s="69">
        <f>+(E42+F42)*$C$7</f>
        <v>8.3762841635201628</v>
      </c>
      <c r="H42" s="69">
        <f>+'I1_Cliente seleccionado'!$BH$13*'I1_Cliente seleccionado'!$U$13</f>
        <v>14.99</v>
      </c>
      <c r="I42" s="69">
        <f t="shared" si="2"/>
        <v>187.28573941831789</v>
      </c>
      <c r="J42" s="69">
        <f t="shared" si="3"/>
        <v>226.61574469616463</v>
      </c>
    </row>
    <row r="43" spans="2:12">
      <c r="C43" s="64" t="s">
        <v>43</v>
      </c>
      <c r="D43" s="93" t="str">
        <f t="shared" si="1"/>
        <v>Opción - Edison3.1. A</v>
      </c>
      <c r="E43" s="69">
        <f>+('I1_Cliente seleccionado'!$X$13*$E24)+('I1_Cliente seleccionado'!$Y$13*$F24)+('I1_Cliente seleccionado'!$Z$13*$G24)</f>
        <v>16.453104126382421</v>
      </c>
      <c r="F43" s="69">
        <f>+(('I1_Cliente seleccionado'!$AY$13*$H24)+('I1_Cliente seleccionado'!$AZ$13*$I24)+('I1_Cliente seleccionado'!$BA$13*$J24))*'I1_Cliente seleccionado'!$U$13</f>
        <v>147.92969862841531</v>
      </c>
      <c r="G43" s="69">
        <f t="shared" si="4"/>
        <v>8.3999612207701642</v>
      </c>
      <c r="H43" s="69">
        <f>+'I1_Cliente seleccionado'!$BH$13*'I1_Cliente seleccionado'!$U$13</f>
        <v>14.99</v>
      </c>
      <c r="I43" s="69">
        <f t="shared" si="2"/>
        <v>187.7727639755679</v>
      </c>
      <c r="J43" s="69">
        <f t="shared" si="3"/>
        <v>227.20504441043715</v>
      </c>
    </row>
    <row r="44" spans="2:12">
      <c r="C44" s="64" t="s">
        <v>101</v>
      </c>
      <c r="D44" s="93" t="str">
        <f t="shared" si="1"/>
        <v>Opción - Volta3.1. A</v>
      </c>
      <c r="E44" s="69">
        <f>+('I1_Cliente seleccionado'!$X$13*$E25)+('I1_Cliente seleccionado'!$Y$13*$F25)+('I1_Cliente seleccionado'!$Z$13*$G25)</f>
        <v>17.379799126382423</v>
      </c>
      <c r="F44" s="69">
        <f>+(('I1_Cliente seleccionado'!$AY$13*$H25)+('I1_Cliente seleccionado'!$AZ$13*$I25)+('I1_Cliente seleccionado'!$BA$13*$J25))*'I1_Cliente seleccionado'!$U$13</f>
        <v>147.92969862841531</v>
      </c>
      <c r="G44" s="69">
        <f t="shared" si="4"/>
        <v>8.4473153352701651</v>
      </c>
      <c r="H44" s="69">
        <f>+'I1_Cliente seleccionado'!$BH$13*'I1_Cliente seleccionado'!$U$13</f>
        <v>14.99</v>
      </c>
      <c r="I44" s="69">
        <f t="shared" si="2"/>
        <v>188.74681309006792</v>
      </c>
      <c r="J44" s="69">
        <f t="shared" si="3"/>
        <v>228.38364383898218</v>
      </c>
    </row>
    <row r="45" spans="2:12">
      <c r="C45" s="64" t="s">
        <v>138</v>
      </c>
      <c r="D45" s="93" t="str">
        <f t="shared" si="1"/>
        <v>Opción - Personificada3.1. A</v>
      </c>
      <c r="E45" s="69">
        <f>+('I1_Cliente seleccionado'!$X$13*$E26)+('I1_Cliente seleccionado'!$Y$13*$F26)+('I1_Cliente seleccionado'!$Z$13*$G26)</f>
        <v>17.379799126382398</v>
      </c>
      <c r="F45" s="69">
        <f>+(('I1_Cliente seleccionado'!$AY$13*$H26)+('I1_Cliente seleccionado'!$AZ$13*$I26)+('I1_Cliente seleccionado'!$BA$13*$J26))*'I1_Cliente seleccionado'!$U$13</f>
        <v>148.33498547397261</v>
      </c>
      <c r="G45" s="69">
        <f t="shared" si="4"/>
        <v>8.4680254930781409</v>
      </c>
      <c r="H45" s="69">
        <f>+'I1_Cliente seleccionado'!$BH$13*'I1_Cliente seleccionado'!$U$13</f>
        <v>14.99</v>
      </c>
      <c r="I45" s="69">
        <f t="shared" si="2"/>
        <v>189.17281009343316</v>
      </c>
      <c r="J45" s="69">
        <f t="shared" si="3"/>
        <v>228.89910021305411</v>
      </c>
    </row>
    <row r="46" spans="2:12">
      <c r="C46" s="64" t="s">
        <v>261</v>
      </c>
      <c r="D46" s="93" t="str">
        <f t="shared" si="1"/>
        <v>GBP - Odin3.1. A</v>
      </c>
      <c r="E46" s="69">
        <f>+('I1_Cliente seleccionado'!$X$13*$E27)+('I1_Cliente seleccionado'!$Y$13*$F27)+('I1_Cliente seleccionado'!$Z$13*$G27)</f>
        <v>15.257624500000002</v>
      </c>
      <c r="F46" s="69">
        <f>+(('I1_Cliente seleccionado'!$AY$13*$H27)+('I1_Cliente seleccionado'!$AZ$13*$I27)+('I1_Cliente seleccionado'!$BA$13*$J27))*'I1_Cliente seleccionado'!$U$13</f>
        <v>166.96128399999998</v>
      </c>
      <c r="G46" s="69">
        <f>+(E46+F46+$C$9)*$C$7</f>
        <v>9.6583552243499984</v>
      </c>
      <c r="H46" s="69">
        <f>+'I1_Cliente seleccionado'!$BH$13*'I1_Cliente seleccionado'!$U$13</f>
        <v>14.99</v>
      </c>
      <c r="I46" s="69">
        <f>+SUM(E46:H46,$C$9)</f>
        <v>213.65726372434997</v>
      </c>
      <c r="J46" s="69">
        <f t="shared" si="3"/>
        <v>258.52528910646345</v>
      </c>
    </row>
    <row r="47" spans="2:12">
      <c r="C47" s="64" t="s">
        <v>262</v>
      </c>
      <c r="D47" s="93" t="str">
        <f t="shared" si="1"/>
        <v>GBP - Woody3.1. A</v>
      </c>
      <c r="E47" s="69">
        <f>+('I1_Cliente seleccionado'!$X$13*$E28)+('I1_Cliente seleccionado'!$Y$13*$F28)+('I1_Cliente seleccionado'!$Z$13*$G28)</f>
        <v>14.862762749999998</v>
      </c>
      <c r="F47" s="69">
        <f>+(('I1_Cliente seleccionado'!$AY$13*$H28)+('I1_Cliente seleccionado'!$AZ$13*$I28)+('I1_Cliente seleccionado'!$BA$13*$J28))*'I1_Cliente seleccionado'!$U$13</f>
        <v>166.96128399999998</v>
      </c>
      <c r="G47" s="69">
        <f>+(E47+F47+$C$9)*$C$7</f>
        <v>9.6381777889249989</v>
      </c>
      <c r="H47" s="69">
        <f>+'I1_Cliente seleccionado'!$BH$13*'I1_Cliente seleccionado'!$U$13</f>
        <v>14.99</v>
      </c>
      <c r="I47" s="69">
        <f>+SUM(E47:H47,$C$9)</f>
        <v>213.24222453892497</v>
      </c>
      <c r="J47" s="69">
        <f t="shared" si="3"/>
        <v>258.02309169209923</v>
      </c>
    </row>
    <row r="48" spans="2:12">
      <c r="C48" s="64" t="s">
        <v>263</v>
      </c>
      <c r="D48" s="93" t="str">
        <f t="shared" si="1"/>
        <v>GBP - Darwin3.1. A</v>
      </c>
      <c r="E48" s="69">
        <f>+('I1_Cliente seleccionado'!$X$13*$E29)+('I1_Cliente seleccionado'!$Y$13*$F29)+('I1_Cliente seleccionado'!$Z$13*$G29)</f>
        <v>20.013469499999999</v>
      </c>
      <c r="F48" s="69">
        <f>+(('I1_Cliente seleccionado'!$AY$13*$H29)+('I1_Cliente seleccionado'!$AZ$13*$I29)+('I1_Cliente seleccionado'!$BA$13*$J29))*'I1_Cliente seleccionado'!$U$13</f>
        <v>166.96128399999998</v>
      </c>
      <c r="G48" s="69">
        <f>+(E48+F48+$C$9)*$C$7</f>
        <v>9.9013789038499969</v>
      </c>
      <c r="H48" s="69">
        <f>+'I1_Cliente seleccionado'!$BH$13*'I1_Cliente seleccionado'!$U$13</f>
        <v>14.99</v>
      </c>
      <c r="I48" s="69">
        <f>+SUM(E48:H48,$C$9)</f>
        <v>218.65613240384997</v>
      </c>
      <c r="J48" s="69">
        <f t="shared" si="3"/>
        <v>264.57392020865848</v>
      </c>
    </row>
    <row r="49" spans="2:18">
      <c r="C49" s="64" t="s">
        <v>191</v>
      </c>
      <c r="D49" s="93" t="str">
        <f t="shared" si="1"/>
        <v>CYE - Personificada3.1. A</v>
      </c>
      <c r="E49" s="69">
        <f>+('I1_Cliente seleccionado'!$X$13*$E30)+('I1_Cliente seleccionado'!$Y$13*$F30)+('I1_Cliente seleccionado'!$Z$13*$G30)</f>
        <v>17.764656000000002</v>
      </c>
      <c r="F49" s="69">
        <f>+(('I1_Cliente seleccionado'!$AY$13*$H30)+('I1_Cliente seleccionado'!$AZ$13*$I30)+('I1_Cliente seleccionado'!$BA$13*$J30))*'I1_Cliente seleccionado'!$U$13</f>
        <v>148.33498547397261</v>
      </c>
      <c r="G49" s="69">
        <f t="shared" si="4"/>
        <v>8.487691679320001</v>
      </c>
      <c r="H49" s="69">
        <f>+'I1_Cliente seleccionado'!$BH$13*'I1_Cliente seleccionado'!$U$13</f>
        <v>14.99</v>
      </c>
      <c r="I49" s="69">
        <f t="shared" si="2"/>
        <v>189.57733315329261</v>
      </c>
      <c r="J49" s="69">
        <f t="shared" si="3"/>
        <v>229.38857311548406</v>
      </c>
    </row>
    <row r="53" spans="2:18">
      <c r="B53" s="5" t="s">
        <v>286</v>
      </c>
    </row>
    <row r="56" spans="2:18">
      <c r="E56" s="13" t="s">
        <v>65</v>
      </c>
      <c r="F56" s="68"/>
      <c r="G56" s="68"/>
      <c r="H56" s="68"/>
      <c r="I56" s="68"/>
      <c r="J56" s="68"/>
    </row>
    <row r="57" spans="2:18">
      <c r="E57" s="40" t="s">
        <v>11</v>
      </c>
      <c r="F57" s="41" t="s">
        <v>7</v>
      </c>
      <c r="G57" s="41" t="s">
        <v>66</v>
      </c>
      <c r="H57" s="41" t="s">
        <v>67</v>
      </c>
      <c r="I57" s="41" t="s">
        <v>68</v>
      </c>
      <c r="J57" s="41" t="s">
        <v>69</v>
      </c>
    </row>
    <row r="58" spans="2:18">
      <c r="C58" s="64" t="s">
        <v>70</v>
      </c>
      <c r="D58" s="93" t="str">
        <f>+CONCATENATE(C58,$C$8)</f>
        <v>Factura actual3.1. A</v>
      </c>
      <c r="E58" s="69">
        <f>+(('I1_Cliente seleccionado'!$AA$13+'I1_Cliente seleccionado'!$AD$13)*'I1_Cliente seleccionado'!$AV$13)+(('I1_Cliente seleccionado'!$AB$13+'I1_Cliente seleccionado'!$AE$13)*'I1_Cliente seleccionado'!$AW$13)+(('I1_Cliente seleccionado'!$AC$13+'I1_Cliente seleccionado'!$AF$13)*'I1_Cliente seleccionado'!$AX$13)</f>
        <v>7333.4561479999993</v>
      </c>
      <c r="F58" s="69">
        <f>+(('I1_Cliente seleccionado'!$AY$13*'I1_Cliente seleccionado'!$BE$13)+('I1_Cliente seleccionado'!$AZ$13*'I1_Cliente seleccionado'!$BF$13)+('I1_Cliente seleccionado'!$BA$13*'I1_Cliente seleccionado'!$BG$13))*$C$10</f>
        <v>1424.7913700000001</v>
      </c>
      <c r="G58" s="69">
        <f>+(E58+F58)*$C$7</f>
        <v>447.54644816979999</v>
      </c>
      <c r="H58" s="69">
        <f>+'I1_Cliente seleccionado'!$BH$13*$C$10</f>
        <v>143.9828947368421</v>
      </c>
      <c r="I58" s="69">
        <f>+SUM(E58:H58)</f>
        <v>9349.7768609066425</v>
      </c>
      <c r="J58" s="69">
        <f>+I58*(1+$C$6)</f>
        <v>11313.230001697037</v>
      </c>
      <c r="M58" s="99"/>
      <c r="N58" s="99"/>
      <c r="O58" s="99"/>
      <c r="P58" s="99"/>
      <c r="Q58" s="99"/>
      <c r="R58" s="69"/>
    </row>
    <row r="59" spans="2:18">
      <c r="C59" s="64" t="s">
        <v>31</v>
      </c>
      <c r="D59" s="93" t="str">
        <f t="shared" ref="D59:D68" si="5">+CONCATENATE(C59,$C$8)</f>
        <v>Esfera3.1. A</v>
      </c>
      <c r="E59" s="69">
        <f>+(('I1_Cliente seleccionado'!$AA$13+'I1_Cliente seleccionado'!$AD$13)*$E20)+(('I1_Cliente seleccionado'!$AB$13+'I1_Cliente seleccionado'!$AE$13)*$F20)+(('I1_Cliente seleccionado'!$AC$13+'I1_Cliente seleccionado'!$AF$13)*$G20)</f>
        <v>4695.7783149999996</v>
      </c>
      <c r="F59" s="69">
        <f>+(('I1_Cliente seleccionado'!$AY$13*$H20)+('I1_Cliente seleccionado'!$AZ$13*$I20)+('I1_Cliente seleccionado'!$BA$13*$J20))*$C$10</f>
        <v>1424.7964999999999</v>
      </c>
      <c r="G59" s="69">
        <f t="shared" ref="G59:G64" si="6">+(E59+F59)*$C$7</f>
        <v>312.76137304650001</v>
      </c>
      <c r="H59" s="69">
        <f>+'I1_Cliente seleccionado'!$BH$13*$C$10</f>
        <v>143.9828947368421</v>
      </c>
      <c r="I59" s="69">
        <f t="shared" ref="I59:I64" si="7">+SUM(E59:H59)</f>
        <v>6577.3190827833423</v>
      </c>
      <c r="J59" s="69">
        <f t="shared" ref="J59:J69" si="8">+I59*(1+$C$6)</f>
        <v>7958.5560901678436</v>
      </c>
      <c r="M59" s="99"/>
      <c r="N59" s="99"/>
      <c r="O59" s="99"/>
      <c r="Q59" s="99"/>
      <c r="R59" s="69"/>
    </row>
    <row r="60" spans="2:18">
      <c r="C60" s="64" t="s">
        <v>32</v>
      </c>
      <c r="D60" s="93" t="str">
        <f t="shared" si="5"/>
        <v>Opción - Telkes3.1. A</v>
      </c>
      <c r="E60" s="69">
        <f>+(('I1_Cliente seleccionado'!$AA$13+'I1_Cliente seleccionado'!$AD$13)*$E21)+(('I1_Cliente seleccionado'!$AB$13+'I1_Cliente seleccionado'!$AE$13)*$F21)+(('I1_Cliente seleccionado'!$AC$13+'I1_Cliente seleccionado'!$AF$13)*$G21)</f>
        <v>4571.5634517103354</v>
      </c>
      <c r="F60" s="69">
        <f>+(('I1_Cliente seleccionado'!$AY$13*$H21)+('I1_Cliente seleccionado'!$AZ$13*$I21)+('I1_Cliente seleccionado'!$BA$13*$J21))*$C$10</f>
        <v>1420.9036841939892</v>
      </c>
      <c r="G60" s="69">
        <f t="shared" si="6"/>
        <v>306.21507064471098</v>
      </c>
      <c r="H60" s="69">
        <f>+'I1_Cliente seleccionado'!$BH$13*$C$10</f>
        <v>143.9828947368421</v>
      </c>
      <c r="I60" s="69">
        <f t="shared" si="7"/>
        <v>6442.6651012858774</v>
      </c>
      <c r="J60" s="69">
        <f t="shared" si="8"/>
        <v>7795.6247725559115</v>
      </c>
      <c r="L60" s="207"/>
      <c r="M60" s="99"/>
      <c r="N60" s="99"/>
      <c r="O60" s="99"/>
      <c r="Q60" s="99"/>
      <c r="R60" s="69"/>
    </row>
    <row r="61" spans="2:18">
      <c r="C61" s="64" t="s">
        <v>41</v>
      </c>
      <c r="D61" s="93" t="str">
        <f t="shared" si="5"/>
        <v>Opción - Curie3.1. A</v>
      </c>
      <c r="E61" s="69">
        <f>+(('I1_Cliente seleccionado'!$AA$13+'I1_Cliente seleccionado'!$AD$13)*$E22)+(('I1_Cliente seleccionado'!$AB$13+'I1_Cliente seleccionado'!$AE$13)*$F22)+(('I1_Cliente seleccionado'!$AC$13+'I1_Cliente seleccionado'!$AF$13)*$G22)</f>
        <v>4711.1178317103349</v>
      </c>
      <c r="F61" s="69">
        <f>+(('I1_Cliente seleccionado'!$AY$13*$H22)+('I1_Cliente seleccionado'!$AZ$13*$I22)+('I1_Cliente seleccionado'!$BA$13*$J22))*$C$10</f>
        <v>1420.9036841939892</v>
      </c>
      <c r="G61" s="69">
        <f t="shared" si="6"/>
        <v>313.34629946271093</v>
      </c>
      <c r="H61" s="69">
        <f>+'I1_Cliente seleccionado'!$BH$13*$C$10</f>
        <v>143.9828947368421</v>
      </c>
      <c r="I61" s="69">
        <f t="shared" si="7"/>
        <v>6589.3507101038767</v>
      </c>
      <c r="J61" s="69">
        <f t="shared" si="8"/>
        <v>7973.1143592256904</v>
      </c>
      <c r="K61" s="207"/>
      <c r="L61" s="207"/>
      <c r="M61" s="226"/>
      <c r="N61" s="226"/>
      <c r="O61" s="226"/>
      <c r="P61" s="226"/>
      <c r="Q61" s="226"/>
      <c r="R61" s="69"/>
    </row>
    <row r="62" spans="2:18">
      <c r="C62" s="64" t="s">
        <v>42</v>
      </c>
      <c r="D62" s="93" t="str">
        <f t="shared" si="5"/>
        <v>Opción - Tesla3.1. A</v>
      </c>
      <c r="E62" s="69">
        <f>+(('I1_Cliente seleccionado'!$AA$13+'I1_Cliente seleccionado'!$AD$13)*$E23)+(('I1_Cliente seleccionado'!$AB$13+'I1_Cliente seleccionado'!$AE$13)*$F23)+(('I1_Cliente seleccionado'!$AC$13+'I1_Cliente seleccionado'!$AF$13)*$G23)</f>
        <v>4850.6722117103354</v>
      </c>
      <c r="F62" s="69">
        <f>+(('I1_Cliente seleccionado'!$AY$13*$H23)+('I1_Cliente seleccionado'!$AZ$13*$I23)+('I1_Cliente seleccionado'!$BA$13*$J23))*$C$10</f>
        <v>1420.9036841939892</v>
      </c>
      <c r="G62" s="69">
        <f t="shared" si="6"/>
        <v>320.477528280711</v>
      </c>
      <c r="H62" s="69">
        <f>+'I1_Cliente seleccionado'!$BH$13*$C$10</f>
        <v>143.9828947368421</v>
      </c>
      <c r="I62" s="69">
        <f t="shared" si="7"/>
        <v>6736.0363189218788</v>
      </c>
      <c r="J62" s="69">
        <f t="shared" si="8"/>
        <v>8150.6039458954729</v>
      </c>
    </row>
    <row r="63" spans="2:18">
      <c r="C63" s="64" t="s">
        <v>43</v>
      </c>
      <c r="D63" s="93" t="str">
        <f t="shared" si="5"/>
        <v>Opción - Edison3.1. A</v>
      </c>
      <c r="E63" s="69">
        <f>+(('I1_Cliente seleccionado'!$AA$13+'I1_Cliente seleccionado'!$AD$13)*$E24)+(('I1_Cliente seleccionado'!$AB$13+'I1_Cliente seleccionado'!$AE$13)*$F24)+(('I1_Cliente seleccionado'!$AC$13+'I1_Cliente seleccionado'!$AF$13)*$G24)</f>
        <v>4990.2265917103359</v>
      </c>
      <c r="F63" s="69">
        <f>+(('I1_Cliente seleccionado'!$AY$13*$H24)+('I1_Cliente seleccionado'!$AZ$13*$I24)+('I1_Cliente seleccionado'!$BA$13*$J24))*$C$10</f>
        <v>1420.9036841939892</v>
      </c>
      <c r="G63" s="69">
        <f t="shared" si="6"/>
        <v>327.60875709871101</v>
      </c>
      <c r="H63" s="69">
        <f>+'I1_Cliente seleccionado'!$BH$13*$C$10</f>
        <v>143.9828947368421</v>
      </c>
      <c r="I63" s="69">
        <f t="shared" si="7"/>
        <v>6882.7219277398781</v>
      </c>
      <c r="J63" s="69">
        <f>+I63*(1+$C$6)</f>
        <v>8328.0935325652517</v>
      </c>
    </row>
    <row r="64" spans="2:18">
      <c r="C64" s="64" t="s">
        <v>101</v>
      </c>
      <c r="D64" s="93" t="str">
        <f t="shared" si="5"/>
        <v>Opción - Volta3.1. A</v>
      </c>
      <c r="E64" s="69">
        <f>+(('I1_Cliente seleccionado'!$AA$13+'I1_Cliente seleccionado'!$AD$13)*$E25)+(('I1_Cliente seleccionado'!$AB$13+'I1_Cliente seleccionado'!$AE$13)*$F25)+(('I1_Cliente seleccionado'!$AC$13+'I1_Cliente seleccionado'!$AF$13)*$G25)</f>
        <v>5269.3353517103351</v>
      </c>
      <c r="F64" s="69">
        <f>+(('I1_Cliente seleccionado'!$AY$13*$H25)+('I1_Cliente seleccionado'!$AZ$13*$I25)+('I1_Cliente seleccionado'!$BA$13*$J25))*$C$10</f>
        <v>1420.9036841939892</v>
      </c>
      <c r="G64" s="69">
        <f t="shared" si="6"/>
        <v>341.87121473471092</v>
      </c>
      <c r="H64" s="69">
        <f>+'I1_Cliente seleccionado'!$BH$13*$C$10</f>
        <v>143.9828947368421</v>
      </c>
      <c r="I64" s="69">
        <f t="shared" si="7"/>
        <v>7176.0931453758767</v>
      </c>
      <c r="J64" s="69">
        <f t="shared" si="8"/>
        <v>8683.0727059048113</v>
      </c>
    </row>
    <row r="65" spans="2:17" s="170" customFormat="1">
      <c r="C65" s="64" t="s">
        <v>138</v>
      </c>
      <c r="D65" s="93"/>
      <c r="E65" s="69">
        <f>+(('I1_Cliente seleccionado'!$AA$13+'I1_Cliente seleccionado'!$AD$13)*$E26)+(('I1_Cliente seleccionado'!$AB$13+'I1_Cliente seleccionado'!$AE$13)*$F26)+(('I1_Cliente seleccionado'!$AC$13+'I1_Cliente seleccionado'!$AF$13)*$G26)</f>
        <v>5269.3353517103296</v>
      </c>
      <c r="F65" s="69">
        <f>+(('I1_Cliente seleccionado'!$AY$13*$H26)+('I1_Cliente seleccionado'!$AZ$13*$I26)+('I1_Cliente seleccionado'!$BA$13*$J26))*$C$10</f>
        <v>1424.7965710000001</v>
      </c>
      <c r="G65" s="69">
        <f>+(E65+F65)*$C$7</f>
        <v>342.07014125049784</v>
      </c>
      <c r="H65" s="69">
        <f>+'I1_Cliente seleccionado'!$BH$13*$C$10</f>
        <v>143.9828947368421</v>
      </c>
      <c r="I65" s="69">
        <f>+SUM(E65:H65)</f>
        <v>7180.1849586976696</v>
      </c>
      <c r="J65" s="69">
        <f>+I65*(1+$C$6)</f>
        <v>8688.0238000241807</v>
      </c>
      <c r="N65" s="69"/>
      <c r="Q65" s="69"/>
    </row>
    <row r="66" spans="2:17">
      <c r="C66" s="64" t="s">
        <v>261</v>
      </c>
      <c r="D66" s="93" t="str">
        <f t="shared" si="5"/>
        <v>GBP - Odin3.1. A</v>
      </c>
      <c r="E66" s="69">
        <f>+(('I1_Cliente seleccionado'!$AA$13+'I1_Cliente seleccionado'!$AD$13)*$E27)+(('I1_Cliente seleccionado'!$AB$13+'I1_Cliente seleccionado'!$AE$13)*$F27)+(('I1_Cliente seleccionado'!$AC$13+'I1_Cliente seleccionado'!$AF$13)*$G27)</f>
        <v>4629.56322</v>
      </c>
      <c r="F66" s="69">
        <f>+(('I1_Cliente seleccionado'!$AY$13*$H27)+('I1_Cliente seleccionado'!$AZ$13*$I27)+('I1_Cliente seleccionado'!$BA$13*$J27))*$C$10</f>
        <v>1603.7070699999999</v>
      </c>
      <c r="G66" s="69">
        <f>+(E66+F66+($C$9*$C$11))*$C$7</f>
        <v>322.68373981899998</v>
      </c>
      <c r="H66" s="69">
        <f>+'I1_Cliente seleccionado'!$BH$13*$C$10</f>
        <v>143.9828947368421</v>
      </c>
      <c r="I66" s="69">
        <f>+SUM(E66:H66,($C$9*$C$11))</f>
        <v>6781.4169245558423</v>
      </c>
      <c r="J66" s="69">
        <f t="shared" si="8"/>
        <v>8205.5144787125682</v>
      </c>
      <c r="N66" s="69"/>
      <c r="P66" s="218"/>
      <c r="Q66" s="69"/>
    </row>
    <row r="67" spans="2:17">
      <c r="C67" s="64" t="s">
        <v>262</v>
      </c>
      <c r="D67" s="93" t="str">
        <f t="shared" si="5"/>
        <v>GBP - Woody3.1. A</v>
      </c>
      <c r="E67" s="69">
        <f>+(('I1_Cliente seleccionado'!$AA$13+'I1_Cliente seleccionado'!$AD$13)*$E28)+(('I1_Cliente seleccionado'!$AB$13+'I1_Cliente seleccionado'!$AE$13)*$F28)+(('I1_Cliente seleccionado'!$AC$13+'I1_Cliente seleccionado'!$AF$13)*$G28)</f>
        <v>4510.2627229999998</v>
      </c>
      <c r="F67" s="69">
        <f>+(('I1_Cliente seleccionado'!$AY$13*$H28)+('I1_Cliente seleccionado'!$AZ$13*$I28)+('I1_Cliente seleccionado'!$BA$13*$J28))*$C$10</f>
        <v>1603.7070699999999</v>
      </c>
      <c r="G67" s="69">
        <f>+(E67+F67+($C$9*$C$11))*$C$7</f>
        <v>316.58748442230001</v>
      </c>
      <c r="H67" s="69">
        <f>+'I1_Cliente seleccionado'!$BH$13*$C$10</f>
        <v>143.9828947368421</v>
      </c>
      <c r="I67" s="69">
        <f>+SUM(E67:H67,($C$9*$C$11))</f>
        <v>6656.020172159142</v>
      </c>
      <c r="J67" s="69">
        <f t="shared" si="8"/>
        <v>8053.7844083125619</v>
      </c>
      <c r="M67" s="170"/>
      <c r="N67" s="69"/>
      <c r="P67" s="218"/>
      <c r="Q67" s="69"/>
    </row>
    <row r="68" spans="2:17">
      <c r="C68" s="64" t="s">
        <v>263</v>
      </c>
      <c r="D68" s="93" t="str">
        <f t="shared" si="5"/>
        <v>GBP - Darwin3.1. A</v>
      </c>
      <c r="E68" s="69">
        <f>+(('I1_Cliente seleccionado'!$AA$13+'I1_Cliente seleccionado'!$AD$13)*$E29)+(('I1_Cliente seleccionado'!$AB$13+'I1_Cliente seleccionado'!$AE$13)*$F29)+(('I1_Cliente seleccionado'!$AC$13+'I1_Cliente seleccionado'!$AF$13)*$G29)</f>
        <v>6063.8915029999998</v>
      </c>
      <c r="F68" s="69">
        <f>+(('I1_Cliente seleccionado'!$AY$13*$H29)+('I1_Cliente seleccionado'!$AZ$13*$I29)+('I1_Cliente seleccionado'!$BA$13*$J29))*$C$10</f>
        <v>1603.7070699999999</v>
      </c>
      <c r="G68" s="69">
        <f>+(E68+F68+($C$9*$C$11))*$C$7</f>
        <v>395.97791508029997</v>
      </c>
      <c r="H68" s="69">
        <f>+'I1_Cliente seleccionado'!$BH$13*$C$10</f>
        <v>143.9828947368421</v>
      </c>
      <c r="I68" s="69">
        <f>+SUM(E68:H68,($C$9*$C$11))</f>
        <v>8289.03938281714</v>
      </c>
      <c r="J68" s="69">
        <f>+I68*(1+$C$6)</f>
        <v>10029.737653208738</v>
      </c>
      <c r="L68" s="5"/>
      <c r="M68" s="5"/>
      <c r="N68" s="227"/>
      <c r="O68" s="5"/>
      <c r="P68" s="5"/>
      <c r="Q68" s="5"/>
    </row>
    <row r="69" spans="2:17">
      <c r="C69" s="64" t="s">
        <v>191</v>
      </c>
      <c r="E69" s="69">
        <f>+(('I1_Cliente seleccionado'!$AA$13+'I1_Cliente seleccionado'!$AD$13)*$E30)+(('I1_Cliente seleccionado'!$AB$13+'I1_Cliente seleccionado'!$AE$13)*$F30)+(('I1_Cliente seleccionado'!$AC$13+'I1_Cliente seleccionado'!$AF$13)*$G30)</f>
        <v>5392.276793</v>
      </c>
      <c r="F69" s="69">
        <f>+(('I1_Cliente seleccionado'!$AY$13*$H30)+('I1_Cliente seleccionado'!$AZ$13*$I30)+('I1_Cliente seleccionado'!$BA$13*$J30))*$C$10</f>
        <v>1424.7965710000001</v>
      </c>
      <c r="G69" s="69">
        <f>+(E69+F69)*$C$7</f>
        <v>348.35244890039996</v>
      </c>
      <c r="H69" s="69">
        <f>+'I1_Cliente seleccionado'!$BH$13*$C$10</f>
        <v>143.9828947368421</v>
      </c>
      <c r="I69" s="69">
        <f>+SUM(E69:H69)</f>
        <v>7309.4087076372425</v>
      </c>
      <c r="J69" s="69">
        <f t="shared" si="8"/>
        <v>8844.384536241063</v>
      </c>
    </row>
    <row r="74" spans="2:17">
      <c r="B74" s="5" t="s">
        <v>246</v>
      </c>
      <c r="C74" s="180"/>
      <c r="D74" s="180"/>
      <c r="E74" s="180"/>
      <c r="F74" s="180"/>
      <c r="G74" s="180"/>
      <c r="H74" s="180"/>
      <c r="I74" s="180"/>
      <c r="J74" s="180"/>
    </row>
    <row r="75" spans="2:17">
      <c r="B75" s="180"/>
      <c r="C75" s="180"/>
      <c r="D75" s="180"/>
      <c r="E75" s="180"/>
      <c r="F75" s="180"/>
      <c r="G75" s="180"/>
      <c r="H75" s="180"/>
      <c r="I75" s="180"/>
      <c r="J75" s="180"/>
    </row>
    <row r="76" spans="2:17">
      <c r="B76" s="180"/>
      <c r="C76" s="180"/>
      <c r="D76" s="180"/>
      <c r="E76" s="180"/>
      <c r="F76" s="180"/>
      <c r="G76" s="180"/>
      <c r="H76" s="180"/>
      <c r="I76" s="180"/>
      <c r="J76" s="180"/>
    </row>
    <row r="77" spans="2:17">
      <c r="B77" s="180"/>
      <c r="C77" s="180"/>
      <c r="D77" s="180"/>
      <c r="E77" s="13" t="s">
        <v>65</v>
      </c>
      <c r="F77" s="68"/>
      <c r="G77" s="68"/>
      <c r="H77" s="68"/>
      <c r="I77" s="68"/>
      <c r="J77" s="68"/>
    </row>
    <row r="78" spans="2:17">
      <c r="B78" s="180"/>
      <c r="C78" s="64" t="s">
        <v>70</v>
      </c>
      <c r="D78" s="180"/>
      <c r="E78" s="40" t="s">
        <v>11</v>
      </c>
      <c r="F78" s="41" t="s">
        <v>7</v>
      </c>
      <c r="G78" s="41" t="s">
        <v>66</v>
      </c>
      <c r="H78" s="41" t="s">
        <v>67</v>
      </c>
      <c r="I78" s="41" t="s">
        <v>68</v>
      </c>
      <c r="J78" s="41" t="s">
        <v>69</v>
      </c>
      <c r="L78" s="196" t="s">
        <v>248</v>
      </c>
      <c r="M78" s="196" t="s">
        <v>249</v>
      </c>
    </row>
    <row r="79" spans="2:17">
      <c r="B79" s="180"/>
      <c r="C79" s="192" t="str">
        <f>+'I2_Consumo anual cliente'!$A$26</f>
        <v>17/09/2018-11/10/2018</v>
      </c>
      <c r="D79" s="197">
        <f>+M79-L79</f>
        <v>24</v>
      </c>
      <c r="E79" s="69">
        <f>+(('I2_Consumo anual cliente'!$C$26+'I2_Consumo anual cliente'!$F$26)*'I1_Cliente seleccionado'!$AV$13)+(('I2_Consumo anual cliente'!$D$26+'I2_Consumo anual cliente'!$G$26)*'I1_Cliente seleccionado'!$AW$13)+(('I2_Consumo anual cliente'!$E$26+'I2_Consumo anual cliente'!$H$26)*'I1_Cliente seleccionado'!$AX$13)</f>
        <v>390.71072528000002</v>
      </c>
      <c r="F79" s="69">
        <f>+(('I1_Cliente seleccionado'!$AY$13*'I1_Cliente seleccionado'!$BE$13)+('I1_Cliente seleccionado'!$AZ$13*'I1_Cliente seleccionado'!$BF$13)+('I1_Cliente seleccionado'!$BA$13*'I1_Cliente seleccionado'!$BG$13))*$D79</f>
        <v>93.684911999999997</v>
      </c>
      <c r="G79" s="69">
        <f>+(E79+F79)*$C$7</f>
        <v>24.752617065008</v>
      </c>
      <c r="H79" s="69">
        <f>+'I1_Cliente seleccionado'!$BH$13*$D79</f>
        <v>9.4673684210526314</v>
      </c>
      <c r="I79" s="69">
        <f>+SUM(E79:H79)</f>
        <v>518.6156227660606</v>
      </c>
      <c r="J79" s="69">
        <f>+I79*(1+$C$6)</f>
        <v>627.52490354693327</v>
      </c>
      <c r="L79" s="197" t="str">
        <f>+LEFT($C79,10)</f>
        <v>17/09/2018</v>
      </c>
      <c r="M79" s="197" t="str">
        <f>+RIGHT($C79,10)</f>
        <v>11/10/2018</v>
      </c>
    </row>
    <row r="80" spans="2:17">
      <c r="C80" s="192" t="str">
        <f>+'I2_Consumo anual cliente'!$A$25</f>
        <v>11/10/2018-14/11/2018</v>
      </c>
      <c r="D80" s="197">
        <f t="shared" ref="D80:D90" si="9">+M80-L80</f>
        <v>34</v>
      </c>
      <c r="E80" s="69">
        <f>+(('I2_Consumo anual cliente'!$C$25+'I2_Consumo anual cliente'!$F$25)*'I1_Cliente seleccionado'!$AV$13)+(('I2_Consumo anual cliente'!$D$25+'I2_Consumo anual cliente'!$G$25)*'I1_Cliente seleccionado'!$AW$13)+(('I2_Consumo anual cliente'!$E$25+'I2_Consumo anual cliente'!$H$25)*'I1_Cliente seleccionado'!$AX$13)</f>
        <v>760.22964007999997</v>
      </c>
      <c r="F80" s="69">
        <f>+(('I1_Cliente seleccionado'!$AY$13*'I1_Cliente seleccionado'!$BE$13)+('I1_Cliente seleccionado'!$AZ$13*'I1_Cliente seleccionado'!$BF$13)+('I1_Cliente seleccionado'!$BA$13*'I1_Cliente seleccionado'!$BG$13))*$D80</f>
        <v>132.720292</v>
      </c>
      <c r="G80" s="69">
        <f t="shared" ref="G80:G90" si="10">+(E80+F80)*$C$7</f>
        <v>45.629741529287998</v>
      </c>
      <c r="H80" s="69">
        <f>+'I1_Cliente seleccionado'!$BH$13*$D80</f>
        <v>13.412105263157894</v>
      </c>
      <c r="I80" s="69">
        <f t="shared" ref="I80:I90" si="11">+SUM(E80:H80)</f>
        <v>951.99177887244582</v>
      </c>
      <c r="J80" s="69">
        <f t="shared" ref="J80:J89" si="12">+I80*(1+$C$6)</f>
        <v>1151.9100524356595</v>
      </c>
      <c r="L80" s="197" t="str">
        <f t="shared" ref="L80:L90" si="13">+LEFT($C80,10)</f>
        <v>11/10/2018</v>
      </c>
      <c r="M80" s="197" t="str">
        <f t="shared" ref="M80:M90" si="14">+RIGHT($C80,10)</f>
        <v>14/11/2018</v>
      </c>
    </row>
    <row r="81" spans="3:13">
      <c r="C81" s="192" t="str">
        <f>+'I2_Consumo anual cliente'!$A$24</f>
        <v>14/11/2018-19/12/2018</v>
      </c>
      <c r="D81" s="197">
        <f t="shared" si="9"/>
        <v>35</v>
      </c>
      <c r="E81" s="69">
        <f>+(('I2_Consumo anual cliente'!$C$24+'I2_Consumo anual cliente'!$F$24)*'I1_Cliente seleccionado'!$AV$13)+(('I2_Consumo anual cliente'!$D$24+'I2_Consumo anual cliente'!$G$24)*'I1_Cliente seleccionado'!$AW$13)+(('I2_Consumo anual cliente'!$E$24+'I2_Consumo anual cliente'!$H$24)*'I1_Cliente seleccionado'!$AX$13)</f>
        <v>823.11045427999989</v>
      </c>
      <c r="F81" s="69">
        <f>+(('I1_Cliente seleccionado'!$AY$13*'I1_Cliente seleccionado'!$BE$13)+('I1_Cliente seleccionado'!$AZ$13*'I1_Cliente seleccionado'!$BF$13)+('I1_Cliente seleccionado'!$BA$13*'I1_Cliente seleccionado'!$BG$13))*$D81</f>
        <v>136.62383</v>
      </c>
      <c r="G81" s="69">
        <f>+(E81+F81)*$C$7</f>
        <v>49.042421926707995</v>
      </c>
      <c r="H81" s="69">
        <f>+'I1_Cliente seleccionado'!$BH$13*$D81</f>
        <v>13.80657894736842</v>
      </c>
      <c r="I81" s="69">
        <f t="shared" si="11"/>
        <v>1022.5832851540763</v>
      </c>
      <c r="J81" s="69">
        <f t="shared" si="12"/>
        <v>1237.3257750364323</v>
      </c>
      <c r="L81" s="197" t="str">
        <f t="shared" si="13"/>
        <v>14/11/2018</v>
      </c>
      <c r="M81" s="197" t="str">
        <f t="shared" si="14"/>
        <v>19/12/2018</v>
      </c>
    </row>
    <row r="82" spans="3:13">
      <c r="C82" s="192" t="str">
        <f>+'I2_Consumo anual cliente'!$A$23</f>
        <v>19/12/2018-17/01/2019</v>
      </c>
      <c r="D82" s="197">
        <f t="shared" si="9"/>
        <v>29</v>
      </c>
      <c r="E82" s="69">
        <f>+(('I2_Consumo anual cliente'!$C$23+'I2_Consumo anual cliente'!$F$23)*'I1_Cliente seleccionado'!$AV$13)+(('I2_Consumo anual cliente'!$D$23+'I2_Consumo anual cliente'!$G$23)*'I1_Cliente seleccionado'!$AW$13)+(('I2_Consumo anual cliente'!$E$23+'I2_Consumo anual cliente'!$H$23)*'I1_Cliente seleccionado'!$AX$13)</f>
        <v>735.51466875999995</v>
      </c>
      <c r="F82" s="69">
        <f>+(('I1_Cliente seleccionado'!$AY$13*'I1_Cliente seleccionado'!$BE$13)+('I1_Cliente seleccionado'!$AZ$13*'I1_Cliente seleccionado'!$BF$13)+('I1_Cliente seleccionado'!$BA$13*'I1_Cliente seleccionado'!$BG$13))*$D82</f>
        <v>113.202602</v>
      </c>
      <c r="G82" s="69">
        <f t="shared" si="10"/>
        <v>43.369452535835997</v>
      </c>
      <c r="H82" s="69">
        <f>+'I1_Cliente seleccionado'!$BH$13*$D82</f>
        <v>11.439736842105264</v>
      </c>
      <c r="I82" s="69">
        <f t="shared" si="11"/>
        <v>903.52646013794117</v>
      </c>
      <c r="J82" s="69">
        <f t="shared" si="12"/>
        <v>1093.2670167669087</v>
      </c>
      <c r="L82" s="197" t="str">
        <f t="shared" si="13"/>
        <v>19/12/2018</v>
      </c>
      <c r="M82" s="197" t="str">
        <f t="shared" si="14"/>
        <v>17/01/2019</v>
      </c>
    </row>
    <row r="83" spans="3:13">
      <c r="C83" s="192" t="str">
        <f>+'I2_Consumo anual cliente'!$A$22</f>
        <v>17/01/2019-12/02/2019</v>
      </c>
      <c r="D83" s="197">
        <f t="shared" si="9"/>
        <v>26</v>
      </c>
      <c r="E83" s="69">
        <f>+(('I2_Consumo anual cliente'!$C$22+'I2_Consumo anual cliente'!$F$22)*'I1_Cliente seleccionado'!$AV$13)+(('I2_Consumo anual cliente'!$D$22+'I2_Consumo anual cliente'!$G$22)*'I1_Cliente seleccionado'!$AW$13)+(('I2_Consumo anual cliente'!$E$22+'I2_Consumo anual cliente'!$H$22)*'I1_Cliente seleccionado'!$AX$13)</f>
        <v>707.39210776000004</v>
      </c>
      <c r="F83" s="69">
        <f>+(('I1_Cliente seleccionado'!$AY$13*'I1_Cliente seleccionado'!$BE$13)+('I1_Cliente seleccionado'!$AZ$13*'I1_Cliente seleccionado'!$BF$13)+('I1_Cliente seleccionado'!$BA$13*'I1_Cliente seleccionado'!$BG$13))*$D83</f>
        <v>101.49198800000001</v>
      </c>
      <c r="G83" s="69">
        <f t="shared" si="10"/>
        <v>41.333977293335998</v>
      </c>
      <c r="H83" s="69">
        <f>+'I1_Cliente seleccionado'!$BH$13*$D83</f>
        <v>10.256315789473684</v>
      </c>
      <c r="I83" s="69">
        <f t="shared" si="11"/>
        <v>860.47438884280973</v>
      </c>
      <c r="J83" s="69">
        <f t="shared" si="12"/>
        <v>1041.1740104997998</v>
      </c>
      <c r="L83" s="197" t="str">
        <f t="shared" si="13"/>
        <v>17/01/2019</v>
      </c>
      <c r="M83" s="197" t="str">
        <f t="shared" si="14"/>
        <v>12/02/2019</v>
      </c>
    </row>
    <row r="84" spans="3:13">
      <c r="C84" s="192" t="str">
        <f>+'I2_Consumo anual cliente'!$A$21</f>
        <v>12/02/2019-12/03/2019</v>
      </c>
      <c r="D84" s="197">
        <f t="shared" si="9"/>
        <v>28</v>
      </c>
      <c r="E84" s="69">
        <f>+(('I2_Consumo anual cliente'!$C$21+'I2_Consumo anual cliente'!$F$21)*'I1_Cliente seleccionado'!$AV$13)+(('I2_Consumo anual cliente'!$D$21+'I2_Consumo anual cliente'!$G$21)*'I1_Cliente seleccionado'!$AW$13)+(('I2_Consumo anual cliente'!$E$21+'I2_Consumo anual cliente'!$H$21)*'I1_Cliente seleccionado'!$AX$13)</f>
        <v>576.40653928000006</v>
      </c>
      <c r="F84" s="69">
        <f>+(('I1_Cliente seleccionado'!$AY$13*'I1_Cliente seleccionado'!$BE$13)+('I1_Cliente seleccionado'!$AZ$13*'I1_Cliente seleccionado'!$BF$13)+('I1_Cliente seleccionado'!$BA$13*'I1_Cliente seleccionado'!$BG$13))*$D84</f>
        <v>109.299064</v>
      </c>
      <c r="G84" s="69">
        <f t="shared" si="10"/>
        <v>35.039556327608004</v>
      </c>
      <c r="H84" s="69">
        <f>+'I1_Cliente seleccionado'!$BH$13*$D84</f>
        <v>11.045263157894738</v>
      </c>
      <c r="I84" s="69">
        <f t="shared" si="11"/>
        <v>731.79042276550285</v>
      </c>
      <c r="J84" s="69">
        <f t="shared" si="12"/>
        <v>885.46641154625843</v>
      </c>
      <c r="L84" s="197" t="str">
        <f t="shared" si="13"/>
        <v>12/02/2019</v>
      </c>
      <c r="M84" s="197" t="str">
        <f t="shared" si="14"/>
        <v>12/03/2019</v>
      </c>
    </row>
    <row r="85" spans="3:13">
      <c r="C85" s="192" t="str">
        <f>+'I2_Consumo anual cliente'!$A$20</f>
        <v>12/03/2019-12/04/2019</v>
      </c>
      <c r="D85" s="197">
        <f t="shared" si="9"/>
        <v>31</v>
      </c>
      <c r="E85" s="69">
        <f>+(('I2_Consumo anual cliente'!$C$20+'I2_Consumo anual cliente'!$F$20)*'I1_Cliente seleccionado'!$AV$13)+(('I2_Consumo anual cliente'!$D$20+'I2_Consumo anual cliente'!$G$20)*'I1_Cliente seleccionado'!$AW$13)+(('I2_Consumo anual cliente'!$E$20+'I2_Consumo anual cliente'!$H$20)*'I1_Cliente seleccionado'!$AX$13)</f>
        <v>662.51257440000006</v>
      </c>
      <c r="F85" s="69">
        <f>+(('I1_Cliente seleccionado'!$AY$13*'I1_Cliente seleccionado'!$BE$13)+('I1_Cliente seleccionado'!$AZ$13*'I1_Cliente seleccionado'!$BF$13)+('I1_Cliente seleccionado'!$BA$13*'I1_Cliente seleccionado'!$BG$13))*$D85</f>
        <v>121.00967800000001</v>
      </c>
      <c r="G85" s="69">
        <f t="shared" si="10"/>
        <v>40.037987097640006</v>
      </c>
      <c r="H85" s="69">
        <f>+'I1_Cliente seleccionado'!$BH$13*$D85</f>
        <v>12.228684210526316</v>
      </c>
      <c r="I85" s="69">
        <f t="shared" si="11"/>
        <v>835.78892370816641</v>
      </c>
      <c r="J85" s="69">
        <f t="shared" si="12"/>
        <v>1011.3045976868814</v>
      </c>
      <c r="L85" s="197" t="str">
        <f t="shared" si="13"/>
        <v>12/03/2019</v>
      </c>
      <c r="M85" s="197" t="str">
        <f t="shared" si="14"/>
        <v>12/04/2019</v>
      </c>
    </row>
    <row r="86" spans="3:13">
      <c r="C86" s="192" t="str">
        <f>+'I2_Consumo anual cliente'!$A$19</f>
        <v>12/04/2019-21/05/2019</v>
      </c>
      <c r="D86" s="197">
        <f t="shared" si="9"/>
        <v>39</v>
      </c>
      <c r="E86" s="69">
        <f>+(('I2_Consumo anual cliente'!$C$19+'I2_Consumo anual cliente'!$F$19)*'I1_Cliente seleccionado'!$AV$13)+(('I2_Consumo anual cliente'!$D$19+'I2_Consumo anual cliente'!$G$19)*'I1_Cliente seleccionado'!$AW$13)+(('I2_Consumo anual cliente'!$E$19+'I2_Consumo anual cliente'!$H$19)*'I1_Cliente seleccionado'!$AX$13)</f>
        <v>824.31069707999995</v>
      </c>
      <c r="F86" s="69">
        <f>+(('I1_Cliente seleccionado'!$AY$13*'I1_Cliente seleccionado'!$BE$13)+('I1_Cliente seleccionado'!$AZ$13*'I1_Cliente seleccionado'!$BF$13)+('I1_Cliente seleccionado'!$BA$13*'I1_Cliente seleccionado'!$BG$13))*$D86</f>
        <v>152.23798200000002</v>
      </c>
      <c r="G86" s="69">
        <f t="shared" si="10"/>
        <v>49.901637500987995</v>
      </c>
      <c r="H86" s="69">
        <f>+'I1_Cliente seleccionado'!$BH$13*$D86</f>
        <v>15.384473684210526</v>
      </c>
      <c r="I86" s="69">
        <f t="shared" si="11"/>
        <v>1041.8347902651983</v>
      </c>
      <c r="J86" s="69">
        <f t="shared" si="12"/>
        <v>1260.62009622089</v>
      </c>
      <c r="L86" s="197" t="str">
        <f t="shared" si="13"/>
        <v>12/04/2019</v>
      </c>
      <c r="M86" s="197" t="str">
        <f t="shared" si="14"/>
        <v>21/05/2019</v>
      </c>
    </row>
    <row r="87" spans="3:13">
      <c r="C87" s="192" t="str">
        <f>+'I2_Consumo anual cliente'!$A$18</f>
        <v>21/05/2019-17/06/2019</v>
      </c>
      <c r="D87" s="197">
        <f t="shared" si="9"/>
        <v>27</v>
      </c>
      <c r="E87" s="69">
        <f>+(('I2_Consumo anual cliente'!$C$18+'I2_Consumo anual cliente'!$F$18)*'I1_Cliente seleccionado'!$AV$13)+(('I2_Consumo anual cliente'!$D$18+'I2_Consumo anual cliente'!$G$18)*'I1_Cliente seleccionado'!$AW$13)+(('I2_Consumo anual cliente'!$E$18+'I2_Consumo anual cliente'!$H$18)*'I1_Cliente seleccionado'!$AX$13)</f>
        <v>472.33104879999996</v>
      </c>
      <c r="F87" s="69">
        <f>+(('I1_Cliente seleccionado'!$AY$13*'I1_Cliente seleccionado'!$BE$13)+('I1_Cliente seleccionado'!$AZ$13*'I1_Cliente seleccionado'!$BF$13)+('I1_Cliente seleccionado'!$BA$13*'I1_Cliente seleccionado'!$BG$13))*$D87</f>
        <v>105.395526</v>
      </c>
      <c r="G87" s="69">
        <f t="shared" si="10"/>
        <v>29.521827972279997</v>
      </c>
      <c r="H87" s="69">
        <f>+'I1_Cliente seleccionado'!$BH$13*$D87</f>
        <v>10.65078947368421</v>
      </c>
      <c r="I87" s="69">
        <f t="shared" si="11"/>
        <v>617.89919224596417</v>
      </c>
      <c r="J87" s="69">
        <f t="shared" si="12"/>
        <v>747.65802261761667</v>
      </c>
      <c r="L87" s="197" t="str">
        <f t="shared" si="13"/>
        <v>21/05/2019</v>
      </c>
      <c r="M87" s="197" t="str">
        <f t="shared" si="14"/>
        <v>17/06/2019</v>
      </c>
    </row>
    <row r="88" spans="3:13">
      <c r="C88" s="192" t="str">
        <f>+'I2_Consumo anual cliente'!$A$17</f>
        <v>17/06/2019-11/07/2019</v>
      </c>
      <c r="D88" s="197">
        <f t="shared" si="9"/>
        <v>24</v>
      </c>
      <c r="E88" s="69">
        <f>+(('I2_Consumo anual cliente'!$C$17+'I2_Consumo anual cliente'!$F$17)*'I1_Cliente seleccionado'!$AV$13)+(('I2_Consumo anual cliente'!$D$17+'I2_Consumo anual cliente'!$G$17)*'I1_Cliente seleccionado'!$AW$13)+(('I2_Consumo anual cliente'!$E$17+'I2_Consumo anual cliente'!$H$17)*'I1_Cliente seleccionado'!$AX$13)</f>
        <v>487.38306832000001</v>
      </c>
      <c r="F88" s="69">
        <f>+(('I1_Cliente seleccionado'!$AY$13*'I1_Cliente seleccionado'!$BE$13)+('I1_Cliente seleccionado'!$AZ$13*'I1_Cliente seleccionado'!$BF$13)+('I1_Cliente seleccionado'!$BA$13*'I1_Cliente seleccionado'!$BG$13))*$D88</f>
        <v>93.684911999999997</v>
      </c>
      <c r="G88" s="69">
        <f t="shared" si="10"/>
        <v>29.692573794352004</v>
      </c>
      <c r="H88" s="69">
        <f>+'I1_Cliente seleccionado'!$BH$13*$D88</f>
        <v>9.4673684210526314</v>
      </c>
      <c r="I88" s="69">
        <f t="shared" si="11"/>
        <v>620.22792253540467</v>
      </c>
      <c r="J88" s="69">
        <f t="shared" si="12"/>
        <v>750.47578626783968</v>
      </c>
      <c r="L88" s="197" t="str">
        <f t="shared" si="13"/>
        <v>17/06/2019</v>
      </c>
      <c r="M88" s="197" t="str">
        <f t="shared" si="14"/>
        <v>11/07/2019</v>
      </c>
    </row>
    <row r="89" spans="3:13">
      <c r="C89" s="192" t="str">
        <f>+'I2_Consumo anual cliente'!$A$16</f>
        <v>11/07/2019-11/10/2019</v>
      </c>
      <c r="D89" s="197">
        <f t="shared" si="9"/>
        <v>92</v>
      </c>
      <c r="E89" s="69">
        <f>+(('I2_Consumo anual cliente'!$C$16+'I2_Consumo anual cliente'!$F$16)*'I1_Cliente seleccionado'!$AV$13)+(('I2_Consumo anual cliente'!$D$16+'I2_Consumo anual cliente'!$G$16)*'I1_Cliente seleccionado'!$AW$13)+(('I2_Consumo anual cliente'!$E$16+'I2_Consumo anual cliente'!$H$16)*'I1_Cliente seleccionado'!$AX$13)</f>
        <v>1776.9206260000001</v>
      </c>
      <c r="F89" s="69">
        <f>+(('I1_Cliente seleccionado'!$AY$13*'I1_Cliente seleccionado'!$BE$13)+('I1_Cliente seleccionado'!$AZ$13*'I1_Cliente seleccionado'!$BF$13)+('I1_Cliente seleccionado'!$BA$13*'I1_Cliente seleccionado'!$BG$13))*$D89</f>
        <v>359.125496</v>
      </c>
      <c r="G89" s="69">
        <f t="shared" si="10"/>
        <v>109.15195683420001</v>
      </c>
      <c r="H89" s="69">
        <f>+'I1_Cliente seleccionado'!$BH$13*$D89</f>
        <v>36.291578947368421</v>
      </c>
      <c r="I89" s="69">
        <f t="shared" si="11"/>
        <v>2281.4896577815689</v>
      </c>
      <c r="J89" s="69">
        <f t="shared" si="12"/>
        <v>2760.6024859156983</v>
      </c>
      <c r="L89" s="197" t="str">
        <f t="shared" si="13"/>
        <v>11/07/2019</v>
      </c>
      <c r="M89" s="197" t="str">
        <f t="shared" si="14"/>
        <v>11/10/2019</v>
      </c>
    </row>
    <row r="90" spans="3:13">
      <c r="C90" s="192" t="str">
        <f>+'I2_Consumo anual cliente'!$A$15</f>
        <v>11/10/2019-14/01/2020</v>
      </c>
      <c r="D90" s="197">
        <f t="shared" si="9"/>
        <v>95</v>
      </c>
      <c r="E90" s="69">
        <f>+(('I2_Consumo anual cliente'!$C$15+'I2_Consumo anual cliente'!$F$15)*'I1_Cliente seleccionado'!$AV$13)+(('I2_Consumo anual cliente'!$D$15+'I2_Consumo anual cliente'!$G$15)*'I1_Cliente seleccionado'!$AW$13)+(('I2_Consumo anual cliente'!$E$15+'I2_Consumo anual cliente'!$H$15)*'I1_Cliente seleccionado'!$AX$13)</f>
        <v>1826.1669489999999</v>
      </c>
      <c r="F90" s="69">
        <f>+(('I1_Cliente seleccionado'!$AY$13*'I1_Cliente seleccionado'!$BE$13)+('I1_Cliente seleccionado'!$AZ$13*'I1_Cliente seleccionado'!$BF$13)+('I1_Cliente seleccionado'!$BA$13*'I1_Cliente seleccionado'!$BG$13))*$D90</f>
        <v>370.83611000000002</v>
      </c>
      <c r="G90" s="69">
        <f t="shared" si="10"/>
        <v>112.26685631490001</v>
      </c>
      <c r="H90" s="69">
        <f>+'I1_Cliente seleccionado'!$BH$13*$D90</f>
        <v>37.475000000000001</v>
      </c>
      <c r="I90" s="69">
        <f t="shared" si="11"/>
        <v>2346.7449153149</v>
      </c>
      <c r="J90" s="69">
        <f>+I90*(1+$C$6)</f>
        <v>2839.5613475310288</v>
      </c>
      <c r="L90" s="197" t="str">
        <f t="shared" si="13"/>
        <v>11/10/2019</v>
      </c>
      <c r="M90" s="197" t="str">
        <f t="shared" si="14"/>
        <v>14/01/2020</v>
      </c>
    </row>
    <row r="91" spans="3:13">
      <c r="C91" s="191" t="s">
        <v>69</v>
      </c>
      <c r="E91" s="193">
        <f t="shared" ref="E91:J91" si="15">+SUM(E79:E90)</f>
        <v>10042.98909904</v>
      </c>
      <c r="F91" s="194">
        <f t="shared" si="15"/>
        <v>1889.312392</v>
      </c>
      <c r="G91" s="194">
        <f t="shared" si="15"/>
        <v>609.74060619214401</v>
      </c>
      <c r="H91" s="194">
        <f t="shared" si="15"/>
        <v>190.9252631578947</v>
      </c>
      <c r="I91" s="194">
        <f t="shared" si="15"/>
        <v>12732.967360390041</v>
      </c>
      <c r="J91" s="194">
        <f t="shared" si="15"/>
        <v>15406.890506071948</v>
      </c>
    </row>
    <row r="92" spans="3:13">
      <c r="C92" s="64" t="s">
        <v>247</v>
      </c>
      <c r="D92" s="187"/>
      <c r="E92" s="3"/>
      <c r="F92" s="3"/>
      <c r="G92" s="3"/>
      <c r="H92" s="3"/>
      <c r="I92" s="3"/>
      <c r="J92" s="3"/>
    </row>
    <row r="93" spans="3:13">
      <c r="C93" s="192" t="str">
        <f>+'I2_Consumo anual cliente'!$A$26</f>
        <v>17/09/2018-11/10/2018</v>
      </c>
      <c r="D93" s="198">
        <f t="shared" ref="D93:D104" si="16">+M93-L93</f>
        <v>24</v>
      </c>
      <c r="E93" s="69">
        <f>+(('I2_Consumo anual cliente'!$C$26+'I2_Consumo anual cliente'!$F$26)*'I1_Cliente seleccionado'!$BN$13)+(('I2_Consumo anual cliente'!$D$26+'I2_Consumo anual cliente'!$G$26)*'I1_Cliente seleccionado'!$BO$13)+(('I2_Consumo anual cliente'!$E$26+'I2_Consumo anual cliente'!$H$26)*'I1_Cliente seleccionado'!$BP$13)</f>
        <v>254.93789261076046</v>
      </c>
      <c r="F93" s="200">
        <f>+(('I1_Cliente seleccionado'!$AY$13*'I1_Cliente seleccionado'!$BK$13)+('I1_Cliente seleccionado'!$AZ$13*'I1_Cliente seleccionado'!$BL$13)+('I1_Cliente seleccionado'!$BA$13*'I1_Cliente seleccionado'!$BM$13))*$D93</f>
        <v>93.685253983561637</v>
      </c>
      <c r="G93" s="69">
        <f t="shared" ref="G93:G104" si="17">+(E93+F93)*$C$7</f>
        <v>17.814642790969856</v>
      </c>
      <c r="H93" s="69">
        <f>+'I1_Cliente seleccionado'!$BH$13*$D93</f>
        <v>9.4673684210526314</v>
      </c>
      <c r="I93" s="69">
        <f t="shared" ref="I93:I104" si="18">+SUM(E93:H93)</f>
        <v>375.90515780634456</v>
      </c>
      <c r="J93" s="69">
        <f>+I93*(1+$C$6)</f>
        <v>454.84524094567689</v>
      </c>
      <c r="L93" s="197" t="str">
        <f t="shared" ref="L93:L104" si="19">+LEFT($C93,10)</f>
        <v>17/09/2018</v>
      </c>
      <c r="M93" s="197" t="str">
        <f t="shared" ref="M93:M104" si="20">+RIGHT($C93,10)</f>
        <v>11/10/2018</v>
      </c>
    </row>
    <row r="94" spans="3:13">
      <c r="C94" s="192" t="str">
        <f>+'I2_Consumo anual cliente'!$A$25</f>
        <v>11/10/2018-14/11/2018</v>
      </c>
      <c r="D94" s="197">
        <f t="shared" si="16"/>
        <v>34</v>
      </c>
      <c r="E94" s="69">
        <f>+(('I2_Consumo anual cliente'!$C$25+'I2_Consumo anual cliente'!$F$25)*'I1_Cliente seleccionado'!$BN$13)+(('I2_Consumo anual cliente'!$D$25+'I2_Consumo anual cliente'!$G$25)*'I1_Cliente seleccionado'!$BO$13)+(('I2_Consumo anual cliente'!$E$25+'I2_Consumo anual cliente'!$H$25)*'I1_Cliente seleccionado'!$BP$13)</f>
        <v>495.10379963434923</v>
      </c>
      <c r="F94" s="200">
        <f>+(('I1_Cliente seleccionado'!$AY$13*'I1_Cliente seleccionado'!$BK$13)+('I1_Cliente seleccionado'!$AZ$13*'I1_Cliente seleccionado'!$BL$13)+('I1_Cliente seleccionado'!$BA$13*'I1_Cliente seleccionado'!$BM$13))*$D94</f>
        <v>132.72077647671233</v>
      </c>
      <c r="G94" s="69">
        <f t="shared" si="17"/>
        <v>32.081835839275243</v>
      </c>
      <c r="H94" s="69">
        <f>+'I1_Cliente seleccionado'!$BH$13*$D94</f>
        <v>13.412105263157894</v>
      </c>
      <c r="I94" s="69">
        <f t="shared" si="18"/>
        <v>673.31851721349472</v>
      </c>
      <c r="J94" s="69">
        <f t="shared" ref="J94:J103" si="21">+I94*(1+$C$6)</f>
        <v>814.71540582832858</v>
      </c>
      <c r="L94" s="197" t="str">
        <f t="shared" si="19"/>
        <v>11/10/2018</v>
      </c>
      <c r="M94" s="197" t="str">
        <f t="shared" si="20"/>
        <v>14/11/2018</v>
      </c>
    </row>
    <row r="95" spans="3:13">
      <c r="C95" s="192" t="str">
        <f>+'I2_Consumo anual cliente'!$A$24</f>
        <v>14/11/2018-19/12/2018</v>
      </c>
      <c r="D95" s="197">
        <f t="shared" si="16"/>
        <v>35</v>
      </c>
      <c r="E95" s="69">
        <f>+(('I2_Consumo anual cliente'!$C$24+'I2_Consumo anual cliente'!$F$24)*'I1_Cliente seleccionado'!$BN$13)+(('I2_Consumo anual cliente'!$D$24+'I2_Consumo anual cliente'!$G$24)*'I1_Cliente seleccionado'!$BO$13)+(('I2_Consumo anual cliente'!$E$24+'I2_Consumo anual cliente'!$H$24)*'I1_Cliente seleccionado'!$BP$13)</f>
        <v>536.82886064144611</v>
      </c>
      <c r="F95" s="200">
        <f>+(('I1_Cliente seleccionado'!$AY$13*'I1_Cliente seleccionado'!$BK$13)+('I1_Cliente seleccionado'!$AZ$13*'I1_Cliente seleccionado'!$BL$13)+('I1_Cliente seleccionado'!$BA$13*'I1_Cliente seleccionado'!$BM$13))*$D95</f>
        <v>136.62432872602739</v>
      </c>
      <c r="G95" s="69">
        <f t="shared" si="17"/>
        <v>34.41345797667789</v>
      </c>
      <c r="H95" s="69">
        <f>+'I1_Cliente seleccionado'!$BH$13*$D95</f>
        <v>13.80657894736842</v>
      </c>
      <c r="I95" s="69">
        <f t="shared" si="18"/>
        <v>721.67322629151977</v>
      </c>
      <c r="J95" s="69">
        <f t="shared" si="21"/>
        <v>873.22460381273891</v>
      </c>
      <c r="K95" s="207"/>
      <c r="L95" s="197" t="str">
        <f t="shared" si="19"/>
        <v>14/11/2018</v>
      </c>
      <c r="M95" s="197" t="str">
        <f t="shared" si="20"/>
        <v>19/12/2018</v>
      </c>
    </row>
    <row r="96" spans="3:13">
      <c r="C96" s="192" t="str">
        <f>+'I2_Consumo anual cliente'!$A$23</f>
        <v>19/12/2018-17/01/2019</v>
      </c>
      <c r="D96" s="197">
        <f t="shared" si="16"/>
        <v>29</v>
      </c>
      <c r="E96" s="69">
        <f>+(('I2_Consumo anual cliente'!$C$23+'I2_Consumo anual cliente'!$F$23)*'I1_Cliente seleccionado'!$BN$13)+(('I2_Consumo anual cliente'!$D$23+'I2_Consumo anual cliente'!$G$23)*'I1_Cliente seleccionado'!$BO$13)+(('I2_Consumo anual cliente'!$E$23+'I2_Consumo anual cliente'!$H$23)*'I1_Cliente seleccionado'!$BP$13)</f>
        <v>479.21671908687722</v>
      </c>
      <c r="F96" s="200">
        <f>+(('I1_Cliente seleccionado'!$AY$13*'I1_Cliente seleccionado'!$BK$13)+('I1_Cliente seleccionado'!$AZ$13*'I1_Cliente seleccionado'!$BL$13)+('I1_Cliente seleccionado'!$BA$13*'I1_Cliente seleccionado'!$BM$13))*$D96</f>
        <v>113.20301523013698</v>
      </c>
      <c r="G96" s="69">
        <f t="shared" si="17"/>
        <v>30.272648423599428</v>
      </c>
      <c r="H96" s="69">
        <f>+'I1_Cliente seleccionado'!$BH$13*$D96</f>
        <v>11.439736842105264</v>
      </c>
      <c r="I96" s="69">
        <f t="shared" si="18"/>
        <v>634.13211958271893</v>
      </c>
      <c r="J96" s="69">
        <f t="shared" si="21"/>
        <v>767.29986469508992</v>
      </c>
      <c r="K96" s="207"/>
      <c r="L96" s="197" t="str">
        <f t="shared" si="19"/>
        <v>19/12/2018</v>
      </c>
      <c r="M96" s="197" t="str">
        <f t="shared" si="20"/>
        <v>17/01/2019</v>
      </c>
    </row>
    <row r="97" spans="3:13">
      <c r="C97" s="192" t="str">
        <f>+'I2_Consumo anual cliente'!$A$22</f>
        <v>17/01/2019-12/02/2019</v>
      </c>
      <c r="D97" s="197">
        <f t="shared" si="16"/>
        <v>26</v>
      </c>
      <c r="E97" s="69">
        <f>+(('I2_Consumo anual cliente'!$C$22+'I2_Consumo anual cliente'!$F$22)*'I1_Cliente seleccionado'!$BN$13)+(('I2_Consumo anual cliente'!$D$22+'I2_Consumo anual cliente'!$G$22)*'I1_Cliente seleccionado'!$BO$13)+(('I2_Consumo anual cliente'!$E$22+'I2_Consumo anual cliente'!$H$22)*'I1_Cliente seleccionado'!$BP$13)</f>
        <v>461.20497303783094</v>
      </c>
      <c r="F97" s="200">
        <f>+(('I1_Cliente seleccionado'!$AY$13*'I1_Cliente seleccionado'!$BK$13)+('I1_Cliente seleccionado'!$AZ$13*'I1_Cliente seleccionado'!$BL$13)+('I1_Cliente seleccionado'!$BA$13*'I1_Cliente seleccionado'!$BM$13))*$D97</f>
        <v>101.49235848219178</v>
      </c>
      <c r="G97" s="69">
        <f t="shared" si="17"/>
        <v>28.753833640673164</v>
      </c>
      <c r="H97" s="69">
        <f>+'I1_Cliente seleccionado'!$BH$13*$D97</f>
        <v>10.256315789473684</v>
      </c>
      <c r="I97" s="69">
        <f t="shared" si="18"/>
        <v>601.70748095016961</v>
      </c>
      <c r="J97" s="69">
        <f t="shared" si="21"/>
        <v>728.06605194970518</v>
      </c>
      <c r="K97" s="207"/>
      <c r="L97" s="197" t="str">
        <f t="shared" si="19"/>
        <v>17/01/2019</v>
      </c>
      <c r="M97" s="197" t="str">
        <f t="shared" si="20"/>
        <v>12/02/2019</v>
      </c>
    </row>
    <row r="98" spans="3:13">
      <c r="C98" s="192" t="str">
        <f>+'I2_Consumo anual cliente'!$A$21</f>
        <v>12/02/2019-12/03/2019</v>
      </c>
      <c r="D98" s="197">
        <f t="shared" si="16"/>
        <v>28</v>
      </c>
      <c r="E98" s="69">
        <f>+(('I2_Consumo anual cliente'!$C$21+'I2_Consumo anual cliente'!$F$21)*'I1_Cliente seleccionado'!$BN$13)+(('I2_Consumo anual cliente'!$D$21+'I2_Consumo anual cliente'!$G$21)*'I1_Cliente seleccionado'!$BO$13)+(('I2_Consumo anual cliente'!$E$21+'I2_Consumo anual cliente'!$H$21)*'I1_Cliente seleccionado'!$BP$13)</f>
        <v>375.87473776230615</v>
      </c>
      <c r="F98" s="200">
        <f>+(('I1_Cliente seleccionado'!$AY$13*'I1_Cliente seleccionado'!$BK$13)+('I1_Cliente seleccionado'!$AZ$13*'I1_Cliente seleccionado'!$BL$13)+('I1_Cliente seleccionado'!$BA$13*'I1_Cliente seleccionado'!$BM$13))*$D98</f>
        <v>109.29946298082191</v>
      </c>
      <c r="G98" s="69">
        <f t="shared" si="17"/>
        <v>24.792401657973844</v>
      </c>
      <c r="H98" s="69">
        <f>+'I1_Cliente seleccionado'!$BH$13*$D98</f>
        <v>11.045263157894738</v>
      </c>
      <c r="I98" s="69">
        <f t="shared" si="18"/>
        <v>521.01186555899665</v>
      </c>
      <c r="J98" s="69">
        <f t="shared" si="21"/>
        <v>630.42435732638592</v>
      </c>
      <c r="K98" s="207"/>
      <c r="L98" s="197" t="str">
        <f t="shared" si="19"/>
        <v>12/02/2019</v>
      </c>
      <c r="M98" s="197" t="str">
        <f t="shared" si="20"/>
        <v>12/03/2019</v>
      </c>
    </row>
    <row r="99" spans="3:13">
      <c r="C99" s="192" t="str">
        <f>+'I2_Consumo anual cliente'!$A$20</f>
        <v>12/03/2019-12/04/2019</v>
      </c>
      <c r="D99" s="197">
        <f t="shared" si="16"/>
        <v>31</v>
      </c>
      <c r="E99" s="69">
        <f>+(('I2_Consumo anual cliente'!$C$20+'I2_Consumo anual cliente'!$F$20)*'I1_Cliente seleccionado'!$BN$13)+(('I2_Consumo anual cliente'!$D$20+'I2_Consumo anual cliente'!$G$20)*'I1_Cliente seleccionado'!$BO$13)+(('I2_Consumo anual cliente'!$E$20+'I2_Consumo anual cliente'!$H$20)*'I1_Cliente seleccionado'!$BP$13)</f>
        <v>432.21221874282236</v>
      </c>
      <c r="F99" s="200">
        <f>+(('I1_Cliente seleccionado'!$AY$13*'I1_Cliente seleccionado'!$BK$13)+('I1_Cliente seleccionado'!$AZ$13*'I1_Cliente seleccionado'!$BL$13)+('I1_Cliente seleccionado'!$BA$13*'I1_Cliente seleccionado'!$BM$13))*$D99</f>
        <v>121.01011972876712</v>
      </c>
      <c r="G99" s="69">
        <f t="shared" si="17"/>
        <v>28.269661495898223</v>
      </c>
      <c r="H99" s="69">
        <f>+'I1_Cliente seleccionado'!$BH$13*$D99</f>
        <v>12.228684210526316</v>
      </c>
      <c r="I99" s="69">
        <f t="shared" si="18"/>
        <v>593.72068417801415</v>
      </c>
      <c r="J99" s="69">
        <f t="shared" si="21"/>
        <v>718.40202785539714</v>
      </c>
      <c r="K99" s="207"/>
      <c r="L99" s="197" t="str">
        <f t="shared" si="19"/>
        <v>12/03/2019</v>
      </c>
      <c r="M99" s="197" t="str">
        <f t="shared" si="20"/>
        <v>12/04/2019</v>
      </c>
    </row>
    <row r="100" spans="3:13">
      <c r="C100" s="192" t="str">
        <f>+'I2_Consumo anual cliente'!$A$19</f>
        <v>12/04/2019-21/05/2019</v>
      </c>
      <c r="D100" s="197">
        <f t="shared" si="16"/>
        <v>39</v>
      </c>
      <c r="E100" s="69">
        <f>+(('I2_Consumo anual cliente'!$C$19+'I2_Consumo anual cliente'!$F$19)*'I1_Cliente seleccionado'!$BN$13)+(('I2_Consumo anual cliente'!$D$19+'I2_Consumo anual cliente'!$G$19)*'I1_Cliente seleccionado'!$BO$13)+(('I2_Consumo anual cliente'!$E$19+'I2_Consumo anual cliente'!$H$19)*'I1_Cliente seleccionado'!$BP$13)</f>
        <v>536.93509221246632</v>
      </c>
      <c r="F100" s="200">
        <f>+(('I1_Cliente seleccionado'!$AY$13*'I1_Cliente seleccionado'!$BK$13)+('I1_Cliente seleccionado'!$AZ$13*'I1_Cliente seleccionado'!$BL$13)+('I1_Cliente seleccionado'!$BA$13*'I1_Cliente seleccionado'!$BM$13))*$D100</f>
        <v>152.23853772328766</v>
      </c>
      <c r="G100" s="69">
        <f t="shared" si="17"/>
        <v>35.21677248971703</v>
      </c>
      <c r="H100" s="69">
        <f>+'I1_Cliente seleccionado'!$BH$13*$D100</f>
        <v>15.384473684210526</v>
      </c>
      <c r="I100" s="69">
        <f t="shared" si="18"/>
        <v>739.7748761096816</v>
      </c>
      <c r="J100" s="69">
        <f t="shared" si="21"/>
        <v>895.12760009271472</v>
      </c>
      <c r="K100" s="207"/>
      <c r="L100" s="197" t="str">
        <f t="shared" si="19"/>
        <v>12/04/2019</v>
      </c>
      <c r="M100" s="197" t="str">
        <f t="shared" si="20"/>
        <v>21/05/2019</v>
      </c>
    </row>
    <row r="101" spans="3:13">
      <c r="C101" s="192" t="str">
        <f>+'I2_Consumo anual cliente'!$A$18</f>
        <v>21/05/2019-17/06/2019</v>
      </c>
      <c r="D101" s="197">
        <f t="shared" si="16"/>
        <v>27</v>
      </c>
      <c r="E101" s="69">
        <f>+(('I2_Consumo anual cliente'!$C$18+'I2_Consumo anual cliente'!$F$18)*'I1_Cliente seleccionado'!$BN$13)+(('I2_Consumo anual cliente'!$D$18+'I2_Consumo anual cliente'!$G$18)*'I1_Cliente seleccionado'!$BO$13)+(('I2_Consumo anual cliente'!$E$18+'I2_Consumo anual cliente'!$H$18)*'I1_Cliente seleccionado'!$BP$13)</f>
        <v>307.83094381002724</v>
      </c>
      <c r="F101" s="200">
        <f>+(('I1_Cliente seleccionado'!$AY$13*'I1_Cliente seleccionado'!$BK$13)+('I1_Cliente seleccionado'!$AZ$13*'I1_Cliente seleccionado'!$BL$13)+('I1_Cliente seleccionado'!$BA$13*'I1_Cliente seleccionado'!$BM$13))*$D101</f>
        <v>105.39591073150685</v>
      </c>
      <c r="G101" s="69">
        <f t="shared" si="17"/>
        <v>21.11589226707239</v>
      </c>
      <c r="H101" s="69">
        <f>+'I1_Cliente seleccionado'!$BH$13*$D101</f>
        <v>10.65078947368421</v>
      </c>
      <c r="I101" s="69">
        <f t="shared" si="18"/>
        <v>444.99353628229068</v>
      </c>
      <c r="J101" s="69">
        <f t="shared" si="21"/>
        <v>538.44217890157165</v>
      </c>
      <c r="K101" s="207"/>
      <c r="L101" s="197" t="str">
        <f t="shared" si="19"/>
        <v>21/05/2019</v>
      </c>
      <c r="M101" s="197" t="str">
        <f t="shared" si="20"/>
        <v>17/06/2019</v>
      </c>
    </row>
    <row r="102" spans="3:13">
      <c r="C102" s="192" t="str">
        <f>+'I2_Consumo anual cliente'!$A$17</f>
        <v>17/06/2019-11/07/2019</v>
      </c>
      <c r="D102" s="197">
        <f t="shared" si="16"/>
        <v>24</v>
      </c>
      <c r="E102" s="69">
        <f>+(('I2_Consumo anual cliente'!$C$17+'I2_Consumo anual cliente'!$F$17)*'I1_Cliente seleccionado'!$BN$13)+(('I2_Consumo anual cliente'!$D$17+'I2_Consumo anual cliente'!$G$17)*'I1_Cliente seleccionado'!$BO$13)+(('I2_Consumo anual cliente'!$E$17+'I2_Consumo anual cliente'!$H$17)*'I1_Cliente seleccionado'!$BP$13)</f>
        <v>317.94835809103057</v>
      </c>
      <c r="F102" s="200">
        <f>+(('I1_Cliente seleccionado'!$AY$13*'I1_Cliente seleccionado'!$BK$13)+('I1_Cliente seleccionado'!$AZ$13*'I1_Cliente seleccionado'!$BL$13)+('I1_Cliente seleccionado'!$BA$13*'I1_Cliente seleccionado'!$BM$13))*$D102</f>
        <v>93.685253983561637</v>
      </c>
      <c r="G102" s="69">
        <f t="shared" si="17"/>
        <v>21.034477577011661</v>
      </c>
      <c r="H102" s="69">
        <f>+'I1_Cliente seleccionado'!$BH$13*$D102</f>
        <v>9.4673684210526314</v>
      </c>
      <c r="I102" s="69">
        <f t="shared" si="18"/>
        <v>442.13545807265649</v>
      </c>
      <c r="J102" s="69">
        <f t="shared" si="21"/>
        <v>534.98390426791434</v>
      </c>
      <c r="K102" s="207"/>
      <c r="L102" s="197" t="str">
        <f t="shared" si="19"/>
        <v>17/06/2019</v>
      </c>
      <c r="M102" s="197" t="str">
        <f t="shared" si="20"/>
        <v>11/07/2019</v>
      </c>
    </row>
    <row r="103" spans="3:13">
      <c r="C103" s="192" t="str">
        <f>+'I2_Consumo anual cliente'!$A$16</f>
        <v>11/07/2019-11/10/2019</v>
      </c>
      <c r="D103" s="197">
        <f t="shared" si="16"/>
        <v>92</v>
      </c>
      <c r="E103" s="69">
        <f>+(('I2_Consumo anual cliente'!$C$16+'I2_Consumo anual cliente'!$F$16)*'I1_Cliente seleccionado'!$BN$13)+(('I2_Consumo anual cliente'!$D$16+'I2_Consumo anual cliente'!$G$16)*'I1_Cliente seleccionado'!$BO$13)+(('I2_Consumo anual cliente'!$E$16+'I2_Consumo anual cliente'!$H$16)*'I1_Cliente seleccionado'!$BP$13)</f>
        <v>1158.4965677097821</v>
      </c>
      <c r="F103" s="200">
        <f>+(('I1_Cliente seleccionado'!$AY$13*'I1_Cliente seleccionado'!$BK$13)+('I1_Cliente seleccionado'!$AZ$13*'I1_Cliente seleccionado'!$BL$13)+('I1_Cliente seleccionado'!$BA$13*'I1_Cliente seleccionado'!$BM$13))*$D103</f>
        <v>359.12680693698633</v>
      </c>
      <c r="G103" s="69">
        <f t="shared" si="17"/>
        <v>77.550554444449858</v>
      </c>
      <c r="H103" s="69">
        <f>+'I1_Cliente seleccionado'!$BH$13*$D103</f>
        <v>36.291578947368421</v>
      </c>
      <c r="I103" s="69">
        <f t="shared" si="18"/>
        <v>1631.4655080385867</v>
      </c>
      <c r="J103" s="69">
        <f t="shared" si="21"/>
        <v>1974.0732647266898</v>
      </c>
      <c r="K103" s="207"/>
      <c r="L103" s="197" t="str">
        <f t="shared" si="19"/>
        <v>11/07/2019</v>
      </c>
      <c r="M103" s="197" t="str">
        <f t="shared" si="20"/>
        <v>11/10/2019</v>
      </c>
    </row>
    <row r="104" spans="3:13">
      <c r="C104" s="192" t="str">
        <f>+'I2_Consumo anual cliente'!$A$15</f>
        <v>11/10/2019-14/01/2020</v>
      </c>
      <c r="D104" s="197">
        <f t="shared" si="16"/>
        <v>95</v>
      </c>
      <c r="E104" s="69">
        <f>+(('I2_Consumo anual cliente'!$C$15+'I2_Consumo anual cliente'!$F$15)*'I1_Cliente seleccionado'!$BN$13)+(('I2_Consumo anual cliente'!$D$15+'I2_Consumo anual cliente'!$G$15)*'I1_Cliente seleccionado'!$BO$13)+(('I2_Consumo anual cliente'!$E$15+'I2_Consumo anual cliente'!$H$15)*'I1_Cliente seleccionado'!$BP$13)</f>
        <v>1190.3732536083667</v>
      </c>
      <c r="F104" s="200">
        <f>+(('I1_Cliente seleccionado'!$AY$13*'I1_Cliente seleccionado'!$BK$13)+('I1_Cliente seleccionado'!$AZ$13*'I1_Cliente seleccionado'!$BL$13)+('I1_Cliente seleccionado'!$BA$13*'I1_Cliente seleccionado'!$BM$13))*$D104</f>
        <v>370.83746368493149</v>
      </c>
      <c r="G104" s="69">
        <f t="shared" si="17"/>
        <v>79.777867653687537</v>
      </c>
      <c r="H104" s="69">
        <f>+'I1_Cliente seleccionado'!$BH$13*$D104</f>
        <v>37.475000000000001</v>
      </c>
      <c r="I104" s="69">
        <f t="shared" si="18"/>
        <v>1678.4635849469855</v>
      </c>
      <c r="J104" s="69">
        <f>+I104*(1+$C$6)</f>
        <v>2030.9409377858524</v>
      </c>
      <c r="K104" s="207"/>
      <c r="L104" s="197" t="str">
        <f t="shared" si="19"/>
        <v>11/10/2019</v>
      </c>
      <c r="M104" s="197" t="str">
        <f t="shared" si="20"/>
        <v>14/01/2020</v>
      </c>
    </row>
    <row r="105" spans="3:13">
      <c r="C105" s="191" t="s">
        <v>69</v>
      </c>
      <c r="E105" s="193">
        <f t="shared" ref="E105:J105" si="22">+SUM(E93:E104)</f>
        <v>6546.9634169480651</v>
      </c>
      <c r="F105" s="194">
        <f t="shared" si="22"/>
        <v>1889.3192886684931</v>
      </c>
      <c r="G105" s="194">
        <f t="shared" si="22"/>
        <v>431.09404625700608</v>
      </c>
      <c r="H105" s="194">
        <f t="shared" si="22"/>
        <v>190.9252631578947</v>
      </c>
      <c r="I105" s="194">
        <f t="shared" si="22"/>
        <v>9058.3020150314587</v>
      </c>
      <c r="J105" s="194">
        <f t="shared" si="22"/>
        <v>10960.545438188065</v>
      </c>
    </row>
    <row r="107" spans="3:13">
      <c r="C107" t="s">
        <v>303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964A-F00B-434F-85EE-06D5F91998F3}">
  <dimension ref="A2:L2510"/>
  <sheetViews>
    <sheetView showGridLines="0" workbookViewId="0">
      <selection activeCell="G22" sqref="G22"/>
    </sheetView>
  </sheetViews>
  <sheetFormatPr baseColWidth="10" defaultRowHeight="16"/>
  <cols>
    <col min="3" max="3" width="15" customWidth="1"/>
    <col min="4" max="4" width="16" customWidth="1"/>
    <col min="5" max="5" width="12" customWidth="1"/>
  </cols>
  <sheetData>
    <row r="2" spans="1:12" ht="26">
      <c r="B2" s="4" t="s">
        <v>104</v>
      </c>
    </row>
    <row r="3" spans="1:12">
      <c r="B3" s="2" t="s">
        <v>105</v>
      </c>
    </row>
    <row r="6" spans="1:12">
      <c r="A6" s="5" t="s">
        <v>102</v>
      </c>
    </row>
    <row r="8" spans="1:12">
      <c r="D8" s="29" t="s">
        <v>103</v>
      </c>
      <c r="E8" s="11"/>
    </row>
    <row r="9" spans="1:12">
      <c r="B9" s="8" t="s">
        <v>96</v>
      </c>
      <c r="C9" s="8" t="s">
        <v>108</v>
      </c>
      <c r="D9" s="14" t="s">
        <v>165</v>
      </c>
      <c r="E9" s="59" t="s">
        <v>166</v>
      </c>
    </row>
    <row r="10" spans="1:12">
      <c r="B10" s="117">
        <v>1</v>
      </c>
      <c r="C10" s="10" t="str">
        <f>+TEXT(B10,0)</f>
        <v>1</v>
      </c>
      <c r="D10" s="112" t="s">
        <v>47</v>
      </c>
      <c r="E10" s="112" t="s">
        <v>156</v>
      </c>
    </row>
    <row r="11" spans="1:12">
      <c r="B11" s="117">
        <v>2</v>
      </c>
      <c r="C11" s="10" t="str">
        <f t="shared" ref="C11:C74" si="0">+TEXT(B11,0)</f>
        <v>2</v>
      </c>
      <c r="D11" s="112" t="s">
        <v>47</v>
      </c>
      <c r="E11" s="112" t="s">
        <v>156</v>
      </c>
    </row>
    <row r="12" spans="1:12">
      <c r="B12" s="117">
        <v>3</v>
      </c>
      <c r="C12" s="10" t="str">
        <f t="shared" si="0"/>
        <v>3</v>
      </c>
      <c r="D12" s="112" t="s">
        <v>47</v>
      </c>
      <c r="E12" s="112" t="s">
        <v>156</v>
      </c>
    </row>
    <row r="13" spans="1:12">
      <c r="B13" s="117">
        <v>4</v>
      </c>
      <c r="C13" s="10" t="str">
        <f t="shared" si="0"/>
        <v>4</v>
      </c>
      <c r="D13" s="112" t="s">
        <v>47</v>
      </c>
      <c r="E13" s="112" t="s">
        <v>156</v>
      </c>
    </row>
    <row r="14" spans="1:12">
      <c r="B14" s="118">
        <v>5</v>
      </c>
      <c r="C14" s="21" t="str">
        <f t="shared" si="0"/>
        <v>5</v>
      </c>
      <c r="D14" s="114" t="s">
        <v>48</v>
      </c>
      <c r="E14" s="114" t="s">
        <v>48</v>
      </c>
      <c r="G14" s="119"/>
    </row>
    <row r="15" spans="1:12">
      <c r="B15" s="118">
        <v>6</v>
      </c>
      <c r="C15" s="21" t="str">
        <f t="shared" si="0"/>
        <v>6</v>
      </c>
      <c r="D15" s="114" t="s">
        <v>48</v>
      </c>
      <c r="E15" s="114" t="s">
        <v>48</v>
      </c>
    </row>
    <row r="16" spans="1:12">
      <c r="B16" s="118">
        <v>7</v>
      </c>
      <c r="C16" s="21" t="str">
        <f t="shared" si="0"/>
        <v>7</v>
      </c>
      <c r="D16" s="114" t="s">
        <v>48</v>
      </c>
      <c r="E16" s="114" t="s">
        <v>48</v>
      </c>
      <c r="J16" s="112"/>
      <c r="L16" s="112"/>
    </row>
    <row r="17" spans="2:6">
      <c r="B17" s="118">
        <v>8</v>
      </c>
      <c r="C17" s="21" t="str">
        <f t="shared" si="0"/>
        <v>8</v>
      </c>
      <c r="D17" s="114" t="s">
        <v>48</v>
      </c>
      <c r="E17" s="114" t="s">
        <v>48</v>
      </c>
    </row>
    <row r="18" spans="2:6">
      <c r="B18" s="118">
        <v>9</v>
      </c>
      <c r="C18" s="21" t="str">
        <f t="shared" si="0"/>
        <v>9</v>
      </c>
      <c r="D18" s="114" t="s">
        <v>48</v>
      </c>
      <c r="E18" s="114" t="s">
        <v>48</v>
      </c>
    </row>
    <row r="19" spans="2:6">
      <c r="B19" s="117">
        <v>10</v>
      </c>
      <c r="C19" s="10" t="str">
        <f t="shared" si="0"/>
        <v>10</v>
      </c>
      <c r="D19" s="113" t="s">
        <v>49</v>
      </c>
      <c r="E19" s="112" t="s">
        <v>157</v>
      </c>
    </row>
    <row r="20" spans="2:6">
      <c r="B20" s="117">
        <v>11</v>
      </c>
      <c r="C20" s="10" t="str">
        <f t="shared" si="0"/>
        <v>11</v>
      </c>
      <c r="D20" s="113" t="s">
        <v>49</v>
      </c>
      <c r="E20" s="112" t="s">
        <v>157</v>
      </c>
    </row>
    <row r="21" spans="2:6">
      <c r="B21" s="117">
        <v>12</v>
      </c>
      <c r="C21" s="10" t="str">
        <f t="shared" si="0"/>
        <v>12</v>
      </c>
      <c r="D21" s="113" t="s">
        <v>49</v>
      </c>
      <c r="E21" s="112" t="s">
        <v>157</v>
      </c>
    </row>
    <row r="22" spans="2:6">
      <c r="B22" s="117">
        <v>13</v>
      </c>
      <c r="C22" s="10" t="str">
        <f t="shared" si="0"/>
        <v>13</v>
      </c>
      <c r="D22" s="113" t="s">
        <v>49</v>
      </c>
      <c r="E22" s="112" t="s">
        <v>157</v>
      </c>
    </row>
    <row r="23" spans="2:6">
      <c r="B23" s="117">
        <v>14</v>
      </c>
      <c r="C23" s="10" t="str">
        <f t="shared" si="0"/>
        <v>14</v>
      </c>
      <c r="D23" s="113" t="s">
        <v>49</v>
      </c>
      <c r="E23" s="112" t="s">
        <v>157</v>
      </c>
    </row>
    <row r="24" spans="2:6">
      <c r="B24" s="117">
        <v>15</v>
      </c>
      <c r="C24" s="10" t="str">
        <f t="shared" si="0"/>
        <v>15</v>
      </c>
      <c r="D24" s="113" t="s">
        <v>49</v>
      </c>
      <c r="E24" s="112" t="s">
        <v>158</v>
      </c>
    </row>
    <row r="25" spans="2:6">
      <c r="B25" s="117">
        <v>16</v>
      </c>
      <c r="C25" s="10" t="str">
        <f t="shared" si="0"/>
        <v>16</v>
      </c>
      <c r="D25" s="113" t="s">
        <v>49</v>
      </c>
      <c r="E25" s="112" t="s">
        <v>158</v>
      </c>
    </row>
    <row r="26" spans="2:6">
      <c r="B26" s="117">
        <v>17</v>
      </c>
      <c r="C26" s="10" t="str">
        <f t="shared" si="0"/>
        <v>17</v>
      </c>
      <c r="D26" s="113" t="s">
        <v>49</v>
      </c>
      <c r="E26" s="112" t="s">
        <v>158</v>
      </c>
      <c r="F26" s="117"/>
    </row>
    <row r="27" spans="2:6">
      <c r="B27" s="117">
        <v>18</v>
      </c>
      <c r="C27" s="10" t="str">
        <f t="shared" si="0"/>
        <v>18</v>
      </c>
      <c r="D27" s="113" t="s">
        <v>49</v>
      </c>
      <c r="E27" s="112" t="s">
        <v>158</v>
      </c>
    </row>
    <row r="28" spans="2:6">
      <c r="B28" s="117">
        <v>19</v>
      </c>
      <c r="C28" s="10" t="str">
        <f t="shared" si="0"/>
        <v>19</v>
      </c>
      <c r="D28" s="113" t="s">
        <v>49</v>
      </c>
      <c r="E28" s="112" t="s">
        <v>158</v>
      </c>
    </row>
    <row r="29" spans="2:6">
      <c r="B29" s="118">
        <v>20</v>
      </c>
      <c r="C29" s="21" t="str">
        <f t="shared" si="0"/>
        <v>20</v>
      </c>
      <c r="D29" s="114" t="s">
        <v>50</v>
      </c>
      <c r="E29" s="114" t="s">
        <v>50</v>
      </c>
    </row>
    <row r="30" spans="2:6">
      <c r="B30" s="118">
        <v>21</v>
      </c>
      <c r="C30" s="21" t="str">
        <f t="shared" si="0"/>
        <v>21</v>
      </c>
      <c r="D30" s="114" t="s">
        <v>50</v>
      </c>
      <c r="E30" s="114" t="s">
        <v>50</v>
      </c>
    </row>
    <row r="31" spans="2:6">
      <c r="B31" s="118">
        <v>22</v>
      </c>
      <c r="C31" s="21" t="str">
        <f t="shared" si="0"/>
        <v>22</v>
      </c>
      <c r="D31" s="114" t="s">
        <v>50</v>
      </c>
      <c r="E31" s="114" t="s">
        <v>50</v>
      </c>
    </row>
    <row r="32" spans="2:6">
      <c r="B32" s="118">
        <v>23</v>
      </c>
      <c r="C32" s="21" t="str">
        <f t="shared" si="0"/>
        <v>23</v>
      </c>
      <c r="D32" s="114" t="s">
        <v>50</v>
      </c>
      <c r="E32" s="114" t="s">
        <v>50</v>
      </c>
    </row>
    <row r="33" spans="2:5">
      <c r="B33" s="118">
        <v>24</v>
      </c>
      <c r="C33" s="21" t="str">
        <f t="shared" si="0"/>
        <v>24</v>
      </c>
      <c r="D33" s="114" t="s">
        <v>50</v>
      </c>
      <c r="E33" s="114" t="s">
        <v>50</v>
      </c>
    </row>
    <row r="34" spans="2:5">
      <c r="B34" s="118">
        <v>25</v>
      </c>
      <c r="C34" s="21" t="str">
        <f t="shared" si="0"/>
        <v>25</v>
      </c>
      <c r="D34" s="114" t="s">
        <v>50</v>
      </c>
      <c r="E34" s="114" t="s">
        <v>50</v>
      </c>
    </row>
    <row r="35" spans="2:5">
      <c r="B35" s="118">
        <v>26</v>
      </c>
      <c r="C35" s="21" t="str">
        <f t="shared" si="0"/>
        <v>26</v>
      </c>
      <c r="D35" s="114" t="s">
        <v>50</v>
      </c>
      <c r="E35" s="114" t="s">
        <v>50</v>
      </c>
    </row>
    <row r="36" spans="2:5">
      <c r="B36" s="118">
        <v>27</v>
      </c>
      <c r="C36" s="21" t="str">
        <f t="shared" si="0"/>
        <v>27</v>
      </c>
      <c r="D36" s="114" t="s">
        <v>50</v>
      </c>
      <c r="E36" s="114" t="s">
        <v>50</v>
      </c>
    </row>
    <row r="37" spans="2:5">
      <c r="B37" s="118">
        <v>28</v>
      </c>
      <c r="C37" s="21" t="str">
        <f t="shared" si="0"/>
        <v>28</v>
      </c>
      <c r="D37" s="114" t="s">
        <v>50</v>
      </c>
      <c r="E37" s="114" t="s">
        <v>50</v>
      </c>
    </row>
    <row r="38" spans="2:5">
      <c r="B38" s="118">
        <v>29</v>
      </c>
      <c r="C38" s="21" t="str">
        <f t="shared" si="0"/>
        <v>29</v>
      </c>
      <c r="D38" s="114" t="s">
        <v>50</v>
      </c>
      <c r="E38" s="114" t="s">
        <v>50</v>
      </c>
    </row>
    <row r="39" spans="2:5">
      <c r="B39" s="117">
        <v>30</v>
      </c>
      <c r="C39" s="10" t="str">
        <f t="shared" si="0"/>
        <v>30</v>
      </c>
      <c r="D39" s="113" t="s">
        <v>51</v>
      </c>
      <c r="E39" s="112" t="s">
        <v>51</v>
      </c>
    </row>
    <row r="40" spans="2:5">
      <c r="B40" s="117">
        <v>31</v>
      </c>
      <c r="C40" s="10" t="str">
        <f t="shared" si="0"/>
        <v>31</v>
      </c>
      <c r="D40" s="113" t="s">
        <v>51</v>
      </c>
      <c r="E40" s="112" t="s">
        <v>51</v>
      </c>
    </row>
    <row r="41" spans="2:5">
      <c r="B41" s="117">
        <v>32</v>
      </c>
      <c r="C41" s="10" t="str">
        <f t="shared" si="0"/>
        <v>32</v>
      </c>
      <c r="D41" s="113" t="s">
        <v>51</v>
      </c>
      <c r="E41" s="112" t="s">
        <v>51</v>
      </c>
    </row>
    <row r="42" spans="2:5">
      <c r="B42" s="117">
        <v>33</v>
      </c>
      <c r="C42" s="10" t="str">
        <f t="shared" si="0"/>
        <v>33</v>
      </c>
      <c r="D42" s="113" t="s">
        <v>51</v>
      </c>
      <c r="E42" s="112" t="s">
        <v>51</v>
      </c>
    </row>
    <row r="43" spans="2:5">
      <c r="B43" s="117">
        <v>34</v>
      </c>
      <c r="C43" s="10" t="str">
        <f t="shared" si="0"/>
        <v>34</v>
      </c>
      <c r="D43" s="113" t="s">
        <v>51</v>
      </c>
      <c r="E43" s="112" t="s">
        <v>51</v>
      </c>
    </row>
    <row r="44" spans="2:5">
      <c r="B44" s="117">
        <v>35</v>
      </c>
      <c r="C44" s="10" t="str">
        <f t="shared" si="0"/>
        <v>35</v>
      </c>
      <c r="D44" s="113" t="s">
        <v>51</v>
      </c>
      <c r="E44" s="112" t="s">
        <v>51</v>
      </c>
    </row>
    <row r="45" spans="2:5">
      <c r="B45" s="117">
        <v>36</v>
      </c>
      <c r="C45" s="10" t="str">
        <f t="shared" si="0"/>
        <v>36</v>
      </c>
      <c r="D45" s="113" t="s">
        <v>51</v>
      </c>
      <c r="E45" s="112" t="s">
        <v>51</v>
      </c>
    </row>
    <row r="46" spans="2:5">
      <c r="B46" s="117">
        <v>37</v>
      </c>
      <c r="C46" s="10" t="str">
        <f t="shared" si="0"/>
        <v>37</v>
      </c>
      <c r="D46" s="113" t="s">
        <v>51</v>
      </c>
      <c r="E46" s="112" t="s">
        <v>51</v>
      </c>
    </row>
    <row r="47" spans="2:5">
      <c r="B47" s="117">
        <v>38</v>
      </c>
      <c r="C47" s="10" t="str">
        <f t="shared" si="0"/>
        <v>38</v>
      </c>
      <c r="D47" s="113" t="s">
        <v>51</v>
      </c>
      <c r="E47" s="112" t="s">
        <v>51</v>
      </c>
    </row>
    <row r="48" spans="2:5">
      <c r="B48" s="117">
        <v>39</v>
      </c>
      <c r="C48" s="10" t="str">
        <f t="shared" si="0"/>
        <v>39</v>
      </c>
      <c r="D48" s="113" t="s">
        <v>51</v>
      </c>
      <c r="E48" s="112" t="s">
        <v>51</v>
      </c>
    </row>
    <row r="49" spans="2:5">
      <c r="B49" s="118">
        <v>40</v>
      </c>
      <c r="C49" s="21" t="str">
        <f t="shared" si="0"/>
        <v>40</v>
      </c>
      <c r="D49" s="114" t="s">
        <v>52</v>
      </c>
      <c r="E49" s="114" t="s">
        <v>52</v>
      </c>
    </row>
    <row r="50" spans="2:5">
      <c r="B50" s="118">
        <v>41</v>
      </c>
      <c r="C50" s="21" t="str">
        <f t="shared" si="0"/>
        <v>41</v>
      </c>
      <c r="D50" s="114" t="s">
        <v>52</v>
      </c>
      <c r="E50" s="114" t="s">
        <v>52</v>
      </c>
    </row>
    <row r="51" spans="2:5">
      <c r="B51" s="118">
        <v>42</v>
      </c>
      <c r="C51" s="21" t="str">
        <f t="shared" si="0"/>
        <v>42</v>
      </c>
      <c r="D51" s="114" t="s">
        <v>52</v>
      </c>
      <c r="E51" s="114" t="s">
        <v>52</v>
      </c>
    </row>
    <row r="52" spans="2:5">
      <c r="B52" s="118">
        <v>43</v>
      </c>
      <c r="C52" s="21" t="str">
        <f t="shared" si="0"/>
        <v>43</v>
      </c>
      <c r="D52" s="114" t="s">
        <v>52</v>
      </c>
      <c r="E52" s="114" t="s">
        <v>52</v>
      </c>
    </row>
    <row r="53" spans="2:5">
      <c r="B53" s="118">
        <v>44</v>
      </c>
      <c r="C53" s="21" t="str">
        <f t="shared" si="0"/>
        <v>44</v>
      </c>
      <c r="D53" s="114" t="s">
        <v>52</v>
      </c>
      <c r="E53" s="114" t="s">
        <v>52</v>
      </c>
    </row>
    <row r="54" spans="2:5">
      <c r="B54" s="118">
        <v>45</v>
      </c>
      <c r="C54" s="21" t="str">
        <f t="shared" si="0"/>
        <v>45</v>
      </c>
      <c r="D54" s="114" t="s">
        <v>52</v>
      </c>
      <c r="E54" s="114" t="s">
        <v>52</v>
      </c>
    </row>
    <row r="55" spans="2:5">
      <c r="B55" s="118">
        <v>46</v>
      </c>
      <c r="C55" s="21" t="str">
        <f t="shared" si="0"/>
        <v>46</v>
      </c>
      <c r="D55" s="114" t="s">
        <v>52</v>
      </c>
      <c r="E55" s="114" t="s">
        <v>52</v>
      </c>
    </row>
    <row r="56" spans="2:5">
      <c r="B56" s="118">
        <v>47</v>
      </c>
      <c r="C56" s="21" t="str">
        <f t="shared" si="0"/>
        <v>47</v>
      </c>
      <c r="D56" s="114" t="s">
        <v>52</v>
      </c>
      <c r="E56" s="114" t="s">
        <v>52</v>
      </c>
    </row>
    <row r="57" spans="2:5">
      <c r="B57" s="118">
        <v>48</v>
      </c>
      <c r="C57" s="21" t="str">
        <f t="shared" si="0"/>
        <v>48</v>
      </c>
      <c r="D57" s="114" t="s">
        <v>52</v>
      </c>
      <c r="E57" s="114" t="s">
        <v>52</v>
      </c>
    </row>
    <row r="58" spans="2:5">
      <c r="B58" s="118">
        <v>49</v>
      </c>
      <c r="C58" s="21" t="str">
        <f t="shared" si="0"/>
        <v>49</v>
      </c>
      <c r="D58" s="114" t="s">
        <v>52</v>
      </c>
      <c r="E58" s="114" t="s">
        <v>52</v>
      </c>
    </row>
    <row r="59" spans="2:5">
      <c r="B59" s="117">
        <v>50</v>
      </c>
      <c r="C59" s="10" t="str">
        <f t="shared" si="0"/>
        <v>50</v>
      </c>
      <c r="D59" s="113" t="s">
        <v>53</v>
      </c>
      <c r="E59" s="112" t="s">
        <v>159</v>
      </c>
    </row>
    <row r="60" spans="2:5">
      <c r="B60" s="117">
        <v>51</v>
      </c>
      <c r="C60" s="10" t="str">
        <f t="shared" si="0"/>
        <v>51</v>
      </c>
      <c r="D60" s="113" t="s">
        <v>53</v>
      </c>
      <c r="E60" s="112" t="s">
        <v>159</v>
      </c>
    </row>
    <row r="61" spans="2:5">
      <c r="B61" s="117">
        <v>52</v>
      </c>
      <c r="C61" s="10" t="str">
        <f t="shared" si="0"/>
        <v>52</v>
      </c>
      <c r="D61" s="113" t="s">
        <v>53</v>
      </c>
      <c r="E61" s="112" t="s">
        <v>159</v>
      </c>
    </row>
    <row r="62" spans="2:5">
      <c r="B62" s="117">
        <v>53</v>
      </c>
      <c r="C62" s="10" t="str">
        <f t="shared" si="0"/>
        <v>53</v>
      </c>
      <c r="D62" s="113" t="s">
        <v>53</v>
      </c>
      <c r="E62" s="112" t="s">
        <v>159</v>
      </c>
    </row>
    <row r="63" spans="2:5">
      <c r="B63" s="117">
        <v>54</v>
      </c>
      <c r="C63" s="10" t="str">
        <f t="shared" si="0"/>
        <v>54</v>
      </c>
      <c r="D63" s="113" t="s">
        <v>53</v>
      </c>
      <c r="E63" s="112" t="s">
        <v>159</v>
      </c>
    </row>
    <row r="64" spans="2:5">
      <c r="B64" s="117">
        <v>55</v>
      </c>
      <c r="C64" s="10" t="str">
        <f t="shared" si="0"/>
        <v>55</v>
      </c>
      <c r="D64" s="113" t="s">
        <v>53</v>
      </c>
      <c r="E64" s="112" t="s">
        <v>159</v>
      </c>
    </row>
    <row r="65" spans="2:5">
      <c r="B65" s="117">
        <v>56</v>
      </c>
      <c r="C65" s="10" t="str">
        <f t="shared" si="0"/>
        <v>56</v>
      </c>
      <c r="D65" s="113" t="s">
        <v>53</v>
      </c>
      <c r="E65" s="112" t="s">
        <v>159</v>
      </c>
    </row>
    <row r="66" spans="2:5">
      <c r="B66" s="117">
        <v>57</v>
      </c>
      <c r="C66" s="10" t="str">
        <f t="shared" si="0"/>
        <v>57</v>
      </c>
      <c r="D66" s="113" t="s">
        <v>53</v>
      </c>
      <c r="E66" s="112" t="s">
        <v>159</v>
      </c>
    </row>
    <row r="67" spans="2:5">
      <c r="B67" s="117">
        <v>58</v>
      </c>
      <c r="C67" s="10" t="str">
        <f t="shared" si="0"/>
        <v>58</v>
      </c>
      <c r="D67" s="113" t="s">
        <v>53</v>
      </c>
      <c r="E67" s="112" t="s">
        <v>159</v>
      </c>
    </row>
    <row r="68" spans="2:5">
      <c r="B68" s="117">
        <v>59</v>
      </c>
      <c r="C68" s="10" t="str">
        <f t="shared" si="0"/>
        <v>59</v>
      </c>
      <c r="D68" s="113" t="s">
        <v>53</v>
      </c>
      <c r="E68" s="112" t="s">
        <v>159</v>
      </c>
    </row>
    <row r="69" spans="2:5">
      <c r="B69" s="117">
        <v>60</v>
      </c>
      <c r="C69" s="10" t="str">
        <f t="shared" si="0"/>
        <v>60</v>
      </c>
      <c r="D69" s="113" t="s">
        <v>53</v>
      </c>
      <c r="E69" s="156" t="s">
        <v>160</v>
      </c>
    </row>
    <row r="70" spans="2:5">
      <c r="B70" s="117">
        <v>61</v>
      </c>
      <c r="C70" s="10" t="str">
        <f t="shared" si="0"/>
        <v>61</v>
      </c>
      <c r="D70" s="113" t="s">
        <v>53</v>
      </c>
      <c r="E70" s="156" t="s">
        <v>160</v>
      </c>
    </row>
    <row r="71" spans="2:5">
      <c r="B71" s="117">
        <v>62</v>
      </c>
      <c r="C71" s="10" t="str">
        <f t="shared" si="0"/>
        <v>62</v>
      </c>
      <c r="D71" s="113" t="s">
        <v>53</v>
      </c>
      <c r="E71" s="156" t="s">
        <v>160</v>
      </c>
    </row>
    <row r="72" spans="2:5">
      <c r="B72" s="117">
        <v>63</v>
      </c>
      <c r="C72" s="10" t="str">
        <f t="shared" si="0"/>
        <v>63</v>
      </c>
      <c r="D72" s="113" t="s">
        <v>53</v>
      </c>
      <c r="E72" s="156" t="s">
        <v>160</v>
      </c>
    </row>
    <row r="73" spans="2:5">
      <c r="B73" s="117">
        <v>64</v>
      </c>
      <c r="C73" s="10" t="str">
        <f t="shared" si="0"/>
        <v>64</v>
      </c>
      <c r="D73" s="113" t="s">
        <v>53</v>
      </c>
      <c r="E73" s="156" t="s">
        <v>160</v>
      </c>
    </row>
    <row r="74" spans="2:5">
      <c r="B74" s="117">
        <v>65</v>
      </c>
      <c r="C74" s="10" t="str">
        <f t="shared" si="0"/>
        <v>65</v>
      </c>
      <c r="D74" s="113" t="s">
        <v>53</v>
      </c>
      <c r="E74" s="156" t="s">
        <v>160</v>
      </c>
    </row>
    <row r="75" spans="2:5">
      <c r="B75" s="117">
        <v>66</v>
      </c>
      <c r="C75" s="10" t="str">
        <f t="shared" ref="C75:C138" si="1">+TEXT(B75,0)</f>
        <v>66</v>
      </c>
      <c r="D75" s="113" t="s">
        <v>53</v>
      </c>
      <c r="E75" s="156" t="s">
        <v>160</v>
      </c>
    </row>
    <row r="76" spans="2:5">
      <c r="B76" s="117">
        <v>67</v>
      </c>
      <c r="C76" s="10" t="str">
        <f t="shared" si="1"/>
        <v>67</v>
      </c>
      <c r="D76" s="113" t="s">
        <v>53</v>
      </c>
      <c r="E76" s="156" t="s">
        <v>160</v>
      </c>
    </row>
    <row r="77" spans="2:5">
      <c r="B77" s="117">
        <v>68</v>
      </c>
      <c r="C77" s="10" t="str">
        <f t="shared" si="1"/>
        <v>68</v>
      </c>
      <c r="D77" s="113" t="s">
        <v>53</v>
      </c>
      <c r="E77" s="156" t="s">
        <v>160</v>
      </c>
    </row>
    <row r="78" spans="2:5">
      <c r="B78" s="117">
        <v>69</v>
      </c>
      <c r="C78" s="10" t="str">
        <f t="shared" si="1"/>
        <v>69</v>
      </c>
      <c r="D78" s="113" t="s">
        <v>53</v>
      </c>
      <c r="E78" s="156" t="s">
        <v>160</v>
      </c>
    </row>
    <row r="79" spans="2:5">
      <c r="B79" s="118">
        <v>70</v>
      </c>
      <c r="C79" s="21" t="str">
        <f t="shared" si="1"/>
        <v>70</v>
      </c>
      <c r="D79" s="114" t="s">
        <v>54</v>
      </c>
      <c r="E79" s="156" t="s">
        <v>160</v>
      </c>
    </row>
    <row r="80" spans="2:5">
      <c r="B80" s="118">
        <v>71</v>
      </c>
      <c r="C80" s="21" t="str">
        <f t="shared" si="1"/>
        <v>71</v>
      </c>
      <c r="D80" s="114" t="s">
        <v>54</v>
      </c>
      <c r="E80" s="156" t="s">
        <v>160</v>
      </c>
    </row>
    <row r="81" spans="2:5">
      <c r="B81" s="118">
        <v>72</v>
      </c>
      <c r="C81" s="21" t="str">
        <f t="shared" si="1"/>
        <v>72</v>
      </c>
      <c r="D81" s="114" t="s">
        <v>54</v>
      </c>
      <c r="E81" s="156" t="s">
        <v>160</v>
      </c>
    </row>
    <row r="82" spans="2:5">
      <c r="B82" s="118">
        <v>73</v>
      </c>
      <c r="C82" s="21" t="str">
        <f t="shared" si="1"/>
        <v>73</v>
      </c>
      <c r="D82" s="114" t="s">
        <v>54</v>
      </c>
      <c r="E82" s="156" t="s">
        <v>160</v>
      </c>
    </row>
    <row r="83" spans="2:5">
      <c r="B83" s="118">
        <v>74</v>
      </c>
      <c r="C83" s="21" t="str">
        <f t="shared" si="1"/>
        <v>74</v>
      </c>
      <c r="D83" s="114" t="s">
        <v>54</v>
      </c>
      <c r="E83" s="156" t="s">
        <v>160</v>
      </c>
    </row>
    <row r="84" spans="2:5">
      <c r="B84" s="118">
        <v>75</v>
      </c>
      <c r="C84" s="21" t="str">
        <f t="shared" si="1"/>
        <v>75</v>
      </c>
      <c r="D84" s="114" t="s">
        <v>54</v>
      </c>
      <c r="E84" s="112" t="s">
        <v>161</v>
      </c>
    </row>
    <row r="85" spans="2:5">
      <c r="B85" s="118">
        <v>76</v>
      </c>
      <c r="C85" s="21" t="str">
        <f t="shared" si="1"/>
        <v>76</v>
      </c>
      <c r="D85" s="114" t="s">
        <v>54</v>
      </c>
      <c r="E85" s="112" t="s">
        <v>161</v>
      </c>
    </row>
    <row r="86" spans="2:5">
      <c r="B86" s="118">
        <v>77</v>
      </c>
      <c r="C86" s="21" t="str">
        <f t="shared" si="1"/>
        <v>77</v>
      </c>
      <c r="D86" s="114" t="s">
        <v>54</v>
      </c>
      <c r="E86" s="112" t="s">
        <v>161</v>
      </c>
    </row>
    <row r="87" spans="2:5">
      <c r="B87" s="118">
        <v>78</v>
      </c>
      <c r="C87" s="21" t="str">
        <f t="shared" si="1"/>
        <v>78</v>
      </c>
      <c r="D87" s="114" t="s">
        <v>54</v>
      </c>
      <c r="E87" s="112" t="s">
        <v>161</v>
      </c>
    </row>
    <row r="88" spans="2:5">
      <c r="B88" s="118">
        <v>79</v>
      </c>
      <c r="C88" s="21" t="str">
        <f t="shared" si="1"/>
        <v>79</v>
      </c>
      <c r="D88" s="114" t="s">
        <v>54</v>
      </c>
      <c r="E88" s="112" t="s">
        <v>161</v>
      </c>
    </row>
    <row r="89" spans="2:5">
      <c r="B89" s="118">
        <v>80</v>
      </c>
      <c r="C89" s="21" t="str">
        <f t="shared" si="1"/>
        <v>80</v>
      </c>
      <c r="D89" s="114" t="s">
        <v>54</v>
      </c>
      <c r="E89" s="112" t="s">
        <v>161</v>
      </c>
    </row>
    <row r="90" spans="2:5">
      <c r="B90" s="118">
        <v>81</v>
      </c>
      <c r="C90" s="21" t="str">
        <f t="shared" si="1"/>
        <v>81</v>
      </c>
      <c r="D90" s="114" t="s">
        <v>54</v>
      </c>
      <c r="E90" s="112" t="s">
        <v>161</v>
      </c>
    </row>
    <row r="91" spans="2:5">
      <c r="B91" s="118">
        <v>82</v>
      </c>
      <c r="C91" s="21" t="str">
        <f t="shared" si="1"/>
        <v>82</v>
      </c>
      <c r="D91" s="114" t="s">
        <v>54</v>
      </c>
      <c r="E91" s="112" t="s">
        <v>161</v>
      </c>
    </row>
    <row r="92" spans="2:5">
      <c r="B92" s="118">
        <v>83</v>
      </c>
      <c r="C92" s="21" t="str">
        <f t="shared" si="1"/>
        <v>83</v>
      </c>
      <c r="D92" s="114" t="s">
        <v>54</v>
      </c>
      <c r="E92" s="112" t="s">
        <v>161</v>
      </c>
    </row>
    <row r="93" spans="2:5">
      <c r="B93" s="118">
        <v>84</v>
      </c>
      <c r="C93" s="21" t="str">
        <f t="shared" si="1"/>
        <v>84</v>
      </c>
      <c r="D93" s="114" t="s">
        <v>54</v>
      </c>
      <c r="E93" s="112" t="s">
        <v>161</v>
      </c>
    </row>
    <row r="94" spans="2:5">
      <c r="B94" s="118">
        <v>85</v>
      </c>
      <c r="C94" s="21" t="str">
        <f t="shared" si="1"/>
        <v>85</v>
      </c>
      <c r="D94" s="114" t="s">
        <v>54</v>
      </c>
      <c r="E94" s="112" t="s">
        <v>161</v>
      </c>
    </row>
    <row r="95" spans="2:5">
      <c r="B95" s="118">
        <v>86</v>
      </c>
      <c r="C95" s="21" t="str">
        <f t="shared" si="1"/>
        <v>86</v>
      </c>
      <c r="D95" s="114" t="s">
        <v>54</v>
      </c>
      <c r="E95" s="112" t="s">
        <v>161</v>
      </c>
    </row>
    <row r="96" spans="2:5">
      <c r="B96" s="118">
        <v>87</v>
      </c>
      <c r="C96" s="21" t="str">
        <f t="shared" si="1"/>
        <v>87</v>
      </c>
      <c r="D96" s="114" t="s">
        <v>54</v>
      </c>
      <c r="E96" s="112" t="s">
        <v>161</v>
      </c>
    </row>
    <row r="97" spans="2:5">
      <c r="B97" s="118">
        <v>88</v>
      </c>
      <c r="C97" s="21" t="str">
        <f t="shared" si="1"/>
        <v>88</v>
      </c>
      <c r="D97" s="114" t="s">
        <v>54</v>
      </c>
      <c r="E97" s="112" t="s">
        <v>161</v>
      </c>
    </row>
    <row r="98" spans="2:5">
      <c r="B98" s="118">
        <v>89</v>
      </c>
      <c r="C98" s="21" t="str">
        <f t="shared" si="1"/>
        <v>89</v>
      </c>
      <c r="D98" s="114" t="s">
        <v>54</v>
      </c>
      <c r="E98" s="112" t="s">
        <v>161</v>
      </c>
    </row>
    <row r="99" spans="2:5">
      <c r="B99" s="118">
        <v>90</v>
      </c>
      <c r="C99" s="21" t="str">
        <f t="shared" si="1"/>
        <v>90</v>
      </c>
      <c r="D99" s="114" t="s">
        <v>54</v>
      </c>
      <c r="E99" s="112" t="s">
        <v>161</v>
      </c>
    </row>
    <row r="100" spans="2:5">
      <c r="B100" s="118">
        <v>91</v>
      </c>
      <c r="C100" s="21" t="str">
        <f t="shared" si="1"/>
        <v>91</v>
      </c>
      <c r="D100" s="114" t="s">
        <v>54</v>
      </c>
      <c r="E100" s="112" t="s">
        <v>161</v>
      </c>
    </row>
    <row r="101" spans="2:5">
      <c r="B101" s="118">
        <v>92</v>
      </c>
      <c r="C101" s="21" t="str">
        <f t="shared" si="1"/>
        <v>92</v>
      </c>
      <c r="D101" s="114" t="s">
        <v>54</v>
      </c>
      <c r="E101" s="112" t="s">
        <v>161</v>
      </c>
    </row>
    <row r="102" spans="2:5">
      <c r="B102" s="118">
        <v>93</v>
      </c>
      <c r="C102" s="21" t="str">
        <f t="shared" si="1"/>
        <v>93</v>
      </c>
      <c r="D102" s="114" t="s">
        <v>54</v>
      </c>
      <c r="E102" s="112" t="s">
        <v>161</v>
      </c>
    </row>
    <row r="103" spans="2:5">
      <c r="B103" s="118">
        <v>94</v>
      </c>
      <c r="C103" s="21" t="str">
        <f t="shared" si="1"/>
        <v>94</v>
      </c>
      <c r="D103" s="114" t="s">
        <v>54</v>
      </c>
      <c r="E103" s="112" t="s">
        <v>161</v>
      </c>
    </row>
    <row r="104" spans="2:5">
      <c r="B104" s="118">
        <v>95</v>
      </c>
      <c r="C104" s="21" t="str">
        <f t="shared" si="1"/>
        <v>95</v>
      </c>
      <c r="D104" s="114" t="s">
        <v>54</v>
      </c>
      <c r="E104" s="112" t="s">
        <v>161</v>
      </c>
    </row>
    <row r="105" spans="2:5">
      <c r="B105" s="118">
        <v>96</v>
      </c>
      <c r="C105" s="21" t="str">
        <f t="shared" si="1"/>
        <v>96</v>
      </c>
      <c r="D105" s="114" t="s">
        <v>54</v>
      </c>
      <c r="E105" s="112" t="s">
        <v>161</v>
      </c>
    </row>
    <row r="106" spans="2:5">
      <c r="B106" s="118">
        <v>97</v>
      </c>
      <c r="C106" s="21" t="str">
        <f t="shared" si="1"/>
        <v>97</v>
      </c>
      <c r="D106" s="114" t="s">
        <v>54</v>
      </c>
      <c r="E106" s="112" t="s">
        <v>161</v>
      </c>
    </row>
    <row r="107" spans="2:5">
      <c r="B107" s="118">
        <v>98</v>
      </c>
      <c r="C107" s="21" t="str">
        <f t="shared" si="1"/>
        <v>98</v>
      </c>
      <c r="D107" s="114" t="s">
        <v>54</v>
      </c>
      <c r="E107" s="112" t="s">
        <v>161</v>
      </c>
    </row>
    <row r="108" spans="2:5">
      <c r="B108" s="118">
        <v>99</v>
      </c>
      <c r="C108" s="21" t="str">
        <f t="shared" si="1"/>
        <v>99</v>
      </c>
      <c r="D108" s="114" t="s">
        <v>54</v>
      </c>
      <c r="E108" s="112" t="s">
        <v>161</v>
      </c>
    </row>
    <row r="109" spans="2:5">
      <c r="B109" s="117">
        <v>100</v>
      </c>
      <c r="C109" s="10" t="str">
        <f t="shared" si="1"/>
        <v>100</v>
      </c>
      <c r="D109" s="113" t="s">
        <v>55</v>
      </c>
      <c r="E109" s="112" t="s">
        <v>55</v>
      </c>
    </row>
    <row r="110" spans="2:5">
      <c r="B110" s="117">
        <v>101</v>
      </c>
      <c r="C110" s="10" t="str">
        <f t="shared" si="1"/>
        <v>101</v>
      </c>
      <c r="D110" s="113" t="s">
        <v>55</v>
      </c>
      <c r="E110" s="112" t="s">
        <v>55</v>
      </c>
    </row>
    <row r="111" spans="2:5">
      <c r="B111" s="117">
        <v>102</v>
      </c>
      <c r="C111" s="10" t="str">
        <f t="shared" si="1"/>
        <v>102</v>
      </c>
      <c r="D111" s="113" t="s">
        <v>55</v>
      </c>
      <c r="E111" s="112" t="s">
        <v>55</v>
      </c>
    </row>
    <row r="112" spans="2:5">
      <c r="B112" s="117">
        <v>103</v>
      </c>
      <c r="C112" s="10" t="str">
        <f t="shared" si="1"/>
        <v>103</v>
      </c>
      <c r="D112" s="113" t="s">
        <v>55</v>
      </c>
      <c r="E112" s="112" t="s">
        <v>55</v>
      </c>
    </row>
    <row r="113" spans="2:5">
      <c r="B113" s="117">
        <v>104</v>
      </c>
      <c r="C113" s="10" t="str">
        <f t="shared" si="1"/>
        <v>104</v>
      </c>
      <c r="D113" s="113" t="s">
        <v>55</v>
      </c>
      <c r="E113" s="112" t="s">
        <v>55</v>
      </c>
    </row>
    <row r="114" spans="2:5">
      <c r="B114" s="117">
        <v>105</v>
      </c>
      <c r="C114" s="10" t="str">
        <f t="shared" si="1"/>
        <v>105</v>
      </c>
      <c r="D114" s="113" t="s">
        <v>55</v>
      </c>
      <c r="E114" s="112" t="s">
        <v>55</v>
      </c>
    </row>
    <row r="115" spans="2:5">
      <c r="B115" s="117">
        <v>106</v>
      </c>
      <c r="C115" s="10" t="str">
        <f t="shared" si="1"/>
        <v>106</v>
      </c>
      <c r="D115" s="113" t="s">
        <v>55</v>
      </c>
      <c r="E115" s="112" t="s">
        <v>55</v>
      </c>
    </row>
    <row r="116" spans="2:5">
      <c r="B116" s="117">
        <v>107</v>
      </c>
      <c r="C116" s="10" t="str">
        <f t="shared" si="1"/>
        <v>107</v>
      </c>
      <c r="D116" s="113" t="s">
        <v>55</v>
      </c>
      <c r="E116" s="112" t="s">
        <v>55</v>
      </c>
    </row>
    <row r="117" spans="2:5">
      <c r="B117" s="117">
        <v>108</v>
      </c>
      <c r="C117" s="10" t="str">
        <f t="shared" si="1"/>
        <v>108</v>
      </c>
      <c r="D117" s="113" t="s">
        <v>55</v>
      </c>
      <c r="E117" s="112" t="s">
        <v>55</v>
      </c>
    </row>
    <row r="118" spans="2:5">
      <c r="B118" s="117">
        <v>109</v>
      </c>
      <c r="C118" s="10" t="str">
        <f t="shared" si="1"/>
        <v>109</v>
      </c>
      <c r="D118" s="113" t="s">
        <v>55</v>
      </c>
      <c r="E118" s="112" t="s">
        <v>55</v>
      </c>
    </row>
    <row r="119" spans="2:5">
      <c r="B119" s="117">
        <v>110</v>
      </c>
      <c r="C119" s="10" t="str">
        <f t="shared" si="1"/>
        <v>110</v>
      </c>
      <c r="D119" s="113" t="s">
        <v>55</v>
      </c>
      <c r="E119" s="112" t="s">
        <v>55</v>
      </c>
    </row>
    <row r="120" spans="2:5">
      <c r="B120" s="117">
        <v>111</v>
      </c>
      <c r="C120" s="10" t="str">
        <f t="shared" si="1"/>
        <v>111</v>
      </c>
      <c r="D120" s="113" t="s">
        <v>55</v>
      </c>
      <c r="E120" s="112" t="s">
        <v>55</v>
      </c>
    </row>
    <row r="121" spans="2:5">
      <c r="B121" s="117">
        <v>112</v>
      </c>
      <c r="C121" s="10" t="str">
        <f t="shared" si="1"/>
        <v>112</v>
      </c>
      <c r="D121" s="113" t="s">
        <v>55</v>
      </c>
      <c r="E121" s="112" t="s">
        <v>55</v>
      </c>
    </row>
    <row r="122" spans="2:5">
      <c r="B122" s="117">
        <v>113</v>
      </c>
      <c r="C122" s="10" t="str">
        <f t="shared" si="1"/>
        <v>113</v>
      </c>
      <c r="D122" s="113" t="s">
        <v>55</v>
      </c>
      <c r="E122" s="112" t="s">
        <v>55</v>
      </c>
    </row>
    <row r="123" spans="2:5">
      <c r="B123" s="117">
        <v>114</v>
      </c>
      <c r="C123" s="10" t="str">
        <f t="shared" si="1"/>
        <v>114</v>
      </c>
      <c r="D123" s="113" t="s">
        <v>55</v>
      </c>
      <c r="E123" s="112" t="s">
        <v>55</v>
      </c>
    </row>
    <row r="124" spans="2:5">
      <c r="B124" s="117">
        <v>115</v>
      </c>
      <c r="C124" s="10" t="str">
        <f t="shared" si="1"/>
        <v>115</v>
      </c>
      <c r="D124" s="113" t="s">
        <v>55</v>
      </c>
      <c r="E124" s="112" t="s">
        <v>55</v>
      </c>
    </row>
    <row r="125" spans="2:5">
      <c r="B125" s="117">
        <v>116</v>
      </c>
      <c r="C125" s="10" t="str">
        <f t="shared" si="1"/>
        <v>116</v>
      </c>
      <c r="D125" s="113" t="s">
        <v>55</v>
      </c>
      <c r="E125" s="112" t="s">
        <v>55</v>
      </c>
    </row>
    <row r="126" spans="2:5">
      <c r="B126" s="117">
        <v>117</v>
      </c>
      <c r="C126" s="10" t="str">
        <f t="shared" si="1"/>
        <v>117</v>
      </c>
      <c r="D126" s="113" t="s">
        <v>55</v>
      </c>
      <c r="E126" s="112" t="s">
        <v>55</v>
      </c>
    </row>
    <row r="127" spans="2:5">
      <c r="B127" s="117">
        <v>118</v>
      </c>
      <c r="C127" s="10" t="str">
        <f t="shared" si="1"/>
        <v>118</v>
      </c>
      <c r="D127" s="113" t="s">
        <v>55</v>
      </c>
      <c r="E127" s="112" t="s">
        <v>55</v>
      </c>
    </row>
    <row r="128" spans="2:5">
      <c r="B128" s="117">
        <v>119</v>
      </c>
      <c r="C128" s="10" t="str">
        <f t="shared" si="1"/>
        <v>119</v>
      </c>
      <c r="D128" s="113" t="s">
        <v>55</v>
      </c>
      <c r="E128" s="112" t="s">
        <v>55</v>
      </c>
    </row>
    <row r="129" spans="2:5">
      <c r="B129" s="117">
        <v>120</v>
      </c>
      <c r="C129" s="10" t="str">
        <f t="shared" si="1"/>
        <v>120</v>
      </c>
      <c r="D129" s="113" t="s">
        <v>55</v>
      </c>
      <c r="E129" s="112" t="s">
        <v>55</v>
      </c>
    </row>
    <row r="130" spans="2:5">
      <c r="B130" s="117">
        <v>121</v>
      </c>
      <c r="C130" s="10" t="str">
        <f t="shared" si="1"/>
        <v>121</v>
      </c>
      <c r="D130" s="113" t="s">
        <v>55</v>
      </c>
      <c r="E130" s="112" t="s">
        <v>55</v>
      </c>
    </row>
    <row r="131" spans="2:5">
      <c r="B131" s="117">
        <v>122</v>
      </c>
      <c r="C131" s="10" t="str">
        <f t="shared" si="1"/>
        <v>122</v>
      </c>
      <c r="D131" s="113" t="s">
        <v>55</v>
      </c>
      <c r="E131" s="112" t="s">
        <v>55</v>
      </c>
    </row>
    <row r="132" spans="2:5">
      <c r="B132" s="117">
        <v>123</v>
      </c>
      <c r="C132" s="10" t="str">
        <f t="shared" si="1"/>
        <v>123</v>
      </c>
      <c r="D132" s="113" t="s">
        <v>55</v>
      </c>
      <c r="E132" s="112" t="s">
        <v>55</v>
      </c>
    </row>
    <row r="133" spans="2:5">
      <c r="B133" s="117">
        <v>124</v>
      </c>
      <c r="C133" s="10" t="str">
        <f t="shared" si="1"/>
        <v>124</v>
      </c>
      <c r="D133" s="113" t="s">
        <v>55</v>
      </c>
      <c r="E133" s="112" t="s">
        <v>55</v>
      </c>
    </row>
    <row r="134" spans="2:5">
      <c r="B134" s="117">
        <v>125</v>
      </c>
      <c r="C134" s="10" t="str">
        <f t="shared" si="1"/>
        <v>125</v>
      </c>
      <c r="D134" s="113" t="s">
        <v>55</v>
      </c>
      <c r="E134" s="112" t="s">
        <v>55</v>
      </c>
    </row>
    <row r="135" spans="2:5">
      <c r="B135" s="117">
        <v>126</v>
      </c>
      <c r="C135" s="10" t="str">
        <f t="shared" si="1"/>
        <v>126</v>
      </c>
      <c r="D135" s="113" t="s">
        <v>55</v>
      </c>
      <c r="E135" s="112" t="s">
        <v>55</v>
      </c>
    </row>
    <row r="136" spans="2:5">
      <c r="B136" s="117">
        <v>127</v>
      </c>
      <c r="C136" s="10" t="str">
        <f t="shared" si="1"/>
        <v>127</v>
      </c>
      <c r="D136" s="113" t="s">
        <v>55</v>
      </c>
      <c r="E136" s="112" t="s">
        <v>55</v>
      </c>
    </row>
    <row r="137" spans="2:5">
      <c r="B137" s="117">
        <v>128</v>
      </c>
      <c r="C137" s="10" t="str">
        <f t="shared" si="1"/>
        <v>128</v>
      </c>
      <c r="D137" s="113" t="s">
        <v>55</v>
      </c>
      <c r="E137" s="112" t="s">
        <v>55</v>
      </c>
    </row>
    <row r="138" spans="2:5">
      <c r="B138" s="117">
        <v>129</v>
      </c>
      <c r="C138" s="10" t="str">
        <f t="shared" si="1"/>
        <v>129</v>
      </c>
      <c r="D138" s="113" t="s">
        <v>55</v>
      </c>
      <c r="E138" s="112" t="s">
        <v>55</v>
      </c>
    </row>
    <row r="139" spans="2:5">
      <c r="B139" s="117">
        <v>130</v>
      </c>
      <c r="C139" s="10" t="str">
        <f t="shared" ref="C139:C202" si="2">+TEXT(B139,0)</f>
        <v>130</v>
      </c>
      <c r="D139" s="113" t="s">
        <v>55</v>
      </c>
      <c r="E139" s="112" t="s">
        <v>55</v>
      </c>
    </row>
    <row r="140" spans="2:5">
      <c r="B140" s="117">
        <v>131</v>
      </c>
      <c r="C140" s="10" t="str">
        <f t="shared" si="2"/>
        <v>131</v>
      </c>
      <c r="D140" s="113" t="s">
        <v>55</v>
      </c>
      <c r="E140" s="112" t="s">
        <v>55</v>
      </c>
    </row>
    <row r="141" spans="2:5">
      <c r="B141" s="117">
        <v>132</v>
      </c>
      <c r="C141" s="10" t="str">
        <f t="shared" si="2"/>
        <v>132</v>
      </c>
      <c r="D141" s="113" t="s">
        <v>55</v>
      </c>
      <c r="E141" s="112" t="s">
        <v>55</v>
      </c>
    </row>
    <row r="142" spans="2:5">
      <c r="B142" s="117">
        <v>133</v>
      </c>
      <c r="C142" s="10" t="str">
        <f t="shared" si="2"/>
        <v>133</v>
      </c>
      <c r="D142" s="113" t="s">
        <v>55</v>
      </c>
      <c r="E142" s="112" t="s">
        <v>55</v>
      </c>
    </row>
    <row r="143" spans="2:5">
      <c r="B143" s="117">
        <v>134</v>
      </c>
      <c r="C143" s="10" t="str">
        <f t="shared" si="2"/>
        <v>134</v>
      </c>
      <c r="D143" s="113" t="s">
        <v>55</v>
      </c>
      <c r="E143" s="112" t="s">
        <v>55</v>
      </c>
    </row>
    <row r="144" spans="2:5">
      <c r="B144" s="117">
        <v>135</v>
      </c>
      <c r="C144" s="10" t="str">
        <f t="shared" si="2"/>
        <v>135</v>
      </c>
      <c r="D144" s="113" t="s">
        <v>55</v>
      </c>
      <c r="E144" s="112" t="s">
        <v>55</v>
      </c>
    </row>
    <row r="145" spans="2:5">
      <c r="B145" s="117">
        <v>136</v>
      </c>
      <c r="C145" s="10" t="str">
        <f t="shared" si="2"/>
        <v>136</v>
      </c>
      <c r="D145" s="113" t="s">
        <v>55</v>
      </c>
      <c r="E145" s="112" t="s">
        <v>55</v>
      </c>
    </row>
    <row r="146" spans="2:5">
      <c r="B146" s="117">
        <v>137</v>
      </c>
      <c r="C146" s="10" t="str">
        <f t="shared" si="2"/>
        <v>137</v>
      </c>
      <c r="D146" s="113" t="s">
        <v>55</v>
      </c>
      <c r="E146" s="112" t="s">
        <v>55</v>
      </c>
    </row>
    <row r="147" spans="2:5">
      <c r="B147" s="117">
        <v>138</v>
      </c>
      <c r="C147" s="10" t="str">
        <f t="shared" si="2"/>
        <v>138</v>
      </c>
      <c r="D147" s="113" t="s">
        <v>55</v>
      </c>
      <c r="E147" s="112" t="s">
        <v>55</v>
      </c>
    </row>
    <row r="148" spans="2:5">
      <c r="B148" s="117">
        <v>139</v>
      </c>
      <c r="C148" s="10" t="str">
        <f t="shared" si="2"/>
        <v>139</v>
      </c>
      <c r="D148" s="113" t="s">
        <v>55</v>
      </c>
      <c r="E148" s="112" t="s">
        <v>55</v>
      </c>
    </row>
    <row r="149" spans="2:5">
      <c r="B149" s="117">
        <v>140</v>
      </c>
      <c r="C149" s="10" t="str">
        <f t="shared" si="2"/>
        <v>140</v>
      </c>
      <c r="D149" s="113" t="s">
        <v>55</v>
      </c>
      <c r="E149" s="112" t="s">
        <v>55</v>
      </c>
    </row>
    <row r="150" spans="2:5">
      <c r="B150" s="117">
        <v>141</v>
      </c>
      <c r="C150" s="10" t="str">
        <f t="shared" si="2"/>
        <v>141</v>
      </c>
      <c r="D150" s="113" t="s">
        <v>55</v>
      </c>
      <c r="E150" s="112" t="s">
        <v>55</v>
      </c>
    </row>
    <row r="151" spans="2:5">
      <c r="B151" s="117">
        <v>142</v>
      </c>
      <c r="C151" s="10" t="str">
        <f t="shared" si="2"/>
        <v>142</v>
      </c>
      <c r="D151" s="113" t="s">
        <v>55</v>
      </c>
      <c r="E151" s="112" t="s">
        <v>55</v>
      </c>
    </row>
    <row r="152" spans="2:5">
      <c r="B152" s="117">
        <v>143</v>
      </c>
      <c r="C152" s="10" t="str">
        <f t="shared" si="2"/>
        <v>143</v>
      </c>
      <c r="D152" s="113" t="s">
        <v>55</v>
      </c>
      <c r="E152" s="112" t="s">
        <v>55</v>
      </c>
    </row>
    <row r="153" spans="2:5">
      <c r="B153" s="117">
        <v>144</v>
      </c>
      <c r="C153" s="10" t="str">
        <f t="shared" si="2"/>
        <v>144</v>
      </c>
      <c r="D153" s="113" t="s">
        <v>55</v>
      </c>
      <c r="E153" s="112" t="s">
        <v>55</v>
      </c>
    </row>
    <row r="154" spans="2:5">
      <c r="B154" s="117">
        <v>145</v>
      </c>
      <c r="C154" s="10" t="str">
        <f t="shared" si="2"/>
        <v>145</v>
      </c>
      <c r="D154" s="113" t="s">
        <v>55</v>
      </c>
      <c r="E154" s="112" t="s">
        <v>55</v>
      </c>
    </row>
    <row r="155" spans="2:5">
      <c r="B155" s="117">
        <v>146</v>
      </c>
      <c r="C155" s="10" t="str">
        <f t="shared" si="2"/>
        <v>146</v>
      </c>
      <c r="D155" s="113" t="s">
        <v>55</v>
      </c>
      <c r="E155" s="112" t="s">
        <v>55</v>
      </c>
    </row>
    <row r="156" spans="2:5">
      <c r="B156" s="117">
        <v>147</v>
      </c>
      <c r="C156" s="10" t="str">
        <f t="shared" si="2"/>
        <v>147</v>
      </c>
      <c r="D156" s="113" t="s">
        <v>55</v>
      </c>
      <c r="E156" s="112" t="s">
        <v>55</v>
      </c>
    </row>
    <row r="157" spans="2:5">
      <c r="B157" s="117">
        <v>148</v>
      </c>
      <c r="C157" s="10" t="str">
        <f t="shared" si="2"/>
        <v>148</v>
      </c>
      <c r="D157" s="113" t="s">
        <v>55</v>
      </c>
      <c r="E157" s="112" t="s">
        <v>55</v>
      </c>
    </row>
    <row r="158" spans="2:5">
      <c r="B158" s="117">
        <v>149</v>
      </c>
      <c r="C158" s="10" t="str">
        <f t="shared" si="2"/>
        <v>149</v>
      </c>
      <c r="D158" s="113" t="s">
        <v>55</v>
      </c>
      <c r="E158" s="112" t="s">
        <v>55</v>
      </c>
    </row>
    <row r="159" spans="2:5">
      <c r="B159" s="118">
        <v>150</v>
      </c>
      <c r="C159" s="21" t="str">
        <f t="shared" si="2"/>
        <v>150</v>
      </c>
      <c r="D159" s="114" t="s">
        <v>56</v>
      </c>
      <c r="E159" s="156" t="s">
        <v>56</v>
      </c>
    </row>
    <row r="160" spans="2:5">
      <c r="B160" s="118">
        <v>151</v>
      </c>
      <c r="C160" s="21" t="str">
        <f t="shared" si="2"/>
        <v>151</v>
      </c>
      <c r="D160" s="114" t="s">
        <v>56</v>
      </c>
      <c r="E160" s="156" t="s">
        <v>56</v>
      </c>
    </row>
    <row r="161" spans="2:5">
      <c r="B161" s="118">
        <v>152</v>
      </c>
      <c r="C161" s="21" t="str">
        <f t="shared" si="2"/>
        <v>152</v>
      </c>
      <c r="D161" s="114" t="s">
        <v>56</v>
      </c>
      <c r="E161" s="156" t="s">
        <v>56</v>
      </c>
    </row>
    <row r="162" spans="2:5">
      <c r="B162" s="118">
        <v>153</v>
      </c>
      <c r="C162" s="21" t="str">
        <f t="shared" si="2"/>
        <v>153</v>
      </c>
      <c r="D162" s="114" t="s">
        <v>56</v>
      </c>
      <c r="E162" s="156" t="s">
        <v>56</v>
      </c>
    </row>
    <row r="163" spans="2:5">
      <c r="B163" s="118">
        <v>154</v>
      </c>
      <c r="C163" s="21" t="str">
        <f t="shared" si="2"/>
        <v>154</v>
      </c>
      <c r="D163" s="114" t="s">
        <v>56</v>
      </c>
      <c r="E163" s="156" t="s">
        <v>56</v>
      </c>
    </row>
    <row r="164" spans="2:5">
      <c r="B164" s="118">
        <v>155</v>
      </c>
      <c r="C164" s="21" t="str">
        <f t="shared" si="2"/>
        <v>155</v>
      </c>
      <c r="D164" s="114" t="s">
        <v>56</v>
      </c>
      <c r="E164" s="156" t="s">
        <v>56</v>
      </c>
    </row>
    <row r="165" spans="2:5">
      <c r="B165" s="118">
        <v>156</v>
      </c>
      <c r="C165" s="21" t="str">
        <f t="shared" si="2"/>
        <v>156</v>
      </c>
      <c r="D165" s="114" t="s">
        <v>56</v>
      </c>
      <c r="E165" s="156" t="s">
        <v>56</v>
      </c>
    </row>
    <row r="166" spans="2:5">
      <c r="B166" s="118">
        <v>157</v>
      </c>
      <c r="C166" s="21" t="str">
        <f t="shared" si="2"/>
        <v>157</v>
      </c>
      <c r="D166" s="114" t="s">
        <v>56</v>
      </c>
      <c r="E166" s="156" t="s">
        <v>56</v>
      </c>
    </row>
    <row r="167" spans="2:5">
      <c r="B167" s="118">
        <v>158</v>
      </c>
      <c r="C167" s="21" t="str">
        <f t="shared" si="2"/>
        <v>158</v>
      </c>
      <c r="D167" s="114" t="s">
        <v>56</v>
      </c>
      <c r="E167" s="156" t="s">
        <v>56</v>
      </c>
    </row>
    <row r="168" spans="2:5">
      <c r="B168" s="118">
        <v>159</v>
      </c>
      <c r="C168" s="21" t="str">
        <f t="shared" si="2"/>
        <v>159</v>
      </c>
      <c r="D168" s="114" t="s">
        <v>56</v>
      </c>
      <c r="E168" s="156" t="s">
        <v>56</v>
      </c>
    </row>
    <row r="169" spans="2:5">
      <c r="B169" s="118">
        <v>160</v>
      </c>
      <c r="C169" s="21" t="str">
        <f t="shared" si="2"/>
        <v>160</v>
      </c>
      <c r="D169" s="114" t="s">
        <v>56</v>
      </c>
      <c r="E169" s="156" t="s">
        <v>56</v>
      </c>
    </row>
    <row r="170" spans="2:5">
      <c r="B170" s="118">
        <v>161</v>
      </c>
      <c r="C170" s="21" t="str">
        <f t="shared" si="2"/>
        <v>161</v>
      </c>
      <c r="D170" s="114" t="s">
        <v>56</v>
      </c>
      <c r="E170" s="156" t="s">
        <v>56</v>
      </c>
    </row>
    <row r="171" spans="2:5">
      <c r="B171" s="118">
        <v>162</v>
      </c>
      <c r="C171" s="21" t="str">
        <f t="shared" si="2"/>
        <v>162</v>
      </c>
      <c r="D171" s="114" t="s">
        <v>56</v>
      </c>
      <c r="E171" s="156" t="s">
        <v>56</v>
      </c>
    </row>
    <row r="172" spans="2:5">
      <c r="B172" s="118">
        <v>163</v>
      </c>
      <c r="C172" s="21" t="str">
        <f t="shared" si="2"/>
        <v>163</v>
      </c>
      <c r="D172" s="114" t="s">
        <v>56</v>
      </c>
      <c r="E172" s="156" t="s">
        <v>56</v>
      </c>
    </row>
    <row r="173" spans="2:5">
      <c r="B173" s="118">
        <v>164</v>
      </c>
      <c r="C173" s="21" t="str">
        <f t="shared" si="2"/>
        <v>164</v>
      </c>
      <c r="D173" s="114" t="s">
        <v>56</v>
      </c>
      <c r="E173" s="156" t="s">
        <v>56</v>
      </c>
    </row>
    <row r="174" spans="2:5">
      <c r="B174" s="118">
        <v>165</v>
      </c>
      <c r="C174" s="21" t="str">
        <f t="shared" si="2"/>
        <v>165</v>
      </c>
      <c r="D174" s="114" t="s">
        <v>56</v>
      </c>
      <c r="E174" s="156" t="s">
        <v>56</v>
      </c>
    </row>
    <row r="175" spans="2:5">
      <c r="B175" s="118">
        <v>166</v>
      </c>
      <c r="C175" s="21" t="str">
        <f t="shared" si="2"/>
        <v>166</v>
      </c>
      <c r="D175" s="114" t="s">
        <v>56</v>
      </c>
      <c r="E175" s="156" t="s">
        <v>56</v>
      </c>
    </row>
    <row r="176" spans="2:5">
      <c r="B176" s="118">
        <v>167</v>
      </c>
      <c r="C176" s="21" t="str">
        <f t="shared" si="2"/>
        <v>167</v>
      </c>
      <c r="D176" s="114" t="s">
        <v>56</v>
      </c>
      <c r="E176" s="156" t="s">
        <v>56</v>
      </c>
    </row>
    <row r="177" spans="2:5">
      <c r="B177" s="118">
        <v>168</v>
      </c>
      <c r="C177" s="21" t="str">
        <f t="shared" si="2"/>
        <v>168</v>
      </c>
      <c r="D177" s="114" t="s">
        <v>56</v>
      </c>
      <c r="E177" s="156" t="s">
        <v>56</v>
      </c>
    </row>
    <row r="178" spans="2:5">
      <c r="B178" s="118">
        <v>169</v>
      </c>
      <c r="C178" s="21" t="str">
        <f t="shared" si="2"/>
        <v>169</v>
      </c>
      <c r="D178" s="114" t="s">
        <v>56</v>
      </c>
      <c r="E178" s="156" t="s">
        <v>56</v>
      </c>
    </row>
    <row r="179" spans="2:5">
      <c r="B179" s="118">
        <v>170</v>
      </c>
      <c r="C179" s="21" t="str">
        <f t="shared" si="2"/>
        <v>170</v>
      </c>
      <c r="D179" s="114" t="s">
        <v>56</v>
      </c>
      <c r="E179" s="156" t="s">
        <v>56</v>
      </c>
    </row>
    <row r="180" spans="2:5">
      <c r="B180" s="118">
        <v>171</v>
      </c>
      <c r="C180" s="21" t="str">
        <f t="shared" si="2"/>
        <v>171</v>
      </c>
      <c r="D180" s="114" t="s">
        <v>56</v>
      </c>
      <c r="E180" s="156" t="s">
        <v>56</v>
      </c>
    </row>
    <row r="181" spans="2:5">
      <c r="B181" s="118">
        <v>172</v>
      </c>
      <c r="C181" s="21" t="str">
        <f t="shared" si="2"/>
        <v>172</v>
      </c>
      <c r="D181" s="114" t="s">
        <v>56</v>
      </c>
      <c r="E181" s="156" t="s">
        <v>56</v>
      </c>
    </row>
    <row r="182" spans="2:5">
      <c r="B182" s="118">
        <v>173</v>
      </c>
      <c r="C182" s="21" t="str">
        <f t="shared" si="2"/>
        <v>173</v>
      </c>
      <c r="D182" s="114" t="s">
        <v>56</v>
      </c>
      <c r="E182" s="156" t="s">
        <v>56</v>
      </c>
    </row>
    <row r="183" spans="2:5">
      <c r="B183" s="118">
        <v>174</v>
      </c>
      <c r="C183" s="21" t="str">
        <f t="shared" si="2"/>
        <v>174</v>
      </c>
      <c r="D183" s="114" t="s">
        <v>56</v>
      </c>
      <c r="E183" s="156" t="s">
        <v>56</v>
      </c>
    </row>
    <row r="184" spans="2:5">
      <c r="B184" s="118">
        <v>175</v>
      </c>
      <c r="C184" s="21" t="str">
        <f t="shared" si="2"/>
        <v>175</v>
      </c>
      <c r="D184" s="114" t="s">
        <v>56</v>
      </c>
      <c r="E184" s="156" t="s">
        <v>56</v>
      </c>
    </row>
    <row r="185" spans="2:5">
      <c r="B185" s="118">
        <v>176</v>
      </c>
      <c r="C185" s="21" t="str">
        <f t="shared" si="2"/>
        <v>176</v>
      </c>
      <c r="D185" s="114" t="s">
        <v>56</v>
      </c>
      <c r="E185" s="156" t="s">
        <v>56</v>
      </c>
    </row>
    <row r="186" spans="2:5">
      <c r="B186" s="118">
        <v>177</v>
      </c>
      <c r="C186" s="21" t="str">
        <f t="shared" si="2"/>
        <v>177</v>
      </c>
      <c r="D186" s="114" t="s">
        <v>56</v>
      </c>
      <c r="E186" s="156" t="s">
        <v>56</v>
      </c>
    </row>
    <row r="187" spans="2:5">
      <c r="B187" s="118">
        <v>178</v>
      </c>
      <c r="C187" s="21" t="str">
        <f t="shared" si="2"/>
        <v>178</v>
      </c>
      <c r="D187" s="114" t="s">
        <v>56</v>
      </c>
      <c r="E187" s="156" t="s">
        <v>56</v>
      </c>
    </row>
    <row r="188" spans="2:5">
      <c r="B188" s="118">
        <v>179</v>
      </c>
      <c r="C188" s="21" t="str">
        <f t="shared" si="2"/>
        <v>179</v>
      </c>
      <c r="D188" s="114" t="s">
        <v>56</v>
      </c>
      <c r="E188" s="156" t="s">
        <v>56</v>
      </c>
    </row>
    <row r="189" spans="2:5">
      <c r="B189" s="118">
        <v>180</v>
      </c>
      <c r="C189" s="21" t="str">
        <f t="shared" si="2"/>
        <v>180</v>
      </c>
      <c r="D189" s="114" t="s">
        <v>56</v>
      </c>
      <c r="E189" s="156" t="s">
        <v>56</v>
      </c>
    </row>
    <row r="190" spans="2:5">
      <c r="B190" s="118">
        <v>181</v>
      </c>
      <c r="C190" s="21" t="str">
        <f t="shared" si="2"/>
        <v>181</v>
      </c>
      <c r="D190" s="114" t="s">
        <v>56</v>
      </c>
      <c r="E190" s="156" t="s">
        <v>56</v>
      </c>
    </row>
    <row r="191" spans="2:5">
      <c r="B191" s="118">
        <v>182</v>
      </c>
      <c r="C191" s="21" t="str">
        <f t="shared" si="2"/>
        <v>182</v>
      </c>
      <c r="D191" s="114" t="s">
        <v>56</v>
      </c>
      <c r="E191" s="156" t="s">
        <v>56</v>
      </c>
    </row>
    <row r="192" spans="2:5">
      <c r="B192" s="118">
        <v>183</v>
      </c>
      <c r="C192" s="21" t="str">
        <f t="shared" si="2"/>
        <v>183</v>
      </c>
      <c r="D192" s="114" t="s">
        <v>56</v>
      </c>
      <c r="E192" s="156" t="s">
        <v>56</v>
      </c>
    </row>
    <row r="193" spans="2:5">
      <c r="B193" s="118">
        <v>184</v>
      </c>
      <c r="C193" s="21" t="str">
        <f t="shared" si="2"/>
        <v>184</v>
      </c>
      <c r="D193" s="114" t="s">
        <v>56</v>
      </c>
      <c r="E193" s="156" t="s">
        <v>56</v>
      </c>
    </row>
    <row r="194" spans="2:5">
      <c r="B194" s="118">
        <v>185</v>
      </c>
      <c r="C194" s="21" t="str">
        <f t="shared" si="2"/>
        <v>185</v>
      </c>
      <c r="D194" s="114" t="s">
        <v>56</v>
      </c>
      <c r="E194" s="156" t="s">
        <v>56</v>
      </c>
    </row>
    <row r="195" spans="2:5">
      <c r="B195" s="118">
        <v>186</v>
      </c>
      <c r="C195" s="21" t="str">
        <f t="shared" si="2"/>
        <v>186</v>
      </c>
      <c r="D195" s="114" t="s">
        <v>56</v>
      </c>
      <c r="E195" s="156" t="s">
        <v>56</v>
      </c>
    </row>
    <row r="196" spans="2:5">
      <c r="B196" s="118">
        <v>187</v>
      </c>
      <c r="C196" s="21" t="str">
        <f t="shared" si="2"/>
        <v>187</v>
      </c>
      <c r="D196" s="114" t="s">
        <v>56</v>
      </c>
      <c r="E196" s="156" t="s">
        <v>56</v>
      </c>
    </row>
    <row r="197" spans="2:5">
      <c r="B197" s="118">
        <v>188</v>
      </c>
      <c r="C197" s="21" t="str">
        <f t="shared" si="2"/>
        <v>188</v>
      </c>
      <c r="D197" s="114" t="s">
        <v>56</v>
      </c>
      <c r="E197" s="156" t="s">
        <v>56</v>
      </c>
    </row>
    <row r="198" spans="2:5">
      <c r="B198" s="118">
        <v>189</v>
      </c>
      <c r="C198" s="21" t="str">
        <f t="shared" si="2"/>
        <v>189</v>
      </c>
      <c r="D198" s="114" t="s">
        <v>56</v>
      </c>
      <c r="E198" s="156" t="s">
        <v>56</v>
      </c>
    </row>
    <row r="199" spans="2:5">
      <c r="B199" s="118">
        <v>190</v>
      </c>
      <c r="C199" s="21" t="str">
        <f t="shared" si="2"/>
        <v>190</v>
      </c>
      <c r="D199" s="114" t="s">
        <v>56</v>
      </c>
      <c r="E199" s="156" t="s">
        <v>56</v>
      </c>
    </row>
    <row r="200" spans="2:5">
      <c r="B200" s="118">
        <v>191</v>
      </c>
      <c r="C200" s="21" t="str">
        <f t="shared" si="2"/>
        <v>191</v>
      </c>
      <c r="D200" s="114" t="s">
        <v>56</v>
      </c>
      <c r="E200" s="156" t="s">
        <v>56</v>
      </c>
    </row>
    <row r="201" spans="2:5">
      <c r="B201" s="118">
        <v>192</v>
      </c>
      <c r="C201" s="21" t="str">
        <f t="shared" si="2"/>
        <v>192</v>
      </c>
      <c r="D201" s="114" t="s">
        <v>56</v>
      </c>
      <c r="E201" s="156" t="s">
        <v>56</v>
      </c>
    </row>
    <row r="202" spans="2:5">
      <c r="B202" s="118">
        <v>193</v>
      </c>
      <c r="C202" s="21" t="str">
        <f t="shared" si="2"/>
        <v>193</v>
      </c>
      <c r="D202" s="114" t="s">
        <v>56</v>
      </c>
      <c r="E202" s="156" t="s">
        <v>56</v>
      </c>
    </row>
    <row r="203" spans="2:5">
      <c r="B203" s="118">
        <v>194</v>
      </c>
      <c r="C203" s="21" t="str">
        <f t="shared" ref="C203:C266" si="3">+TEXT(B203,0)</f>
        <v>194</v>
      </c>
      <c r="D203" s="114" t="s">
        <v>56</v>
      </c>
      <c r="E203" s="156" t="s">
        <v>56</v>
      </c>
    </row>
    <row r="204" spans="2:5">
      <c r="B204" s="118">
        <v>195</v>
      </c>
      <c r="C204" s="21" t="str">
        <f t="shared" si="3"/>
        <v>195</v>
      </c>
      <c r="D204" s="114" t="s">
        <v>56</v>
      </c>
      <c r="E204" s="156" t="s">
        <v>56</v>
      </c>
    </row>
    <row r="205" spans="2:5">
      <c r="B205" s="118">
        <v>196</v>
      </c>
      <c r="C205" s="21" t="str">
        <f t="shared" si="3"/>
        <v>196</v>
      </c>
      <c r="D205" s="114" t="s">
        <v>56</v>
      </c>
      <c r="E205" s="156" t="s">
        <v>56</v>
      </c>
    </row>
    <row r="206" spans="2:5">
      <c r="B206" s="118">
        <v>197</v>
      </c>
      <c r="C206" s="21" t="str">
        <f t="shared" si="3"/>
        <v>197</v>
      </c>
      <c r="D206" s="114" t="s">
        <v>56</v>
      </c>
      <c r="E206" s="156" t="s">
        <v>56</v>
      </c>
    </row>
    <row r="207" spans="2:5">
      <c r="B207" s="118">
        <v>198</v>
      </c>
      <c r="C207" s="21" t="str">
        <f t="shared" si="3"/>
        <v>198</v>
      </c>
      <c r="D207" s="114" t="s">
        <v>56</v>
      </c>
      <c r="E207" s="156" t="s">
        <v>56</v>
      </c>
    </row>
    <row r="208" spans="2:5">
      <c r="B208" s="118">
        <v>199</v>
      </c>
      <c r="C208" s="21" t="str">
        <f t="shared" si="3"/>
        <v>199</v>
      </c>
      <c r="D208" s="114" t="s">
        <v>56</v>
      </c>
      <c r="E208" s="156" t="s">
        <v>56</v>
      </c>
    </row>
    <row r="209" spans="2:5">
      <c r="B209" s="117">
        <v>200</v>
      </c>
      <c r="C209" s="10" t="str">
        <f t="shared" si="3"/>
        <v>200</v>
      </c>
      <c r="D209" s="113" t="s">
        <v>57</v>
      </c>
      <c r="E209" s="112" t="s">
        <v>57</v>
      </c>
    </row>
    <row r="210" spans="2:5">
      <c r="B210" s="117">
        <v>201</v>
      </c>
      <c r="C210" s="10" t="str">
        <f t="shared" si="3"/>
        <v>201</v>
      </c>
      <c r="D210" s="113" t="s">
        <v>57</v>
      </c>
      <c r="E210" s="112" t="s">
        <v>57</v>
      </c>
    </row>
    <row r="211" spans="2:5">
      <c r="B211" s="117">
        <v>202</v>
      </c>
      <c r="C211" s="10" t="str">
        <f t="shared" si="3"/>
        <v>202</v>
      </c>
      <c r="D211" s="113" t="s">
        <v>57</v>
      </c>
      <c r="E211" s="112" t="s">
        <v>57</v>
      </c>
    </row>
    <row r="212" spans="2:5">
      <c r="B212" s="117">
        <v>203</v>
      </c>
      <c r="C212" s="10" t="str">
        <f t="shared" si="3"/>
        <v>203</v>
      </c>
      <c r="D212" s="113" t="s">
        <v>57</v>
      </c>
      <c r="E212" s="112" t="s">
        <v>57</v>
      </c>
    </row>
    <row r="213" spans="2:5">
      <c r="B213" s="117">
        <v>204</v>
      </c>
      <c r="C213" s="10" t="str">
        <f t="shared" si="3"/>
        <v>204</v>
      </c>
      <c r="D213" s="113" t="s">
        <v>57</v>
      </c>
      <c r="E213" s="112" t="s">
        <v>57</v>
      </c>
    </row>
    <row r="214" spans="2:5">
      <c r="B214" s="117">
        <v>205</v>
      </c>
      <c r="C214" s="10" t="str">
        <f t="shared" si="3"/>
        <v>205</v>
      </c>
      <c r="D214" s="113" t="s">
        <v>57</v>
      </c>
      <c r="E214" s="112" t="s">
        <v>57</v>
      </c>
    </row>
    <row r="215" spans="2:5">
      <c r="B215" s="117">
        <v>206</v>
      </c>
      <c r="C215" s="10" t="str">
        <f t="shared" si="3"/>
        <v>206</v>
      </c>
      <c r="D215" s="113" t="s">
        <v>57</v>
      </c>
      <c r="E215" s="112" t="s">
        <v>57</v>
      </c>
    </row>
    <row r="216" spans="2:5">
      <c r="B216" s="117">
        <v>207</v>
      </c>
      <c r="C216" s="10" t="str">
        <f t="shared" si="3"/>
        <v>207</v>
      </c>
      <c r="D216" s="113" t="s">
        <v>57</v>
      </c>
      <c r="E216" s="112" t="s">
        <v>57</v>
      </c>
    </row>
    <row r="217" spans="2:5">
      <c r="B217" s="117">
        <v>208</v>
      </c>
      <c r="C217" s="10" t="str">
        <f t="shared" si="3"/>
        <v>208</v>
      </c>
      <c r="D217" s="113" t="s">
        <v>57</v>
      </c>
      <c r="E217" s="112" t="s">
        <v>57</v>
      </c>
    </row>
    <row r="218" spans="2:5">
      <c r="B218" s="117">
        <v>209</v>
      </c>
      <c r="C218" s="10" t="str">
        <f t="shared" si="3"/>
        <v>209</v>
      </c>
      <c r="D218" s="113" t="s">
        <v>57</v>
      </c>
      <c r="E218" s="112" t="s">
        <v>57</v>
      </c>
    </row>
    <row r="219" spans="2:5">
      <c r="B219" s="117">
        <v>210</v>
      </c>
      <c r="C219" s="10" t="str">
        <f t="shared" si="3"/>
        <v>210</v>
      </c>
      <c r="D219" s="113" t="s">
        <v>57</v>
      </c>
      <c r="E219" s="112" t="s">
        <v>57</v>
      </c>
    </row>
    <row r="220" spans="2:5">
      <c r="B220" s="117">
        <v>211</v>
      </c>
      <c r="C220" s="10" t="str">
        <f t="shared" si="3"/>
        <v>211</v>
      </c>
      <c r="D220" s="113" t="s">
        <v>57</v>
      </c>
      <c r="E220" s="112" t="s">
        <v>57</v>
      </c>
    </row>
    <row r="221" spans="2:5">
      <c r="B221" s="117">
        <v>212</v>
      </c>
      <c r="C221" s="10" t="str">
        <f t="shared" si="3"/>
        <v>212</v>
      </c>
      <c r="D221" s="113" t="s">
        <v>57</v>
      </c>
      <c r="E221" s="112" t="s">
        <v>57</v>
      </c>
    </row>
    <row r="222" spans="2:5">
      <c r="B222" s="117">
        <v>213</v>
      </c>
      <c r="C222" s="10" t="str">
        <f t="shared" si="3"/>
        <v>213</v>
      </c>
      <c r="D222" s="113" t="s">
        <v>57</v>
      </c>
      <c r="E222" s="112" t="s">
        <v>57</v>
      </c>
    </row>
    <row r="223" spans="2:5">
      <c r="B223" s="117">
        <v>214</v>
      </c>
      <c r="C223" s="10" t="str">
        <f t="shared" si="3"/>
        <v>214</v>
      </c>
      <c r="D223" s="113" t="s">
        <v>57</v>
      </c>
      <c r="E223" s="112" t="s">
        <v>57</v>
      </c>
    </row>
    <row r="224" spans="2:5">
      <c r="B224" s="117">
        <v>215</v>
      </c>
      <c r="C224" s="10" t="str">
        <f t="shared" si="3"/>
        <v>215</v>
      </c>
      <c r="D224" s="113" t="s">
        <v>57</v>
      </c>
      <c r="E224" s="112" t="s">
        <v>57</v>
      </c>
    </row>
    <row r="225" spans="2:5">
      <c r="B225" s="117">
        <v>216</v>
      </c>
      <c r="C225" s="10" t="str">
        <f t="shared" si="3"/>
        <v>216</v>
      </c>
      <c r="D225" s="113" t="s">
        <v>57</v>
      </c>
      <c r="E225" s="112" t="s">
        <v>57</v>
      </c>
    </row>
    <row r="226" spans="2:5">
      <c r="B226" s="117">
        <v>217</v>
      </c>
      <c r="C226" s="10" t="str">
        <f t="shared" si="3"/>
        <v>217</v>
      </c>
      <c r="D226" s="113" t="s">
        <v>57</v>
      </c>
      <c r="E226" s="112" t="s">
        <v>57</v>
      </c>
    </row>
    <row r="227" spans="2:5">
      <c r="B227" s="117">
        <v>218</v>
      </c>
      <c r="C227" s="10" t="str">
        <f t="shared" si="3"/>
        <v>218</v>
      </c>
      <c r="D227" s="113" t="s">
        <v>57</v>
      </c>
      <c r="E227" s="112" t="s">
        <v>57</v>
      </c>
    </row>
    <row r="228" spans="2:5">
      <c r="B228" s="117">
        <v>219</v>
      </c>
      <c r="C228" s="10" t="str">
        <f t="shared" si="3"/>
        <v>219</v>
      </c>
      <c r="D228" s="113" t="s">
        <v>57</v>
      </c>
      <c r="E228" s="112" t="s">
        <v>57</v>
      </c>
    </row>
    <row r="229" spans="2:5">
      <c r="B229" s="117">
        <v>220</v>
      </c>
      <c r="C229" s="10" t="str">
        <f t="shared" si="3"/>
        <v>220</v>
      </c>
      <c r="D229" s="113" t="s">
        <v>57</v>
      </c>
      <c r="E229" s="112" t="s">
        <v>57</v>
      </c>
    </row>
    <row r="230" spans="2:5">
      <c r="B230" s="117">
        <v>221</v>
      </c>
      <c r="C230" s="10" t="str">
        <f t="shared" si="3"/>
        <v>221</v>
      </c>
      <c r="D230" s="113" t="s">
        <v>57</v>
      </c>
      <c r="E230" s="112" t="s">
        <v>57</v>
      </c>
    </row>
    <row r="231" spans="2:5">
      <c r="B231" s="117">
        <v>222</v>
      </c>
      <c r="C231" s="10" t="str">
        <f t="shared" si="3"/>
        <v>222</v>
      </c>
      <c r="D231" s="113" t="s">
        <v>57</v>
      </c>
      <c r="E231" s="112" t="s">
        <v>57</v>
      </c>
    </row>
    <row r="232" spans="2:5">
      <c r="B232" s="117">
        <v>223</v>
      </c>
      <c r="C232" s="10" t="str">
        <f t="shared" si="3"/>
        <v>223</v>
      </c>
      <c r="D232" s="113" t="s">
        <v>57</v>
      </c>
      <c r="E232" s="112" t="s">
        <v>57</v>
      </c>
    </row>
    <row r="233" spans="2:5">
      <c r="B233" s="117">
        <v>224</v>
      </c>
      <c r="C233" s="10" t="str">
        <f t="shared" si="3"/>
        <v>224</v>
      </c>
      <c r="D233" s="113" t="s">
        <v>57</v>
      </c>
      <c r="E233" s="112" t="s">
        <v>57</v>
      </c>
    </row>
    <row r="234" spans="2:5">
      <c r="B234" s="117">
        <v>225</v>
      </c>
      <c r="C234" s="10" t="str">
        <f t="shared" si="3"/>
        <v>225</v>
      </c>
      <c r="D234" s="113" t="s">
        <v>57</v>
      </c>
      <c r="E234" s="112" t="s">
        <v>57</v>
      </c>
    </row>
    <row r="235" spans="2:5">
      <c r="B235" s="117">
        <v>226</v>
      </c>
      <c r="C235" s="10" t="str">
        <f t="shared" si="3"/>
        <v>226</v>
      </c>
      <c r="D235" s="113" t="s">
        <v>57</v>
      </c>
      <c r="E235" s="112" t="s">
        <v>57</v>
      </c>
    </row>
    <row r="236" spans="2:5">
      <c r="B236" s="117">
        <v>227</v>
      </c>
      <c r="C236" s="10" t="str">
        <f t="shared" si="3"/>
        <v>227</v>
      </c>
      <c r="D236" s="113" t="s">
        <v>57</v>
      </c>
      <c r="E236" s="112" t="s">
        <v>57</v>
      </c>
    </row>
    <row r="237" spans="2:5">
      <c r="B237" s="117">
        <v>228</v>
      </c>
      <c r="C237" s="10" t="str">
        <f t="shared" si="3"/>
        <v>228</v>
      </c>
      <c r="D237" s="113" t="s">
        <v>57</v>
      </c>
      <c r="E237" s="112" t="s">
        <v>57</v>
      </c>
    </row>
    <row r="238" spans="2:5">
      <c r="B238" s="117">
        <v>229</v>
      </c>
      <c r="C238" s="10" t="str">
        <f t="shared" si="3"/>
        <v>229</v>
      </c>
      <c r="D238" s="113" t="s">
        <v>57</v>
      </c>
      <c r="E238" s="112" t="s">
        <v>57</v>
      </c>
    </row>
    <row r="239" spans="2:5">
      <c r="B239" s="117">
        <v>230</v>
      </c>
      <c r="C239" s="10" t="str">
        <f t="shared" si="3"/>
        <v>230</v>
      </c>
      <c r="D239" s="113" t="s">
        <v>57</v>
      </c>
      <c r="E239" s="112" t="s">
        <v>57</v>
      </c>
    </row>
    <row r="240" spans="2:5">
      <c r="B240" s="117">
        <v>231</v>
      </c>
      <c r="C240" s="10" t="str">
        <f t="shared" si="3"/>
        <v>231</v>
      </c>
      <c r="D240" s="113" t="s">
        <v>57</v>
      </c>
      <c r="E240" s="112" t="s">
        <v>57</v>
      </c>
    </row>
    <row r="241" spans="2:5">
      <c r="B241" s="117">
        <v>232</v>
      </c>
      <c r="C241" s="10" t="str">
        <f t="shared" si="3"/>
        <v>232</v>
      </c>
      <c r="D241" s="113" t="s">
        <v>57</v>
      </c>
      <c r="E241" s="112" t="s">
        <v>57</v>
      </c>
    </row>
    <row r="242" spans="2:5">
      <c r="B242" s="117">
        <v>233</v>
      </c>
      <c r="C242" s="10" t="str">
        <f t="shared" si="3"/>
        <v>233</v>
      </c>
      <c r="D242" s="113" t="s">
        <v>57</v>
      </c>
      <c r="E242" s="112" t="s">
        <v>57</v>
      </c>
    </row>
    <row r="243" spans="2:5">
      <c r="B243" s="117">
        <v>234</v>
      </c>
      <c r="C243" s="10" t="str">
        <f t="shared" si="3"/>
        <v>234</v>
      </c>
      <c r="D243" s="113" t="s">
        <v>57</v>
      </c>
      <c r="E243" s="112" t="s">
        <v>57</v>
      </c>
    </row>
    <row r="244" spans="2:5">
      <c r="B244" s="117">
        <v>235</v>
      </c>
      <c r="C244" s="10" t="str">
        <f t="shared" si="3"/>
        <v>235</v>
      </c>
      <c r="D244" s="113" t="s">
        <v>57</v>
      </c>
      <c r="E244" s="112" t="s">
        <v>57</v>
      </c>
    </row>
    <row r="245" spans="2:5">
      <c r="B245" s="117">
        <v>236</v>
      </c>
      <c r="C245" s="10" t="str">
        <f t="shared" si="3"/>
        <v>236</v>
      </c>
      <c r="D245" s="113" t="s">
        <v>57</v>
      </c>
      <c r="E245" s="112" t="s">
        <v>57</v>
      </c>
    </row>
    <row r="246" spans="2:5">
      <c r="B246" s="117">
        <v>237</v>
      </c>
      <c r="C246" s="10" t="str">
        <f t="shared" si="3"/>
        <v>237</v>
      </c>
      <c r="D246" s="113" t="s">
        <v>57</v>
      </c>
      <c r="E246" s="112" t="s">
        <v>57</v>
      </c>
    </row>
    <row r="247" spans="2:5">
      <c r="B247" s="117">
        <v>238</v>
      </c>
      <c r="C247" s="10" t="str">
        <f t="shared" si="3"/>
        <v>238</v>
      </c>
      <c r="D247" s="113" t="s">
        <v>57</v>
      </c>
      <c r="E247" s="112" t="s">
        <v>57</v>
      </c>
    </row>
    <row r="248" spans="2:5">
      <c r="B248" s="117">
        <v>239</v>
      </c>
      <c r="C248" s="10" t="str">
        <f t="shared" si="3"/>
        <v>239</v>
      </c>
      <c r="D248" s="113" t="s">
        <v>57</v>
      </c>
      <c r="E248" s="112" t="s">
        <v>57</v>
      </c>
    </row>
    <row r="249" spans="2:5">
      <c r="B249" s="117">
        <v>240</v>
      </c>
      <c r="C249" s="10" t="str">
        <f t="shared" si="3"/>
        <v>240</v>
      </c>
      <c r="D249" s="113" t="s">
        <v>57</v>
      </c>
      <c r="E249" s="112" t="s">
        <v>57</v>
      </c>
    </row>
    <row r="250" spans="2:5">
      <c r="B250" s="117">
        <v>241</v>
      </c>
      <c r="C250" s="10" t="str">
        <f t="shared" si="3"/>
        <v>241</v>
      </c>
      <c r="D250" s="113" t="s">
        <v>57</v>
      </c>
      <c r="E250" s="112" t="s">
        <v>57</v>
      </c>
    </row>
    <row r="251" spans="2:5">
      <c r="B251" s="117">
        <v>242</v>
      </c>
      <c r="C251" s="10" t="str">
        <f t="shared" si="3"/>
        <v>242</v>
      </c>
      <c r="D251" s="113" t="s">
        <v>57</v>
      </c>
      <c r="E251" s="112" t="s">
        <v>57</v>
      </c>
    </row>
    <row r="252" spans="2:5">
      <c r="B252" s="117">
        <v>243</v>
      </c>
      <c r="C252" s="10" t="str">
        <f t="shared" si="3"/>
        <v>243</v>
      </c>
      <c r="D252" s="113" t="s">
        <v>57</v>
      </c>
      <c r="E252" s="112" t="s">
        <v>57</v>
      </c>
    </row>
    <row r="253" spans="2:5">
      <c r="B253" s="117">
        <v>244</v>
      </c>
      <c r="C253" s="10" t="str">
        <f t="shared" si="3"/>
        <v>244</v>
      </c>
      <c r="D253" s="113" t="s">
        <v>57</v>
      </c>
      <c r="E253" s="112" t="s">
        <v>57</v>
      </c>
    </row>
    <row r="254" spans="2:5">
      <c r="B254" s="117">
        <v>245</v>
      </c>
      <c r="C254" s="10" t="str">
        <f t="shared" si="3"/>
        <v>245</v>
      </c>
      <c r="D254" s="113" t="s">
        <v>57</v>
      </c>
      <c r="E254" s="112" t="s">
        <v>57</v>
      </c>
    </row>
    <row r="255" spans="2:5">
      <c r="B255" s="117">
        <v>246</v>
      </c>
      <c r="C255" s="10" t="str">
        <f t="shared" si="3"/>
        <v>246</v>
      </c>
      <c r="D255" s="113" t="s">
        <v>57</v>
      </c>
      <c r="E255" s="112" t="s">
        <v>57</v>
      </c>
    </row>
    <row r="256" spans="2:5">
      <c r="B256" s="117">
        <v>247</v>
      </c>
      <c r="C256" s="10" t="str">
        <f t="shared" si="3"/>
        <v>247</v>
      </c>
      <c r="D256" s="113" t="s">
        <v>57</v>
      </c>
      <c r="E256" s="112" t="s">
        <v>57</v>
      </c>
    </row>
    <row r="257" spans="2:5">
      <c r="B257" s="117">
        <v>248</v>
      </c>
      <c r="C257" s="10" t="str">
        <f t="shared" si="3"/>
        <v>248</v>
      </c>
      <c r="D257" s="113" t="s">
        <v>57</v>
      </c>
      <c r="E257" s="112" t="s">
        <v>57</v>
      </c>
    </row>
    <row r="258" spans="2:5">
      <c r="B258" s="117">
        <v>249</v>
      </c>
      <c r="C258" s="10" t="str">
        <f t="shared" si="3"/>
        <v>249</v>
      </c>
      <c r="D258" s="113" t="s">
        <v>57</v>
      </c>
      <c r="E258" s="112" t="s">
        <v>57</v>
      </c>
    </row>
    <row r="259" spans="2:5">
      <c r="B259" s="117">
        <v>250</v>
      </c>
      <c r="C259" s="10" t="str">
        <f t="shared" si="3"/>
        <v>250</v>
      </c>
      <c r="D259" s="113" t="s">
        <v>57</v>
      </c>
      <c r="E259" s="112" t="s">
        <v>57</v>
      </c>
    </row>
    <row r="260" spans="2:5">
      <c r="B260" s="117">
        <v>251</v>
      </c>
      <c r="C260" s="10" t="str">
        <f t="shared" si="3"/>
        <v>251</v>
      </c>
      <c r="D260" s="113" t="s">
        <v>57</v>
      </c>
      <c r="E260" s="112" t="s">
        <v>57</v>
      </c>
    </row>
    <row r="261" spans="2:5">
      <c r="B261" s="117">
        <v>252</v>
      </c>
      <c r="C261" s="10" t="str">
        <f t="shared" si="3"/>
        <v>252</v>
      </c>
      <c r="D261" s="113" t="s">
        <v>57</v>
      </c>
      <c r="E261" s="112" t="s">
        <v>57</v>
      </c>
    </row>
    <row r="262" spans="2:5">
      <c r="B262" s="117">
        <v>253</v>
      </c>
      <c r="C262" s="10" t="str">
        <f t="shared" si="3"/>
        <v>253</v>
      </c>
      <c r="D262" s="113" t="s">
        <v>57</v>
      </c>
      <c r="E262" s="112" t="s">
        <v>57</v>
      </c>
    </row>
    <row r="263" spans="2:5">
      <c r="B263" s="117">
        <v>254</v>
      </c>
      <c r="C263" s="10" t="str">
        <f t="shared" si="3"/>
        <v>254</v>
      </c>
      <c r="D263" s="113" t="s">
        <v>57</v>
      </c>
      <c r="E263" s="112" t="s">
        <v>57</v>
      </c>
    </row>
    <row r="264" spans="2:5">
      <c r="B264" s="117">
        <v>255</v>
      </c>
      <c r="C264" s="10" t="str">
        <f t="shared" si="3"/>
        <v>255</v>
      </c>
      <c r="D264" s="113" t="s">
        <v>57</v>
      </c>
      <c r="E264" s="112" t="s">
        <v>57</v>
      </c>
    </row>
    <row r="265" spans="2:5">
      <c r="B265" s="117">
        <v>256</v>
      </c>
      <c r="C265" s="10" t="str">
        <f t="shared" si="3"/>
        <v>256</v>
      </c>
      <c r="D265" s="113" t="s">
        <v>57</v>
      </c>
      <c r="E265" s="112" t="s">
        <v>57</v>
      </c>
    </row>
    <row r="266" spans="2:5">
      <c r="B266" s="117">
        <v>257</v>
      </c>
      <c r="C266" s="10" t="str">
        <f t="shared" si="3"/>
        <v>257</v>
      </c>
      <c r="D266" s="113" t="s">
        <v>57</v>
      </c>
      <c r="E266" s="112" t="s">
        <v>57</v>
      </c>
    </row>
    <row r="267" spans="2:5">
      <c r="B267" s="117">
        <v>258</v>
      </c>
      <c r="C267" s="10" t="str">
        <f t="shared" ref="C267:C330" si="4">+TEXT(B267,0)</f>
        <v>258</v>
      </c>
      <c r="D267" s="113" t="s">
        <v>57</v>
      </c>
      <c r="E267" s="112" t="s">
        <v>57</v>
      </c>
    </row>
    <row r="268" spans="2:5">
      <c r="B268" s="117">
        <v>259</v>
      </c>
      <c r="C268" s="10" t="str">
        <f t="shared" si="4"/>
        <v>259</v>
      </c>
      <c r="D268" s="113" t="s">
        <v>57</v>
      </c>
      <c r="E268" s="112" t="s">
        <v>57</v>
      </c>
    </row>
    <row r="269" spans="2:5">
      <c r="B269" s="117">
        <v>260</v>
      </c>
      <c r="C269" s="10" t="str">
        <f t="shared" si="4"/>
        <v>260</v>
      </c>
      <c r="D269" s="113" t="s">
        <v>57</v>
      </c>
      <c r="E269" s="112" t="s">
        <v>57</v>
      </c>
    </row>
    <row r="270" spans="2:5">
      <c r="B270" s="117">
        <v>261</v>
      </c>
      <c r="C270" s="10" t="str">
        <f t="shared" si="4"/>
        <v>261</v>
      </c>
      <c r="D270" s="113" t="s">
        <v>57</v>
      </c>
      <c r="E270" s="112" t="s">
        <v>57</v>
      </c>
    </row>
    <row r="271" spans="2:5">
      <c r="B271" s="117">
        <v>262</v>
      </c>
      <c r="C271" s="10" t="str">
        <f t="shared" si="4"/>
        <v>262</v>
      </c>
      <c r="D271" s="113" t="s">
        <v>57</v>
      </c>
      <c r="E271" s="112" t="s">
        <v>57</v>
      </c>
    </row>
    <row r="272" spans="2:5">
      <c r="B272" s="117">
        <v>263</v>
      </c>
      <c r="C272" s="10" t="str">
        <f t="shared" si="4"/>
        <v>263</v>
      </c>
      <c r="D272" s="113" t="s">
        <v>57</v>
      </c>
      <c r="E272" s="112" t="s">
        <v>57</v>
      </c>
    </row>
    <row r="273" spans="2:5">
      <c r="B273" s="117">
        <v>264</v>
      </c>
      <c r="C273" s="10" t="str">
        <f t="shared" si="4"/>
        <v>264</v>
      </c>
      <c r="D273" s="113" t="s">
        <v>57</v>
      </c>
      <c r="E273" s="112" t="s">
        <v>57</v>
      </c>
    </row>
    <row r="274" spans="2:5">
      <c r="B274" s="117">
        <v>265</v>
      </c>
      <c r="C274" s="10" t="str">
        <f t="shared" si="4"/>
        <v>265</v>
      </c>
      <c r="D274" s="113" t="s">
        <v>57</v>
      </c>
      <c r="E274" s="112" t="s">
        <v>57</v>
      </c>
    </row>
    <row r="275" spans="2:5">
      <c r="B275" s="117">
        <v>266</v>
      </c>
      <c r="C275" s="10" t="str">
        <f t="shared" si="4"/>
        <v>266</v>
      </c>
      <c r="D275" s="113" t="s">
        <v>57</v>
      </c>
      <c r="E275" s="112" t="s">
        <v>57</v>
      </c>
    </row>
    <row r="276" spans="2:5">
      <c r="B276" s="117">
        <v>267</v>
      </c>
      <c r="C276" s="10" t="str">
        <f t="shared" si="4"/>
        <v>267</v>
      </c>
      <c r="D276" s="113" t="s">
        <v>57</v>
      </c>
      <c r="E276" s="112" t="s">
        <v>57</v>
      </c>
    </row>
    <row r="277" spans="2:5">
      <c r="B277" s="117">
        <v>268</v>
      </c>
      <c r="C277" s="10" t="str">
        <f t="shared" si="4"/>
        <v>268</v>
      </c>
      <c r="D277" s="113" t="s">
        <v>57</v>
      </c>
      <c r="E277" s="112" t="s">
        <v>57</v>
      </c>
    </row>
    <row r="278" spans="2:5">
      <c r="B278" s="117">
        <v>269</v>
      </c>
      <c r="C278" s="10" t="str">
        <f t="shared" si="4"/>
        <v>269</v>
      </c>
      <c r="D278" s="113" t="s">
        <v>57</v>
      </c>
      <c r="E278" s="112" t="s">
        <v>57</v>
      </c>
    </row>
    <row r="279" spans="2:5">
      <c r="B279" s="117">
        <v>270</v>
      </c>
      <c r="C279" s="10" t="str">
        <f t="shared" si="4"/>
        <v>270</v>
      </c>
      <c r="D279" s="113" t="s">
        <v>57</v>
      </c>
      <c r="E279" s="112" t="s">
        <v>57</v>
      </c>
    </row>
    <row r="280" spans="2:5">
      <c r="B280" s="117">
        <v>271</v>
      </c>
      <c r="C280" s="10" t="str">
        <f t="shared" si="4"/>
        <v>271</v>
      </c>
      <c r="D280" s="113" t="s">
        <v>57</v>
      </c>
      <c r="E280" s="112" t="s">
        <v>57</v>
      </c>
    </row>
    <row r="281" spans="2:5">
      <c r="B281" s="117">
        <v>272</v>
      </c>
      <c r="C281" s="10" t="str">
        <f t="shared" si="4"/>
        <v>272</v>
      </c>
      <c r="D281" s="113" t="s">
        <v>57</v>
      </c>
      <c r="E281" s="112" t="s">
        <v>57</v>
      </c>
    </row>
    <row r="282" spans="2:5">
      <c r="B282" s="117">
        <v>273</v>
      </c>
      <c r="C282" s="10" t="str">
        <f t="shared" si="4"/>
        <v>273</v>
      </c>
      <c r="D282" s="113" t="s">
        <v>57</v>
      </c>
      <c r="E282" s="112" t="s">
        <v>57</v>
      </c>
    </row>
    <row r="283" spans="2:5">
      <c r="B283" s="117">
        <v>274</v>
      </c>
      <c r="C283" s="10" t="str">
        <f t="shared" si="4"/>
        <v>274</v>
      </c>
      <c r="D283" s="113" t="s">
        <v>57</v>
      </c>
      <c r="E283" s="112" t="s">
        <v>57</v>
      </c>
    </row>
    <row r="284" spans="2:5">
      <c r="B284" s="117">
        <v>275</v>
      </c>
      <c r="C284" s="10" t="str">
        <f t="shared" si="4"/>
        <v>275</v>
      </c>
      <c r="D284" s="113" t="s">
        <v>57</v>
      </c>
      <c r="E284" s="112" t="s">
        <v>57</v>
      </c>
    </row>
    <row r="285" spans="2:5">
      <c r="B285" s="117">
        <v>276</v>
      </c>
      <c r="C285" s="10" t="str">
        <f t="shared" si="4"/>
        <v>276</v>
      </c>
      <c r="D285" s="113" t="s">
        <v>57</v>
      </c>
      <c r="E285" s="112" t="s">
        <v>57</v>
      </c>
    </row>
    <row r="286" spans="2:5">
      <c r="B286" s="117">
        <v>277</v>
      </c>
      <c r="C286" s="10" t="str">
        <f t="shared" si="4"/>
        <v>277</v>
      </c>
      <c r="D286" s="113" t="s">
        <v>57</v>
      </c>
      <c r="E286" s="112" t="s">
        <v>57</v>
      </c>
    </row>
    <row r="287" spans="2:5">
      <c r="B287" s="117">
        <v>278</v>
      </c>
      <c r="C287" s="10" t="str">
        <f t="shared" si="4"/>
        <v>278</v>
      </c>
      <c r="D287" s="113" t="s">
        <v>57</v>
      </c>
      <c r="E287" s="112" t="s">
        <v>57</v>
      </c>
    </row>
    <row r="288" spans="2:5">
      <c r="B288" s="117">
        <v>279</v>
      </c>
      <c r="C288" s="10" t="str">
        <f t="shared" si="4"/>
        <v>279</v>
      </c>
      <c r="D288" s="113" t="s">
        <v>57</v>
      </c>
      <c r="E288" s="112" t="s">
        <v>57</v>
      </c>
    </row>
    <row r="289" spans="2:5">
      <c r="B289" s="117">
        <v>280</v>
      </c>
      <c r="C289" s="10" t="str">
        <f t="shared" si="4"/>
        <v>280</v>
      </c>
      <c r="D289" s="113" t="s">
        <v>57</v>
      </c>
      <c r="E289" s="112" t="s">
        <v>57</v>
      </c>
    </row>
    <row r="290" spans="2:5">
      <c r="B290" s="117">
        <v>281</v>
      </c>
      <c r="C290" s="10" t="str">
        <f t="shared" si="4"/>
        <v>281</v>
      </c>
      <c r="D290" s="113" t="s">
        <v>57</v>
      </c>
      <c r="E290" s="112" t="s">
        <v>57</v>
      </c>
    </row>
    <row r="291" spans="2:5">
      <c r="B291" s="117">
        <v>282</v>
      </c>
      <c r="C291" s="10" t="str">
        <f t="shared" si="4"/>
        <v>282</v>
      </c>
      <c r="D291" s="113" t="s">
        <v>57</v>
      </c>
      <c r="E291" s="112" t="s">
        <v>57</v>
      </c>
    </row>
    <row r="292" spans="2:5">
      <c r="B292" s="117">
        <v>283</v>
      </c>
      <c r="C292" s="10" t="str">
        <f t="shared" si="4"/>
        <v>283</v>
      </c>
      <c r="D292" s="113" t="s">
        <v>57</v>
      </c>
      <c r="E292" s="112" t="s">
        <v>57</v>
      </c>
    </row>
    <row r="293" spans="2:5">
      <c r="B293" s="117">
        <v>284</v>
      </c>
      <c r="C293" s="10" t="str">
        <f t="shared" si="4"/>
        <v>284</v>
      </c>
      <c r="D293" s="113" t="s">
        <v>57</v>
      </c>
      <c r="E293" s="112" t="s">
        <v>57</v>
      </c>
    </row>
    <row r="294" spans="2:5">
      <c r="B294" s="117">
        <v>285</v>
      </c>
      <c r="C294" s="10" t="str">
        <f t="shared" si="4"/>
        <v>285</v>
      </c>
      <c r="D294" s="113" t="s">
        <v>57</v>
      </c>
      <c r="E294" s="112" t="s">
        <v>57</v>
      </c>
    </row>
    <row r="295" spans="2:5">
      <c r="B295" s="117">
        <v>286</v>
      </c>
      <c r="C295" s="10" t="str">
        <f t="shared" si="4"/>
        <v>286</v>
      </c>
      <c r="D295" s="113" t="s">
        <v>57</v>
      </c>
      <c r="E295" s="112" t="s">
        <v>57</v>
      </c>
    </row>
    <row r="296" spans="2:5">
      <c r="B296" s="117">
        <v>287</v>
      </c>
      <c r="C296" s="10" t="str">
        <f t="shared" si="4"/>
        <v>287</v>
      </c>
      <c r="D296" s="113" t="s">
        <v>57</v>
      </c>
      <c r="E296" s="112" t="s">
        <v>57</v>
      </c>
    </row>
    <row r="297" spans="2:5">
      <c r="B297" s="117">
        <v>288</v>
      </c>
      <c r="C297" s="10" t="str">
        <f t="shared" si="4"/>
        <v>288</v>
      </c>
      <c r="D297" s="113" t="s">
        <v>57</v>
      </c>
      <c r="E297" s="112" t="s">
        <v>57</v>
      </c>
    </row>
    <row r="298" spans="2:5">
      <c r="B298" s="117">
        <v>289</v>
      </c>
      <c r="C298" s="10" t="str">
        <f t="shared" si="4"/>
        <v>289</v>
      </c>
      <c r="D298" s="113" t="s">
        <v>57</v>
      </c>
      <c r="E298" s="112" t="s">
        <v>57</v>
      </c>
    </row>
    <row r="299" spans="2:5">
      <c r="B299" s="117">
        <v>290</v>
      </c>
      <c r="C299" s="10" t="str">
        <f t="shared" si="4"/>
        <v>290</v>
      </c>
      <c r="D299" s="113" t="s">
        <v>57</v>
      </c>
      <c r="E299" s="112" t="s">
        <v>57</v>
      </c>
    </row>
    <row r="300" spans="2:5">
      <c r="B300" s="117">
        <v>291</v>
      </c>
      <c r="C300" s="10" t="str">
        <f t="shared" si="4"/>
        <v>291</v>
      </c>
      <c r="D300" s="113" t="s">
        <v>57</v>
      </c>
      <c r="E300" s="112" t="s">
        <v>57</v>
      </c>
    </row>
    <row r="301" spans="2:5">
      <c r="B301" s="117">
        <v>292</v>
      </c>
      <c r="C301" s="10" t="str">
        <f t="shared" si="4"/>
        <v>292</v>
      </c>
      <c r="D301" s="113" t="s">
        <v>57</v>
      </c>
      <c r="E301" s="112" t="s">
        <v>57</v>
      </c>
    </row>
    <row r="302" spans="2:5">
      <c r="B302" s="117">
        <v>293</v>
      </c>
      <c r="C302" s="10" t="str">
        <f t="shared" si="4"/>
        <v>293</v>
      </c>
      <c r="D302" s="113" t="s">
        <v>57</v>
      </c>
      <c r="E302" s="112" t="s">
        <v>57</v>
      </c>
    </row>
    <row r="303" spans="2:5">
      <c r="B303" s="117">
        <v>294</v>
      </c>
      <c r="C303" s="10" t="str">
        <f t="shared" si="4"/>
        <v>294</v>
      </c>
      <c r="D303" s="113" t="s">
        <v>57</v>
      </c>
      <c r="E303" s="112" t="s">
        <v>57</v>
      </c>
    </row>
    <row r="304" spans="2:5">
      <c r="B304" s="117">
        <v>295</v>
      </c>
      <c r="C304" s="10" t="str">
        <f t="shared" si="4"/>
        <v>295</v>
      </c>
      <c r="D304" s="113" t="s">
        <v>57</v>
      </c>
      <c r="E304" s="112" t="s">
        <v>57</v>
      </c>
    </row>
    <row r="305" spans="2:5">
      <c r="B305" s="117">
        <v>296</v>
      </c>
      <c r="C305" s="10" t="str">
        <f t="shared" si="4"/>
        <v>296</v>
      </c>
      <c r="D305" s="113" t="s">
        <v>57</v>
      </c>
      <c r="E305" s="112" t="s">
        <v>57</v>
      </c>
    </row>
    <row r="306" spans="2:5">
      <c r="B306" s="117">
        <v>297</v>
      </c>
      <c r="C306" s="10" t="str">
        <f t="shared" si="4"/>
        <v>297</v>
      </c>
      <c r="D306" s="113" t="s">
        <v>57</v>
      </c>
      <c r="E306" s="112" t="s">
        <v>57</v>
      </c>
    </row>
    <row r="307" spans="2:5">
      <c r="B307" s="117">
        <v>298</v>
      </c>
      <c r="C307" s="10" t="str">
        <f t="shared" si="4"/>
        <v>298</v>
      </c>
      <c r="D307" s="113" t="s">
        <v>57</v>
      </c>
      <c r="E307" s="112" t="s">
        <v>57</v>
      </c>
    </row>
    <row r="308" spans="2:5">
      <c r="B308" s="117">
        <v>299</v>
      </c>
      <c r="C308" s="10" t="str">
        <f t="shared" si="4"/>
        <v>299</v>
      </c>
      <c r="D308" s="113" t="s">
        <v>57</v>
      </c>
      <c r="E308" s="112" t="s">
        <v>57</v>
      </c>
    </row>
    <row r="309" spans="2:5">
      <c r="B309" s="118">
        <v>300</v>
      </c>
      <c r="C309" s="21" t="str">
        <f t="shared" si="4"/>
        <v>300</v>
      </c>
      <c r="D309" s="114" t="s">
        <v>58</v>
      </c>
      <c r="E309" s="156" t="s">
        <v>162</v>
      </c>
    </row>
    <row r="310" spans="2:5">
      <c r="B310" s="118">
        <v>301</v>
      </c>
      <c r="C310" s="21" t="str">
        <f t="shared" si="4"/>
        <v>301</v>
      </c>
      <c r="D310" s="114" t="s">
        <v>58</v>
      </c>
      <c r="E310" s="156" t="s">
        <v>162</v>
      </c>
    </row>
    <row r="311" spans="2:5">
      <c r="B311" s="118">
        <v>302</v>
      </c>
      <c r="C311" s="21" t="str">
        <f t="shared" si="4"/>
        <v>302</v>
      </c>
      <c r="D311" s="114" t="s">
        <v>58</v>
      </c>
      <c r="E311" s="156" t="s">
        <v>162</v>
      </c>
    </row>
    <row r="312" spans="2:5">
      <c r="B312" s="118">
        <v>303</v>
      </c>
      <c r="C312" s="21" t="str">
        <f t="shared" si="4"/>
        <v>303</v>
      </c>
      <c r="D312" s="114" t="s">
        <v>58</v>
      </c>
      <c r="E312" s="156" t="s">
        <v>162</v>
      </c>
    </row>
    <row r="313" spans="2:5">
      <c r="B313" s="118">
        <v>304</v>
      </c>
      <c r="C313" s="21" t="str">
        <f t="shared" si="4"/>
        <v>304</v>
      </c>
      <c r="D313" s="114" t="s">
        <v>58</v>
      </c>
      <c r="E313" s="156" t="s">
        <v>162</v>
      </c>
    </row>
    <row r="314" spans="2:5">
      <c r="B314" s="118">
        <v>305</v>
      </c>
      <c r="C314" s="21" t="str">
        <f t="shared" si="4"/>
        <v>305</v>
      </c>
      <c r="D314" s="114" t="s">
        <v>58</v>
      </c>
      <c r="E314" s="156" t="s">
        <v>162</v>
      </c>
    </row>
    <row r="315" spans="2:5">
      <c r="B315" s="118">
        <v>306</v>
      </c>
      <c r="C315" s="21" t="str">
        <f t="shared" si="4"/>
        <v>306</v>
      </c>
      <c r="D315" s="114" t="s">
        <v>58</v>
      </c>
      <c r="E315" s="156" t="s">
        <v>162</v>
      </c>
    </row>
    <row r="316" spans="2:5">
      <c r="B316" s="118">
        <v>307</v>
      </c>
      <c r="C316" s="21" t="str">
        <f t="shared" si="4"/>
        <v>307</v>
      </c>
      <c r="D316" s="114" t="s">
        <v>58</v>
      </c>
      <c r="E316" s="156" t="s">
        <v>162</v>
      </c>
    </row>
    <row r="317" spans="2:5">
      <c r="B317" s="118">
        <v>308</v>
      </c>
      <c r="C317" s="21" t="str">
        <f t="shared" si="4"/>
        <v>308</v>
      </c>
      <c r="D317" s="114" t="s">
        <v>58</v>
      </c>
      <c r="E317" s="156" t="s">
        <v>162</v>
      </c>
    </row>
    <row r="318" spans="2:5">
      <c r="B318" s="118">
        <v>309</v>
      </c>
      <c r="C318" s="21" t="str">
        <f t="shared" si="4"/>
        <v>309</v>
      </c>
      <c r="D318" s="114" t="s">
        <v>58</v>
      </c>
      <c r="E318" s="156" t="s">
        <v>162</v>
      </c>
    </row>
    <row r="319" spans="2:5">
      <c r="B319" s="118">
        <v>310</v>
      </c>
      <c r="C319" s="21" t="str">
        <f t="shared" si="4"/>
        <v>310</v>
      </c>
      <c r="D319" s="114" t="s">
        <v>58</v>
      </c>
      <c r="E319" s="156" t="s">
        <v>162</v>
      </c>
    </row>
    <row r="320" spans="2:5">
      <c r="B320" s="118">
        <v>311</v>
      </c>
      <c r="C320" s="21" t="str">
        <f t="shared" si="4"/>
        <v>311</v>
      </c>
      <c r="D320" s="114" t="s">
        <v>58</v>
      </c>
      <c r="E320" s="156" t="s">
        <v>162</v>
      </c>
    </row>
    <row r="321" spans="2:5">
      <c r="B321" s="118">
        <v>312</v>
      </c>
      <c r="C321" s="21" t="str">
        <f t="shared" si="4"/>
        <v>312</v>
      </c>
      <c r="D321" s="114" t="s">
        <v>58</v>
      </c>
      <c r="E321" s="156" t="s">
        <v>162</v>
      </c>
    </row>
    <row r="322" spans="2:5">
      <c r="B322" s="118">
        <v>313</v>
      </c>
      <c r="C322" s="21" t="str">
        <f t="shared" si="4"/>
        <v>313</v>
      </c>
      <c r="D322" s="114" t="s">
        <v>58</v>
      </c>
      <c r="E322" s="156" t="s">
        <v>162</v>
      </c>
    </row>
    <row r="323" spans="2:5">
      <c r="B323" s="118">
        <v>314</v>
      </c>
      <c r="C323" s="21" t="str">
        <f t="shared" si="4"/>
        <v>314</v>
      </c>
      <c r="D323" s="114" t="s">
        <v>58</v>
      </c>
      <c r="E323" s="156" t="s">
        <v>162</v>
      </c>
    </row>
    <row r="324" spans="2:5">
      <c r="B324" s="118">
        <v>315</v>
      </c>
      <c r="C324" s="21" t="str">
        <f t="shared" si="4"/>
        <v>315</v>
      </c>
      <c r="D324" s="114" t="s">
        <v>58</v>
      </c>
      <c r="E324" s="156" t="s">
        <v>162</v>
      </c>
    </row>
    <row r="325" spans="2:5">
      <c r="B325" s="118">
        <v>316</v>
      </c>
      <c r="C325" s="21" t="str">
        <f t="shared" si="4"/>
        <v>316</v>
      </c>
      <c r="D325" s="114" t="s">
        <v>58</v>
      </c>
      <c r="E325" s="156" t="s">
        <v>162</v>
      </c>
    </row>
    <row r="326" spans="2:5">
      <c r="B326" s="118">
        <v>317</v>
      </c>
      <c r="C326" s="21" t="str">
        <f t="shared" si="4"/>
        <v>317</v>
      </c>
      <c r="D326" s="114" t="s">
        <v>58</v>
      </c>
      <c r="E326" s="156" t="s">
        <v>162</v>
      </c>
    </row>
    <row r="327" spans="2:5">
      <c r="B327" s="118">
        <v>318</v>
      </c>
      <c r="C327" s="21" t="str">
        <f t="shared" si="4"/>
        <v>318</v>
      </c>
      <c r="D327" s="114" t="s">
        <v>58</v>
      </c>
      <c r="E327" s="156" t="s">
        <v>162</v>
      </c>
    </row>
    <row r="328" spans="2:5">
      <c r="B328" s="118">
        <v>319</v>
      </c>
      <c r="C328" s="21" t="str">
        <f t="shared" si="4"/>
        <v>319</v>
      </c>
      <c r="D328" s="114" t="s">
        <v>58</v>
      </c>
      <c r="E328" s="156" t="s">
        <v>162</v>
      </c>
    </row>
    <row r="329" spans="2:5">
      <c r="B329" s="118">
        <v>320</v>
      </c>
      <c r="C329" s="21" t="str">
        <f t="shared" si="4"/>
        <v>320</v>
      </c>
      <c r="D329" s="114" t="s">
        <v>58</v>
      </c>
      <c r="E329" s="156" t="s">
        <v>162</v>
      </c>
    </row>
    <row r="330" spans="2:5">
      <c r="B330" s="118">
        <v>321</v>
      </c>
      <c r="C330" s="21" t="str">
        <f t="shared" si="4"/>
        <v>321</v>
      </c>
      <c r="D330" s="114" t="s">
        <v>58</v>
      </c>
      <c r="E330" s="156" t="s">
        <v>162</v>
      </c>
    </row>
    <row r="331" spans="2:5">
      <c r="B331" s="118">
        <v>322</v>
      </c>
      <c r="C331" s="21" t="str">
        <f t="shared" ref="C331:C394" si="5">+TEXT(B331,0)</f>
        <v>322</v>
      </c>
      <c r="D331" s="114" t="s">
        <v>58</v>
      </c>
      <c r="E331" s="156" t="s">
        <v>162</v>
      </c>
    </row>
    <row r="332" spans="2:5">
      <c r="B332" s="118">
        <v>323</v>
      </c>
      <c r="C332" s="21" t="str">
        <f t="shared" si="5"/>
        <v>323</v>
      </c>
      <c r="D332" s="114" t="s">
        <v>58</v>
      </c>
      <c r="E332" s="156" t="s">
        <v>162</v>
      </c>
    </row>
    <row r="333" spans="2:5">
      <c r="B333" s="118">
        <v>324</v>
      </c>
      <c r="C333" s="21" t="str">
        <f t="shared" si="5"/>
        <v>324</v>
      </c>
      <c r="D333" s="114" t="s">
        <v>58</v>
      </c>
      <c r="E333" s="156" t="s">
        <v>162</v>
      </c>
    </row>
    <row r="334" spans="2:5">
      <c r="B334" s="118">
        <v>325</v>
      </c>
      <c r="C334" s="21" t="str">
        <f t="shared" si="5"/>
        <v>325</v>
      </c>
      <c r="D334" s="114" t="s">
        <v>58</v>
      </c>
      <c r="E334" s="156" t="s">
        <v>162</v>
      </c>
    </row>
    <row r="335" spans="2:5">
      <c r="B335" s="118">
        <v>326</v>
      </c>
      <c r="C335" s="21" t="str">
        <f t="shared" si="5"/>
        <v>326</v>
      </c>
      <c r="D335" s="114" t="s">
        <v>58</v>
      </c>
      <c r="E335" s="156" t="s">
        <v>162</v>
      </c>
    </row>
    <row r="336" spans="2:5">
      <c r="B336" s="118">
        <v>327</v>
      </c>
      <c r="C336" s="21" t="str">
        <f t="shared" si="5"/>
        <v>327</v>
      </c>
      <c r="D336" s="114" t="s">
        <v>58</v>
      </c>
      <c r="E336" s="156" t="s">
        <v>162</v>
      </c>
    </row>
    <row r="337" spans="2:5">
      <c r="B337" s="118">
        <v>328</v>
      </c>
      <c r="C337" s="21" t="str">
        <f t="shared" si="5"/>
        <v>328</v>
      </c>
      <c r="D337" s="114" t="s">
        <v>58</v>
      </c>
      <c r="E337" s="156" t="s">
        <v>162</v>
      </c>
    </row>
    <row r="338" spans="2:5">
      <c r="B338" s="118">
        <v>329</v>
      </c>
      <c r="C338" s="21" t="str">
        <f t="shared" si="5"/>
        <v>329</v>
      </c>
      <c r="D338" s="114" t="s">
        <v>58</v>
      </c>
      <c r="E338" s="156" t="s">
        <v>162</v>
      </c>
    </row>
    <row r="339" spans="2:5">
      <c r="B339" s="118">
        <v>330</v>
      </c>
      <c r="C339" s="21" t="str">
        <f t="shared" si="5"/>
        <v>330</v>
      </c>
      <c r="D339" s="114" t="s">
        <v>58</v>
      </c>
      <c r="E339" s="156" t="s">
        <v>162</v>
      </c>
    </row>
    <row r="340" spans="2:5">
      <c r="B340" s="118">
        <v>331</v>
      </c>
      <c r="C340" s="21" t="str">
        <f t="shared" si="5"/>
        <v>331</v>
      </c>
      <c r="D340" s="114" t="s">
        <v>58</v>
      </c>
      <c r="E340" s="156" t="s">
        <v>162</v>
      </c>
    </row>
    <row r="341" spans="2:5">
      <c r="B341" s="118">
        <v>332</v>
      </c>
      <c r="C341" s="21" t="str">
        <f t="shared" si="5"/>
        <v>332</v>
      </c>
      <c r="D341" s="114" t="s">
        <v>58</v>
      </c>
      <c r="E341" s="156" t="s">
        <v>162</v>
      </c>
    </row>
    <row r="342" spans="2:5">
      <c r="B342" s="118">
        <v>333</v>
      </c>
      <c r="C342" s="21" t="str">
        <f t="shared" si="5"/>
        <v>333</v>
      </c>
      <c r="D342" s="114" t="s">
        <v>58</v>
      </c>
      <c r="E342" s="156" t="s">
        <v>162</v>
      </c>
    </row>
    <row r="343" spans="2:5">
      <c r="B343" s="118">
        <v>334</v>
      </c>
      <c r="C343" s="21" t="str">
        <f t="shared" si="5"/>
        <v>334</v>
      </c>
      <c r="D343" s="114" t="s">
        <v>58</v>
      </c>
      <c r="E343" s="156" t="s">
        <v>162</v>
      </c>
    </row>
    <row r="344" spans="2:5">
      <c r="B344" s="118">
        <v>335</v>
      </c>
      <c r="C344" s="21" t="str">
        <f t="shared" si="5"/>
        <v>335</v>
      </c>
      <c r="D344" s="114" t="s">
        <v>58</v>
      </c>
      <c r="E344" s="156" t="s">
        <v>162</v>
      </c>
    </row>
    <row r="345" spans="2:5">
      <c r="B345" s="118">
        <v>336</v>
      </c>
      <c r="C345" s="21" t="str">
        <f t="shared" si="5"/>
        <v>336</v>
      </c>
      <c r="D345" s="114" t="s">
        <v>58</v>
      </c>
      <c r="E345" s="156" t="s">
        <v>162</v>
      </c>
    </row>
    <row r="346" spans="2:5">
      <c r="B346" s="118">
        <v>337</v>
      </c>
      <c r="C346" s="21" t="str">
        <f t="shared" si="5"/>
        <v>337</v>
      </c>
      <c r="D346" s="114" t="s">
        <v>58</v>
      </c>
      <c r="E346" s="156" t="s">
        <v>162</v>
      </c>
    </row>
    <row r="347" spans="2:5">
      <c r="B347" s="118">
        <v>338</v>
      </c>
      <c r="C347" s="21" t="str">
        <f t="shared" si="5"/>
        <v>338</v>
      </c>
      <c r="D347" s="114" t="s">
        <v>58</v>
      </c>
      <c r="E347" s="156" t="s">
        <v>162</v>
      </c>
    </row>
    <row r="348" spans="2:5">
      <c r="B348" s="118">
        <v>339</v>
      </c>
      <c r="C348" s="21" t="str">
        <f t="shared" si="5"/>
        <v>339</v>
      </c>
      <c r="D348" s="114" t="s">
        <v>58</v>
      </c>
      <c r="E348" s="156" t="s">
        <v>162</v>
      </c>
    </row>
    <row r="349" spans="2:5">
      <c r="B349" s="118">
        <v>340</v>
      </c>
      <c r="C349" s="21" t="str">
        <f t="shared" si="5"/>
        <v>340</v>
      </c>
      <c r="D349" s="114" t="s">
        <v>58</v>
      </c>
      <c r="E349" s="156" t="s">
        <v>162</v>
      </c>
    </row>
    <row r="350" spans="2:5">
      <c r="B350" s="118">
        <v>341</v>
      </c>
      <c r="C350" s="21" t="str">
        <f t="shared" si="5"/>
        <v>341</v>
      </c>
      <c r="D350" s="114" t="s">
        <v>58</v>
      </c>
      <c r="E350" s="156" t="s">
        <v>162</v>
      </c>
    </row>
    <row r="351" spans="2:5">
      <c r="B351" s="118">
        <v>342</v>
      </c>
      <c r="C351" s="21" t="str">
        <f t="shared" si="5"/>
        <v>342</v>
      </c>
      <c r="D351" s="114" t="s">
        <v>58</v>
      </c>
      <c r="E351" s="156" t="s">
        <v>162</v>
      </c>
    </row>
    <row r="352" spans="2:5">
      <c r="B352" s="118">
        <v>343</v>
      </c>
      <c r="C352" s="21" t="str">
        <f t="shared" si="5"/>
        <v>343</v>
      </c>
      <c r="D352" s="114" t="s">
        <v>58</v>
      </c>
      <c r="E352" s="156" t="s">
        <v>162</v>
      </c>
    </row>
    <row r="353" spans="2:5">
      <c r="B353" s="118">
        <v>344</v>
      </c>
      <c r="C353" s="21" t="str">
        <f t="shared" si="5"/>
        <v>344</v>
      </c>
      <c r="D353" s="114" t="s">
        <v>58</v>
      </c>
      <c r="E353" s="156" t="s">
        <v>162</v>
      </c>
    </row>
    <row r="354" spans="2:5">
      <c r="B354" s="118">
        <v>345</v>
      </c>
      <c r="C354" s="21" t="str">
        <f t="shared" si="5"/>
        <v>345</v>
      </c>
      <c r="D354" s="114" t="s">
        <v>58</v>
      </c>
      <c r="E354" s="156" t="s">
        <v>162</v>
      </c>
    </row>
    <row r="355" spans="2:5">
      <c r="B355" s="118">
        <v>346</v>
      </c>
      <c r="C355" s="21" t="str">
        <f t="shared" si="5"/>
        <v>346</v>
      </c>
      <c r="D355" s="114" t="s">
        <v>58</v>
      </c>
      <c r="E355" s="156" t="s">
        <v>162</v>
      </c>
    </row>
    <row r="356" spans="2:5">
      <c r="B356" s="118">
        <v>347</v>
      </c>
      <c r="C356" s="21" t="str">
        <f t="shared" si="5"/>
        <v>347</v>
      </c>
      <c r="D356" s="114" t="s">
        <v>58</v>
      </c>
      <c r="E356" s="156" t="s">
        <v>162</v>
      </c>
    </row>
    <row r="357" spans="2:5">
      <c r="B357" s="118">
        <v>348</v>
      </c>
      <c r="C357" s="21" t="str">
        <f t="shared" si="5"/>
        <v>348</v>
      </c>
      <c r="D357" s="114" t="s">
        <v>58</v>
      </c>
      <c r="E357" s="156" t="s">
        <v>162</v>
      </c>
    </row>
    <row r="358" spans="2:5">
      <c r="B358" s="118">
        <v>349</v>
      </c>
      <c r="C358" s="21" t="str">
        <f t="shared" si="5"/>
        <v>349</v>
      </c>
      <c r="D358" s="114" t="s">
        <v>58</v>
      </c>
      <c r="E358" s="156" t="s">
        <v>162</v>
      </c>
    </row>
    <row r="359" spans="2:5">
      <c r="B359" s="118">
        <v>350</v>
      </c>
      <c r="C359" s="21" t="str">
        <f t="shared" si="5"/>
        <v>350</v>
      </c>
      <c r="D359" s="114" t="s">
        <v>58</v>
      </c>
      <c r="E359" s="156" t="s">
        <v>162</v>
      </c>
    </row>
    <row r="360" spans="2:5">
      <c r="B360" s="118">
        <v>351</v>
      </c>
      <c r="C360" s="21" t="str">
        <f t="shared" si="5"/>
        <v>351</v>
      </c>
      <c r="D360" s="114" t="s">
        <v>58</v>
      </c>
      <c r="E360" s="156" t="s">
        <v>162</v>
      </c>
    </row>
    <row r="361" spans="2:5">
      <c r="B361" s="118">
        <v>352</v>
      </c>
      <c r="C361" s="21" t="str">
        <f t="shared" si="5"/>
        <v>352</v>
      </c>
      <c r="D361" s="114" t="s">
        <v>58</v>
      </c>
      <c r="E361" s="156" t="s">
        <v>162</v>
      </c>
    </row>
    <row r="362" spans="2:5">
      <c r="B362" s="118">
        <v>353</v>
      </c>
      <c r="C362" s="21" t="str">
        <f t="shared" si="5"/>
        <v>353</v>
      </c>
      <c r="D362" s="114" t="s">
        <v>58</v>
      </c>
      <c r="E362" s="156" t="s">
        <v>162</v>
      </c>
    </row>
    <row r="363" spans="2:5">
      <c r="B363" s="118">
        <v>354</v>
      </c>
      <c r="C363" s="21" t="str">
        <f t="shared" si="5"/>
        <v>354</v>
      </c>
      <c r="D363" s="114" t="s">
        <v>58</v>
      </c>
      <c r="E363" s="156" t="s">
        <v>162</v>
      </c>
    </row>
    <row r="364" spans="2:5">
      <c r="B364" s="118">
        <v>355</v>
      </c>
      <c r="C364" s="21" t="str">
        <f t="shared" si="5"/>
        <v>355</v>
      </c>
      <c r="D364" s="114" t="s">
        <v>58</v>
      </c>
      <c r="E364" s="156" t="s">
        <v>162</v>
      </c>
    </row>
    <row r="365" spans="2:5">
      <c r="B365" s="118">
        <v>356</v>
      </c>
      <c r="C365" s="21" t="str">
        <f t="shared" si="5"/>
        <v>356</v>
      </c>
      <c r="D365" s="114" t="s">
        <v>58</v>
      </c>
      <c r="E365" s="156" t="s">
        <v>162</v>
      </c>
    </row>
    <row r="366" spans="2:5">
      <c r="B366" s="118">
        <v>357</v>
      </c>
      <c r="C366" s="21" t="str">
        <f t="shared" si="5"/>
        <v>357</v>
      </c>
      <c r="D366" s="114" t="s">
        <v>58</v>
      </c>
      <c r="E366" s="156" t="s">
        <v>162</v>
      </c>
    </row>
    <row r="367" spans="2:5">
      <c r="B367" s="118">
        <v>358</v>
      </c>
      <c r="C367" s="21" t="str">
        <f t="shared" si="5"/>
        <v>358</v>
      </c>
      <c r="D367" s="114" t="s">
        <v>58</v>
      </c>
      <c r="E367" s="156" t="s">
        <v>162</v>
      </c>
    </row>
    <row r="368" spans="2:5">
      <c r="B368" s="118">
        <v>359</v>
      </c>
      <c r="C368" s="21" t="str">
        <f t="shared" si="5"/>
        <v>359</v>
      </c>
      <c r="D368" s="114" t="s">
        <v>58</v>
      </c>
      <c r="E368" s="156" t="s">
        <v>162</v>
      </c>
    </row>
    <row r="369" spans="2:5">
      <c r="B369" s="118">
        <v>360</v>
      </c>
      <c r="C369" s="21" t="str">
        <f t="shared" si="5"/>
        <v>360</v>
      </c>
      <c r="D369" s="114" t="s">
        <v>58</v>
      </c>
      <c r="E369" s="156" t="s">
        <v>162</v>
      </c>
    </row>
    <row r="370" spans="2:5">
      <c r="B370" s="118">
        <v>361</v>
      </c>
      <c r="C370" s="21" t="str">
        <f t="shared" si="5"/>
        <v>361</v>
      </c>
      <c r="D370" s="114" t="s">
        <v>58</v>
      </c>
      <c r="E370" s="156" t="s">
        <v>162</v>
      </c>
    </row>
    <row r="371" spans="2:5">
      <c r="B371" s="118">
        <v>362</v>
      </c>
      <c r="C371" s="21" t="str">
        <f t="shared" si="5"/>
        <v>362</v>
      </c>
      <c r="D371" s="114" t="s">
        <v>58</v>
      </c>
      <c r="E371" s="156" t="s">
        <v>162</v>
      </c>
    </row>
    <row r="372" spans="2:5">
      <c r="B372" s="118">
        <v>363</v>
      </c>
      <c r="C372" s="21" t="str">
        <f t="shared" si="5"/>
        <v>363</v>
      </c>
      <c r="D372" s="114" t="s">
        <v>58</v>
      </c>
      <c r="E372" s="156" t="s">
        <v>162</v>
      </c>
    </row>
    <row r="373" spans="2:5">
      <c r="B373" s="118">
        <v>364</v>
      </c>
      <c r="C373" s="21" t="str">
        <f t="shared" si="5"/>
        <v>364</v>
      </c>
      <c r="D373" s="114" t="s">
        <v>58</v>
      </c>
      <c r="E373" s="156" t="s">
        <v>162</v>
      </c>
    </row>
    <row r="374" spans="2:5">
      <c r="B374" s="118">
        <v>365</v>
      </c>
      <c r="C374" s="21" t="str">
        <f t="shared" si="5"/>
        <v>365</v>
      </c>
      <c r="D374" s="114" t="s">
        <v>58</v>
      </c>
      <c r="E374" s="156" t="s">
        <v>162</v>
      </c>
    </row>
    <row r="375" spans="2:5">
      <c r="B375" s="118">
        <v>366</v>
      </c>
      <c r="C375" s="21" t="str">
        <f t="shared" si="5"/>
        <v>366</v>
      </c>
      <c r="D375" s="114" t="s">
        <v>58</v>
      </c>
      <c r="E375" s="156" t="s">
        <v>162</v>
      </c>
    </row>
    <row r="376" spans="2:5">
      <c r="B376" s="118">
        <v>367</v>
      </c>
      <c r="C376" s="21" t="str">
        <f t="shared" si="5"/>
        <v>367</v>
      </c>
      <c r="D376" s="114" t="s">
        <v>58</v>
      </c>
      <c r="E376" s="156" t="s">
        <v>162</v>
      </c>
    </row>
    <row r="377" spans="2:5">
      <c r="B377" s="118">
        <v>368</v>
      </c>
      <c r="C377" s="21" t="str">
        <f t="shared" si="5"/>
        <v>368</v>
      </c>
      <c r="D377" s="114" t="s">
        <v>58</v>
      </c>
      <c r="E377" s="156" t="s">
        <v>162</v>
      </c>
    </row>
    <row r="378" spans="2:5">
      <c r="B378" s="118">
        <v>369</v>
      </c>
      <c r="C378" s="21" t="str">
        <f t="shared" si="5"/>
        <v>369</v>
      </c>
      <c r="D378" s="114" t="s">
        <v>58</v>
      </c>
      <c r="E378" s="156" t="s">
        <v>162</v>
      </c>
    </row>
    <row r="379" spans="2:5">
      <c r="B379" s="118">
        <v>370</v>
      </c>
      <c r="C379" s="21" t="str">
        <f t="shared" si="5"/>
        <v>370</v>
      </c>
      <c r="D379" s="114" t="s">
        <v>58</v>
      </c>
      <c r="E379" s="156" t="s">
        <v>162</v>
      </c>
    </row>
    <row r="380" spans="2:5">
      <c r="B380" s="118">
        <v>371</v>
      </c>
      <c r="C380" s="21" t="str">
        <f t="shared" si="5"/>
        <v>371</v>
      </c>
      <c r="D380" s="114" t="s">
        <v>58</v>
      </c>
      <c r="E380" s="156" t="s">
        <v>162</v>
      </c>
    </row>
    <row r="381" spans="2:5">
      <c r="B381" s="118">
        <v>372</v>
      </c>
      <c r="C381" s="21" t="str">
        <f t="shared" si="5"/>
        <v>372</v>
      </c>
      <c r="D381" s="114" t="s">
        <v>58</v>
      </c>
      <c r="E381" s="156" t="s">
        <v>162</v>
      </c>
    </row>
    <row r="382" spans="2:5">
      <c r="B382" s="118">
        <v>373</v>
      </c>
      <c r="C382" s="21" t="str">
        <f t="shared" si="5"/>
        <v>373</v>
      </c>
      <c r="D382" s="114" t="s">
        <v>58</v>
      </c>
      <c r="E382" s="156" t="s">
        <v>162</v>
      </c>
    </row>
    <row r="383" spans="2:5">
      <c r="B383" s="118">
        <v>374</v>
      </c>
      <c r="C383" s="21" t="str">
        <f t="shared" si="5"/>
        <v>374</v>
      </c>
      <c r="D383" s="114" t="s">
        <v>58</v>
      </c>
      <c r="E383" s="156" t="s">
        <v>162</v>
      </c>
    </row>
    <row r="384" spans="2:5">
      <c r="B384" s="118">
        <v>375</v>
      </c>
      <c r="C384" s="21" t="str">
        <f t="shared" si="5"/>
        <v>375</v>
      </c>
      <c r="D384" s="114" t="s">
        <v>58</v>
      </c>
      <c r="E384" s="156" t="s">
        <v>162</v>
      </c>
    </row>
    <row r="385" spans="2:5">
      <c r="B385" s="118">
        <v>376</v>
      </c>
      <c r="C385" s="21" t="str">
        <f t="shared" si="5"/>
        <v>376</v>
      </c>
      <c r="D385" s="114" t="s">
        <v>58</v>
      </c>
      <c r="E385" s="156" t="s">
        <v>162</v>
      </c>
    </row>
    <row r="386" spans="2:5">
      <c r="B386" s="118">
        <v>377</v>
      </c>
      <c r="C386" s="21" t="str">
        <f t="shared" si="5"/>
        <v>377</v>
      </c>
      <c r="D386" s="114" t="s">
        <v>58</v>
      </c>
      <c r="E386" s="156" t="s">
        <v>162</v>
      </c>
    </row>
    <row r="387" spans="2:5">
      <c r="B387" s="118">
        <v>378</v>
      </c>
      <c r="C387" s="21" t="str">
        <f t="shared" si="5"/>
        <v>378</v>
      </c>
      <c r="D387" s="114" t="s">
        <v>58</v>
      </c>
      <c r="E387" s="156" t="s">
        <v>162</v>
      </c>
    </row>
    <row r="388" spans="2:5">
      <c r="B388" s="118">
        <v>379</v>
      </c>
      <c r="C388" s="21" t="str">
        <f t="shared" si="5"/>
        <v>379</v>
      </c>
      <c r="D388" s="114" t="s">
        <v>58</v>
      </c>
      <c r="E388" s="156" t="s">
        <v>162</v>
      </c>
    </row>
    <row r="389" spans="2:5">
      <c r="B389" s="118">
        <v>380</v>
      </c>
      <c r="C389" s="21" t="str">
        <f t="shared" si="5"/>
        <v>380</v>
      </c>
      <c r="D389" s="114" t="s">
        <v>58</v>
      </c>
      <c r="E389" s="156" t="s">
        <v>162</v>
      </c>
    </row>
    <row r="390" spans="2:5">
      <c r="B390" s="118">
        <v>381</v>
      </c>
      <c r="C390" s="21" t="str">
        <f t="shared" si="5"/>
        <v>381</v>
      </c>
      <c r="D390" s="114" t="s">
        <v>58</v>
      </c>
      <c r="E390" s="156" t="s">
        <v>162</v>
      </c>
    </row>
    <row r="391" spans="2:5">
      <c r="B391" s="118">
        <v>382</v>
      </c>
      <c r="C391" s="21" t="str">
        <f t="shared" si="5"/>
        <v>382</v>
      </c>
      <c r="D391" s="114" t="s">
        <v>58</v>
      </c>
      <c r="E391" s="156" t="s">
        <v>162</v>
      </c>
    </row>
    <row r="392" spans="2:5">
      <c r="B392" s="118">
        <v>383</v>
      </c>
      <c r="C392" s="21" t="str">
        <f t="shared" si="5"/>
        <v>383</v>
      </c>
      <c r="D392" s="114" t="s">
        <v>58</v>
      </c>
      <c r="E392" s="156" t="s">
        <v>162</v>
      </c>
    </row>
    <row r="393" spans="2:5">
      <c r="B393" s="118">
        <v>384</v>
      </c>
      <c r="C393" s="21" t="str">
        <f t="shared" si="5"/>
        <v>384</v>
      </c>
      <c r="D393" s="114" t="s">
        <v>58</v>
      </c>
      <c r="E393" s="156" t="s">
        <v>162</v>
      </c>
    </row>
    <row r="394" spans="2:5">
      <c r="B394" s="118">
        <v>385</v>
      </c>
      <c r="C394" s="21" t="str">
        <f t="shared" si="5"/>
        <v>385</v>
      </c>
      <c r="D394" s="114" t="s">
        <v>58</v>
      </c>
      <c r="E394" s="156" t="s">
        <v>162</v>
      </c>
    </row>
    <row r="395" spans="2:5">
      <c r="B395" s="118">
        <v>386</v>
      </c>
      <c r="C395" s="21" t="str">
        <f t="shared" ref="C395:C458" si="6">+TEXT(B395,0)</f>
        <v>386</v>
      </c>
      <c r="D395" s="114" t="s">
        <v>58</v>
      </c>
      <c r="E395" s="156" t="s">
        <v>162</v>
      </c>
    </row>
    <row r="396" spans="2:5">
      <c r="B396" s="118">
        <v>387</v>
      </c>
      <c r="C396" s="21" t="str">
        <f t="shared" si="6"/>
        <v>387</v>
      </c>
      <c r="D396" s="114" t="s">
        <v>58</v>
      </c>
      <c r="E396" s="156" t="s">
        <v>162</v>
      </c>
    </row>
    <row r="397" spans="2:5">
      <c r="B397" s="118">
        <v>388</v>
      </c>
      <c r="C397" s="21" t="str">
        <f t="shared" si="6"/>
        <v>388</v>
      </c>
      <c r="D397" s="114" t="s">
        <v>58</v>
      </c>
      <c r="E397" s="156" t="s">
        <v>162</v>
      </c>
    </row>
    <row r="398" spans="2:5">
      <c r="B398" s="118">
        <v>389</v>
      </c>
      <c r="C398" s="21" t="str">
        <f t="shared" si="6"/>
        <v>389</v>
      </c>
      <c r="D398" s="114" t="s">
        <v>58</v>
      </c>
      <c r="E398" s="156" t="s">
        <v>162</v>
      </c>
    </row>
    <row r="399" spans="2:5">
      <c r="B399" s="118">
        <v>390</v>
      </c>
      <c r="C399" s="21" t="str">
        <f t="shared" si="6"/>
        <v>390</v>
      </c>
      <c r="D399" s="114" t="s">
        <v>58</v>
      </c>
      <c r="E399" s="156" t="s">
        <v>162</v>
      </c>
    </row>
    <row r="400" spans="2:5">
      <c r="B400" s="118">
        <v>391</v>
      </c>
      <c r="C400" s="21" t="str">
        <f t="shared" si="6"/>
        <v>391</v>
      </c>
      <c r="D400" s="114" t="s">
        <v>58</v>
      </c>
      <c r="E400" s="156" t="s">
        <v>162</v>
      </c>
    </row>
    <row r="401" spans="2:5">
      <c r="B401" s="118">
        <v>392</v>
      </c>
      <c r="C401" s="21" t="str">
        <f t="shared" si="6"/>
        <v>392</v>
      </c>
      <c r="D401" s="114" t="s">
        <v>58</v>
      </c>
      <c r="E401" s="156" t="s">
        <v>162</v>
      </c>
    </row>
    <row r="402" spans="2:5">
      <c r="B402" s="118">
        <v>393</v>
      </c>
      <c r="C402" s="21" t="str">
        <f t="shared" si="6"/>
        <v>393</v>
      </c>
      <c r="D402" s="114" t="s">
        <v>58</v>
      </c>
      <c r="E402" s="156" t="s">
        <v>162</v>
      </c>
    </row>
    <row r="403" spans="2:5">
      <c r="B403" s="118">
        <v>394</v>
      </c>
      <c r="C403" s="21" t="str">
        <f t="shared" si="6"/>
        <v>394</v>
      </c>
      <c r="D403" s="114" t="s">
        <v>58</v>
      </c>
      <c r="E403" s="156" t="s">
        <v>162</v>
      </c>
    </row>
    <row r="404" spans="2:5">
      <c r="B404" s="118">
        <v>395</v>
      </c>
      <c r="C404" s="21" t="str">
        <f t="shared" si="6"/>
        <v>395</v>
      </c>
      <c r="D404" s="114" t="s">
        <v>58</v>
      </c>
      <c r="E404" s="156" t="s">
        <v>162</v>
      </c>
    </row>
    <row r="405" spans="2:5">
      <c r="B405" s="118">
        <v>396</v>
      </c>
      <c r="C405" s="21" t="str">
        <f t="shared" si="6"/>
        <v>396</v>
      </c>
      <c r="D405" s="114" t="s">
        <v>58</v>
      </c>
      <c r="E405" s="156" t="s">
        <v>162</v>
      </c>
    </row>
    <row r="406" spans="2:5">
      <c r="B406" s="118">
        <v>397</v>
      </c>
      <c r="C406" s="21" t="str">
        <f t="shared" si="6"/>
        <v>397</v>
      </c>
      <c r="D406" s="114" t="s">
        <v>58</v>
      </c>
      <c r="E406" s="156" t="s">
        <v>162</v>
      </c>
    </row>
    <row r="407" spans="2:5">
      <c r="B407" s="118">
        <v>398</v>
      </c>
      <c r="C407" s="21" t="str">
        <f t="shared" si="6"/>
        <v>398</v>
      </c>
      <c r="D407" s="114" t="s">
        <v>58</v>
      </c>
      <c r="E407" s="156" t="s">
        <v>162</v>
      </c>
    </row>
    <row r="408" spans="2:5">
      <c r="B408" s="118">
        <v>399</v>
      </c>
      <c r="C408" s="21" t="str">
        <f t="shared" si="6"/>
        <v>399</v>
      </c>
      <c r="D408" s="114" t="s">
        <v>58</v>
      </c>
      <c r="E408" s="156" t="s">
        <v>162</v>
      </c>
    </row>
    <row r="409" spans="2:5">
      <c r="B409" s="117">
        <v>400</v>
      </c>
      <c r="C409" s="10" t="str">
        <f t="shared" si="6"/>
        <v>400</v>
      </c>
      <c r="D409" s="113" t="s">
        <v>59</v>
      </c>
      <c r="E409" s="156" t="s">
        <v>162</v>
      </c>
    </row>
    <row r="410" spans="2:5">
      <c r="B410" s="117">
        <v>401</v>
      </c>
      <c r="C410" s="10" t="str">
        <f t="shared" si="6"/>
        <v>401</v>
      </c>
      <c r="D410" s="113" t="s">
        <v>59</v>
      </c>
      <c r="E410" s="156" t="s">
        <v>162</v>
      </c>
    </row>
    <row r="411" spans="2:5">
      <c r="B411" s="117">
        <v>402</v>
      </c>
      <c r="C411" s="10" t="str">
        <f t="shared" si="6"/>
        <v>402</v>
      </c>
      <c r="D411" s="113" t="s">
        <v>59</v>
      </c>
      <c r="E411" s="156" t="s">
        <v>162</v>
      </c>
    </row>
    <row r="412" spans="2:5">
      <c r="B412" s="117">
        <v>403</v>
      </c>
      <c r="C412" s="10" t="str">
        <f t="shared" si="6"/>
        <v>403</v>
      </c>
      <c r="D412" s="113" t="s">
        <v>59</v>
      </c>
      <c r="E412" s="156" t="s">
        <v>162</v>
      </c>
    </row>
    <row r="413" spans="2:5">
      <c r="B413" s="117">
        <v>404</v>
      </c>
      <c r="C413" s="10" t="str">
        <f t="shared" si="6"/>
        <v>404</v>
      </c>
      <c r="D413" s="113" t="s">
        <v>59</v>
      </c>
      <c r="E413" s="156" t="s">
        <v>162</v>
      </c>
    </row>
    <row r="414" spans="2:5">
      <c r="B414" s="117">
        <v>405</v>
      </c>
      <c r="C414" s="10" t="str">
        <f t="shared" si="6"/>
        <v>405</v>
      </c>
      <c r="D414" s="113" t="s">
        <v>59</v>
      </c>
      <c r="E414" s="156" t="s">
        <v>162</v>
      </c>
    </row>
    <row r="415" spans="2:5">
      <c r="B415" s="117">
        <v>406</v>
      </c>
      <c r="C415" s="10" t="str">
        <f t="shared" si="6"/>
        <v>406</v>
      </c>
      <c r="D415" s="113" t="s">
        <v>59</v>
      </c>
      <c r="E415" s="156" t="s">
        <v>162</v>
      </c>
    </row>
    <row r="416" spans="2:5">
      <c r="B416" s="117">
        <v>407</v>
      </c>
      <c r="C416" s="10" t="str">
        <f t="shared" si="6"/>
        <v>407</v>
      </c>
      <c r="D416" s="113" t="s">
        <v>59</v>
      </c>
      <c r="E416" s="156" t="s">
        <v>162</v>
      </c>
    </row>
    <row r="417" spans="2:5">
      <c r="B417" s="117">
        <v>408</v>
      </c>
      <c r="C417" s="10" t="str">
        <f t="shared" si="6"/>
        <v>408</v>
      </c>
      <c r="D417" s="113" t="s">
        <v>59</v>
      </c>
      <c r="E417" s="156" t="s">
        <v>162</v>
      </c>
    </row>
    <row r="418" spans="2:5">
      <c r="B418" s="117">
        <v>409</v>
      </c>
      <c r="C418" s="10" t="str">
        <f t="shared" si="6"/>
        <v>409</v>
      </c>
      <c r="D418" s="113" t="s">
        <v>59</v>
      </c>
      <c r="E418" s="156" t="s">
        <v>162</v>
      </c>
    </row>
    <row r="419" spans="2:5">
      <c r="B419" s="117">
        <v>410</v>
      </c>
      <c r="C419" s="10" t="str">
        <f t="shared" si="6"/>
        <v>410</v>
      </c>
      <c r="D419" s="113" t="s">
        <v>59</v>
      </c>
      <c r="E419" s="156" t="s">
        <v>162</v>
      </c>
    </row>
    <row r="420" spans="2:5">
      <c r="B420" s="117">
        <v>411</v>
      </c>
      <c r="C420" s="10" t="str">
        <f t="shared" si="6"/>
        <v>411</v>
      </c>
      <c r="D420" s="113" t="s">
        <v>59</v>
      </c>
      <c r="E420" s="156" t="s">
        <v>162</v>
      </c>
    </row>
    <row r="421" spans="2:5">
      <c r="B421" s="117">
        <v>412</v>
      </c>
      <c r="C421" s="10" t="str">
        <f t="shared" si="6"/>
        <v>412</v>
      </c>
      <c r="D421" s="113" t="s">
        <v>59</v>
      </c>
      <c r="E421" s="156" t="s">
        <v>162</v>
      </c>
    </row>
    <row r="422" spans="2:5">
      <c r="B422" s="117">
        <v>413</v>
      </c>
      <c r="C422" s="10" t="str">
        <f t="shared" si="6"/>
        <v>413</v>
      </c>
      <c r="D422" s="113" t="s">
        <v>59</v>
      </c>
      <c r="E422" s="156" t="s">
        <v>162</v>
      </c>
    </row>
    <row r="423" spans="2:5">
      <c r="B423" s="117">
        <v>414</v>
      </c>
      <c r="C423" s="10" t="str">
        <f t="shared" si="6"/>
        <v>414</v>
      </c>
      <c r="D423" s="113" t="s">
        <v>59</v>
      </c>
      <c r="E423" s="156" t="s">
        <v>162</v>
      </c>
    </row>
    <row r="424" spans="2:5">
      <c r="B424" s="117">
        <v>415</v>
      </c>
      <c r="C424" s="10" t="str">
        <f t="shared" si="6"/>
        <v>415</v>
      </c>
      <c r="D424" s="113" t="s">
        <v>59</v>
      </c>
      <c r="E424" s="156" t="s">
        <v>162</v>
      </c>
    </row>
    <row r="425" spans="2:5">
      <c r="B425" s="117">
        <v>416</v>
      </c>
      <c r="C425" s="10" t="str">
        <f t="shared" si="6"/>
        <v>416</v>
      </c>
      <c r="D425" s="113" t="s">
        <v>59</v>
      </c>
      <c r="E425" s="156" t="s">
        <v>162</v>
      </c>
    </row>
    <row r="426" spans="2:5">
      <c r="B426" s="117">
        <v>417</v>
      </c>
      <c r="C426" s="10" t="str">
        <f t="shared" si="6"/>
        <v>417</v>
      </c>
      <c r="D426" s="113" t="s">
        <v>59</v>
      </c>
      <c r="E426" s="156" t="s">
        <v>162</v>
      </c>
    </row>
    <row r="427" spans="2:5">
      <c r="B427" s="117">
        <v>418</v>
      </c>
      <c r="C427" s="10" t="str">
        <f t="shared" si="6"/>
        <v>418</v>
      </c>
      <c r="D427" s="113" t="s">
        <v>59</v>
      </c>
      <c r="E427" s="156" t="s">
        <v>162</v>
      </c>
    </row>
    <row r="428" spans="2:5">
      <c r="B428" s="117">
        <v>419</v>
      </c>
      <c r="C428" s="10" t="str">
        <f t="shared" si="6"/>
        <v>419</v>
      </c>
      <c r="D428" s="113" t="s">
        <v>59</v>
      </c>
      <c r="E428" s="156" t="s">
        <v>162</v>
      </c>
    </row>
    <row r="429" spans="2:5">
      <c r="B429" s="117">
        <v>420</v>
      </c>
      <c r="C429" s="10" t="str">
        <f t="shared" si="6"/>
        <v>420</v>
      </c>
      <c r="D429" s="113" t="s">
        <v>59</v>
      </c>
      <c r="E429" s="156" t="s">
        <v>162</v>
      </c>
    </row>
    <row r="430" spans="2:5">
      <c r="B430" s="117">
        <v>421</v>
      </c>
      <c r="C430" s="10" t="str">
        <f t="shared" si="6"/>
        <v>421</v>
      </c>
      <c r="D430" s="113" t="s">
        <v>59</v>
      </c>
      <c r="E430" s="156" t="s">
        <v>162</v>
      </c>
    </row>
    <row r="431" spans="2:5">
      <c r="B431" s="117">
        <v>422</v>
      </c>
      <c r="C431" s="10" t="str">
        <f t="shared" si="6"/>
        <v>422</v>
      </c>
      <c r="D431" s="113" t="s">
        <v>59</v>
      </c>
      <c r="E431" s="156" t="s">
        <v>162</v>
      </c>
    </row>
    <row r="432" spans="2:5">
      <c r="B432" s="117">
        <v>423</v>
      </c>
      <c r="C432" s="10" t="str">
        <f t="shared" si="6"/>
        <v>423</v>
      </c>
      <c r="D432" s="113" t="s">
        <v>59</v>
      </c>
      <c r="E432" s="156" t="s">
        <v>162</v>
      </c>
    </row>
    <row r="433" spans="2:5">
      <c r="B433" s="117">
        <v>424</v>
      </c>
      <c r="C433" s="10" t="str">
        <f t="shared" si="6"/>
        <v>424</v>
      </c>
      <c r="D433" s="113" t="s">
        <v>59</v>
      </c>
      <c r="E433" s="156" t="s">
        <v>162</v>
      </c>
    </row>
    <row r="434" spans="2:5">
      <c r="B434" s="117">
        <v>425</v>
      </c>
      <c r="C434" s="10" t="str">
        <f t="shared" si="6"/>
        <v>425</v>
      </c>
      <c r="D434" s="113" t="s">
        <v>59</v>
      </c>
      <c r="E434" s="156" t="s">
        <v>162</v>
      </c>
    </row>
    <row r="435" spans="2:5">
      <c r="B435" s="117">
        <v>426</v>
      </c>
      <c r="C435" s="10" t="str">
        <f t="shared" si="6"/>
        <v>426</v>
      </c>
      <c r="D435" s="113" t="s">
        <v>59</v>
      </c>
      <c r="E435" s="156" t="s">
        <v>162</v>
      </c>
    </row>
    <row r="436" spans="2:5">
      <c r="B436" s="117">
        <v>427</v>
      </c>
      <c r="C436" s="10" t="str">
        <f t="shared" si="6"/>
        <v>427</v>
      </c>
      <c r="D436" s="113" t="s">
        <v>59</v>
      </c>
      <c r="E436" s="156" t="s">
        <v>162</v>
      </c>
    </row>
    <row r="437" spans="2:5">
      <c r="B437" s="117">
        <v>428</v>
      </c>
      <c r="C437" s="10" t="str">
        <f t="shared" si="6"/>
        <v>428</v>
      </c>
      <c r="D437" s="113" t="s">
        <v>59</v>
      </c>
      <c r="E437" s="156" t="s">
        <v>162</v>
      </c>
    </row>
    <row r="438" spans="2:5">
      <c r="B438" s="117">
        <v>429</v>
      </c>
      <c r="C438" s="10" t="str">
        <f t="shared" si="6"/>
        <v>429</v>
      </c>
      <c r="D438" s="113" t="s">
        <v>59</v>
      </c>
      <c r="E438" s="156" t="s">
        <v>162</v>
      </c>
    </row>
    <row r="439" spans="2:5">
      <c r="B439" s="117">
        <v>430</v>
      </c>
      <c r="C439" s="10" t="str">
        <f t="shared" si="6"/>
        <v>430</v>
      </c>
      <c r="D439" s="113" t="s">
        <v>59</v>
      </c>
      <c r="E439" s="156" t="s">
        <v>162</v>
      </c>
    </row>
    <row r="440" spans="2:5">
      <c r="B440" s="117">
        <v>431</v>
      </c>
      <c r="C440" s="10" t="str">
        <f t="shared" si="6"/>
        <v>431</v>
      </c>
      <c r="D440" s="113" t="s">
        <v>59</v>
      </c>
      <c r="E440" s="156" t="s">
        <v>162</v>
      </c>
    </row>
    <row r="441" spans="2:5">
      <c r="B441" s="117">
        <v>432</v>
      </c>
      <c r="C441" s="10" t="str">
        <f t="shared" si="6"/>
        <v>432</v>
      </c>
      <c r="D441" s="113" t="s">
        <v>59</v>
      </c>
      <c r="E441" s="156" t="s">
        <v>162</v>
      </c>
    </row>
    <row r="442" spans="2:5">
      <c r="B442" s="117">
        <v>433</v>
      </c>
      <c r="C442" s="10" t="str">
        <f t="shared" si="6"/>
        <v>433</v>
      </c>
      <c r="D442" s="113" t="s">
        <v>59</v>
      </c>
      <c r="E442" s="156" t="s">
        <v>162</v>
      </c>
    </row>
    <row r="443" spans="2:5">
      <c r="B443" s="117">
        <v>434</v>
      </c>
      <c r="C443" s="10" t="str">
        <f t="shared" si="6"/>
        <v>434</v>
      </c>
      <c r="D443" s="113" t="s">
        <v>59</v>
      </c>
      <c r="E443" s="156" t="s">
        <v>162</v>
      </c>
    </row>
    <row r="444" spans="2:5">
      <c r="B444" s="117">
        <v>435</v>
      </c>
      <c r="C444" s="10" t="str">
        <f t="shared" si="6"/>
        <v>435</v>
      </c>
      <c r="D444" s="113" t="s">
        <v>59</v>
      </c>
      <c r="E444" s="156" t="s">
        <v>162</v>
      </c>
    </row>
    <row r="445" spans="2:5">
      <c r="B445" s="117">
        <v>436</v>
      </c>
      <c r="C445" s="10" t="str">
        <f t="shared" si="6"/>
        <v>436</v>
      </c>
      <c r="D445" s="113" t="s">
        <v>59</v>
      </c>
      <c r="E445" s="156" t="s">
        <v>162</v>
      </c>
    </row>
    <row r="446" spans="2:5">
      <c r="B446" s="117">
        <v>437</v>
      </c>
      <c r="C446" s="10" t="str">
        <f t="shared" si="6"/>
        <v>437</v>
      </c>
      <c r="D446" s="113" t="s">
        <v>59</v>
      </c>
      <c r="E446" s="156" t="s">
        <v>162</v>
      </c>
    </row>
    <row r="447" spans="2:5">
      <c r="B447" s="117">
        <v>438</v>
      </c>
      <c r="C447" s="10" t="str">
        <f t="shared" si="6"/>
        <v>438</v>
      </c>
      <c r="D447" s="113" t="s">
        <v>59</v>
      </c>
      <c r="E447" s="156" t="s">
        <v>162</v>
      </c>
    </row>
    <row r="448" spans="2:5">
      <c r="B448" s="117">
        <v>439</v>
      </c>
      <c r="C448" s="10" t="str">
        <f t="shared" si="6"/>
        <v>439</v>
      </c>
      <c r="D448" s="113" t="s">
        <v>59</v>
      </c>
      <c r="E448" s="156" t="s">
        <v>162</v>
      </c>
    </row>
    <row r="449" spans="2:5">
      <c r="B449" s="117">
        <v>440</v>
      </c>
      <c r="C449" s="10" t="str">
        <f t="shared" si="6"/>
        <v>440</v>
      </c>
      <c r="D449" s="113" t="s">
        <v>59</v>
      </c>
      <c r="E449" s="156" t="s">
        <v>162</v>
      </c>
    </row>
    <row r="450" spans="2:5">
      <c r="B450" s="117">
        <v>441</v>
      </c>
      <c r="C450" s="10" t="str">
        <f t="shared" si="6"/>
        <v>441</v>
      </c>
      <c r="D450" s="113" t="s">
        <v>59</v>
      </c>
      <c r="E450" s="156" t="s">
        <v>162</v>
      </c>
    </row>
    <row r="451" spans="2:5">
      <c r="B451" s="117">
        <v>442</v>
      </c>
      <c r="C451" s="10" t="str">
        <f t="shared" si="6"/>
        <v>442</v>
      </c>
      <c r="D451" s="113" t="s">
        <v>59</v>
      </c>
      <c r="E451" s="156" t="s">
        <v>162</v>
      </c>
    </row>
    <row r="452" spans="2:5">
      <c r="B452" s="117">
        <v>443</v>
      </c>
      <c r="C452" s="10" t="str">
        <f t="shared" si="6"/>
        <v>443</v>
      </c>
      <c r="D452" s="113" t="s">
        <v>59</v>
      </c>
      <c r="E452" s="156" t="s">
        <v>162</v>
      </c>
    </row>
    <row r="453" spans="2:5">
      <c r="B453" s="117">
        <v>444</v>
      </c>
      <c r="C453" s="10" t="str">
        <f t="shared" si="6"/>
        <v>444</v>
      </c>
      <c r="D453" s="113" t="s">
        <v>59</v>
      </c>
      <c r="E453" s="156" t="s">
        <v>162</v>
      </c>
    </row>
    <row r="454" spans="2:5">
      <c r="B454" s="117">
        <v>445</v>
      </c>
      <c r="C454" s="10" t="str">
        <f t="shared" si="6"/>
        <v>445</v>
      </c>
      <c r="D454" s="113" t="s">
        <v>59</v>
      </c>
      <c r="E454" s="156" t="s">
        <v>162</v>
      </c>
    </row>
    <row r="455" spans="2:5">
      <c r="B455" s="117">
        <v>446</v>
      </c>
      <c r="C455" s="10" t="str">
        <f t="shared" si="6"/>
        <v>446</v>
      </c>
      <c r="D455" s="113" t="s">
        <v>59</v>
      </c>
      <c r="E455" s="156" t="s">
        <v>162</v>
      </c>
    </row>
    <row r="456" spans="2:5">
      <c r="B456" s="117">
        <v>447</v>
      </c>
      <c r="C456" s="10" t="str">
        <f t="shared" si="6"/>
        <v>447</v>
      </c>
      <c r="D456" s="113" t="s">
        <v>59</v>
      </c>
      <c r="E456" s="156" t="s">
        <v>162</v>
      </c>
    </row>
    <row r="457" spans="2:5">
      <c r="B457" s="117">
        <v>448</v>
      </c>
      <c r="C457" s="10" t="str">
        <f t="shared" si="6"/>
        <v>448</v>
      </c>
      <c r="D457" s="113" t="s">
        <v>59</v>
      </c>
      <c r="E457" s="156" t="s">
        <v>162</v>
      </c>
    </row>
    <row r="458" spans="2:5">
      <c r="B458" s="117">
        <v>449</v>
      </c>
      <c r="C458" s="10" t="str">
        <f t="shared" si="6"/>
        <v>449</v>
      </c>
      <c r="D458" s="113" t="s">
        <v>59</v>
      </c>
      <c r="E458" s="156" t="s">
        <v>162</v>
      </c>
    </row>
    <row r="459" spans="2:5">
      <c r="B459" s="117">
        <v>450</v>
      </c>
      <c r="C459" s="10" t="str">
        <f t="shared" ref="C459:C522" si="7">+TEXT(B459,0)</f>
        <v>450</v>
      </c>
      <c r="D459" s="113" t="s">
        <v>59</v>
      </c>
      <c r="E459" s="156" t="s">
        <v>162</v>
      </c>
    </row>
    <row r="460" spans="2:5">
      <c r="B460" s="117">
        <v>451</v>
      </c>
      <c r="C460" s="10" t="str">
        <f t="shared" si="7"/>
        <v>451</v>
      </c>
      <c r="D460" s="113" t="s">
        <v>59</v>
      </c>
      <c r="E460" s="156" t="s">
        <v>162</v>
      </c>
    </row>
    <row r="461" spans="2:5">
      <c r="B461" s="117">
        <v>452</v>
      </c>
      <c r="C461" s="10" t="str">
        <f t="shared" si="7"/>
        <v>452</v>
      </c>
      <c r="D461" s="113" t="s">
        <v>59</v>
      </c>
      <c r="E461" s="156" t="s">
        <v>162</v>
      </c>
    </row>
    <row r="462" spans="2:5">
      <c r="B462" s="117">
        <v>453</v>
      </c>
      <c r="C462" s="10" t="str">
        <f t="shared" si="7"/>
        <v>453</v>
      </c>
      <c r="D462" s="113" t="s">
        <v>59</v>
      </c>
      <c r="E462" s="156" t="s">
        <v>162</v>
      </c>
    </row>
    <row r="463" spans="2:5">
      <c r="B463" s="117">
        <v>454</v>
      </c>
      <c r="C463" s="10" t="str">
        <f t="shared" si="7"/>
        <v>454</v>
      </c>
      <c r="D463" s="113" t="s">
        <v>59</v>
      </c>
      <c r="E463" s="156" t="s">
        <v>162</v>
      </c>
    </row>
    <row r="464" spans="2:5">
      <c r="B464" s="117">
        <v>455</v>
      </c>
      <c r="C464" s="10" t="str">
        <f t="shared" si="7"/>
        <v>455</v>
      </c>
      <c r="D464" s="113" t="s">
        <v>59</v>
      </c>
      <c r="E464" s="156" t="s">
        <v>162</v>
      </c>
    </row>
    <row r="465" spans="2:5">
      <c r="B465" s="117">
        <v>456</v>
      </c>
      <c r="C465" s="10" t="str">
        <f t="shared" si="7"/>
        <v>456</v>
      </c>
      <c r="D465" s="113" t="s">
        <v>59</v>
      </c>
      <c r="E465" s="156" t="s">
        <v>162</v>
      </c>
    </row>
    <row r="466" spans="2:5">
      <c r="B466" s="117">
        <v>457</v>
      </c>
      <c r="C466" s="10" t="str">
        <f t="shared" si="7"/>
        <v>457</v>
      </c>
      <c r="D466" s="113" t="s">
        <v>59</v>
      </c>
      <c r="E466" s="156" t="s">
        <v>162</v>
      </c>
    </row>
    <row r="467" spans="2:5">
      <c r="B467" s="117">
        <v>458</v>
      </c>
      <c r="C467" s="10" t="str">
        <f t="shared" si="7"/>
        <v>458</v>
      </c>
      <c r="D467" s="113" t="s">
        <v>59</v>
      </c>
      <c r="E467" s="156" t="s">
        <v>162</v>
      </c>
    </row>
    <row r="468" spans="2:5">
      <c r="B468" s="117">
        <v>459</v>
      </c>
      <c r="C468" s="10" t="str">
        <f t="shared" si="7"/>
        <v>459</v>
      </c>
      <c r="D468" s="113" t="s">
        <v>59</v>
      </c>
      <c r="E468" s="156" t="s">
        <v>162</v>
      </c>
    </row>
    <row r="469" spans="2:5">
      <c r="B469" s="117">
        <v>460</v>
      </c>
      <c r="C469" s="10" t="str">
        <f t="shared" si="7"/>
        <v>460</v>
      </c>
      <c r="D469" s="113" t="s">
        <v>59</v>
      </c>
      <c r="E469" s="156" t="s">
        <v>162</v>
      </c>
    </row>
    <row r="470" spans="2:5">
      <c r="B470" s="117">
        <v>461</v>
      </c>
      <c r="C470" s="10" t="str">
        <f t="shared" si="7"/>
        <v>461</v>
      </c>
      <c r="D470" s="113" t="s">
        <v>59</v>
      </c>
      <c r="E470" s="156" t="s">
        <v>162</v>
      </c>
    </row>
    <row r="471" spans="2:5">
      <c r="B471" s="117">
        <v>462</v>
      </c>
      <c r="C471" s="10" t="str">
        <f t="shared" si="7"/>
        <v>462</v>
      </c>
      <c r="D471" s="113" t="s">
        <v>59</v>
      </c>
      <c r="E471" s="156" t="s">
        <v>162</v>
      </c>
    </row>
    <row r="472" spans="2:5">
      <c r="B472" s="117">
        <v>463</v>
      </c>
      <c r="C472" s="10" t="str">
        <f t="shared" si="7"/>
        <v>463</v>
      </c>
      <c r="D472" s="113" t="s">
        <v>59</v>
      </c>
      <c r="E472" s="156" t="s">
        <v>162</v>
      </c>
    </row>
    <row r="473" spans="2:5">
      <c r="B473" s="117">
        <v>464</v>
      </c>
      <c r="C473" s="10" t="str">
        <f t="shared" si="7"/>
        <v>464</v>
      </c>
      <c r="D473" s="113" t="s">
        <v>59</v>
      </c>
      <c r="E473" s="156" t="s">
        <v>162</v>
      </c>
    </row>
    <row r="474" spans="2:5">
      <c r="B474" s="117">
        <v>465</v>
      </c>
      <c r="C474" s="10" t="str">
        <f t="shared" si="7"/>
        <v>465</v>
      </c>
      <c r="D474" s="113" t="s">
        <v>59</v>
      </c>
      <c r="E474" s="156" t="s">
        <v>162</v>
      </c>
    </row>
    <row r="475" spans="2:5">
      <c r="B475" s="117">
        <v>466</v>
      </c>
      <c r="C475" s="10" t="str">
        <f t="shared" si="7"/>
        <v>466</v>
      </c>
      <c r="D475" s="113" t="s">
        <v>59</v>
      </c>
      <c r="E475" s="156" t="s">
        <v>162</v>
      </c>
    </row>
    <row r="476" spans="2:5">
      <c r="B476" s="117">
        <v>467</v>
      </c>
      <c r="C476" s="10" t="str">
        <f t="shared" si="7"/>
        <v>467</v>
      </c>
      <c r="D476" s="113" t="s">
        <v>59</v>
      </c>
      <c r="E476" s="156" t="s">
        <v>162</v>
      </c>
    </row>
    <row r="477" spans="2:5">
      <c r="B477" s="117">
        <v>468</v>
      </c>
      <c r="C477" s="10" t="str">
        <f t="shared" si="7"/>
        <v>468</v>
      </c>
      <c r="D477" s="113" t="s">
        <v>59</v>
      </c>
      <c r="E477" s="156" t="s">
        <v>162</v>
      </c>
    </row>
    <row r="478" spans="2:5">
      <c r="B478" s="117">
        <v>469</v>
      </c>
      <c r="C478" s="10" t="str">
        <f t="shared" si="7"/>
        <v>469</v>
      </c>
      <c r="D478" s="113" t="s">
        <v>59</v>
      </c>
      <c r="E478" s="156" t="s">
        <v>162</v>
      </c>
    </row>
    <row r="479" spans="2:5">
      <c r="B479" s="117">
        <v>470</v>
      </c>
      <c r="C479" s="10" t="str">
        <f t="shared" si="7"/>
        <v>470</v>
      </c>
      <c r="D479" s="113" t="s">
        <v>59</v>
      </c>
      <c r="E479" s="156" t="s">
        <v>162</v>
      </c>
    </row>
    <row r="480" spans="2:5">
      <c r="B480" s="117">
        <v>471</v>
      </c>
      <c r="C480" s="10" t="str">
        <f t="shared" si="7"/>
        <v>471</v>
      </c>
      <c r="D480" s="113" t="s">
        <v>59</v>
      </c>
      <c r="E480" s="156" t="s">
        <v>162</v>
      </c>
    </row>
    <row r="481" spans="2:5">
      <c r="B481" s="117">
        <v>472</v>
      </c>
      <c r="C481" s="10" t="str">
        <f t="shared" si="7"/>
        <v>472</v>
      </c>
      <c r="D481" s="113" t="s">
        <v>59</v>
      </c>
      <c r="E481" s="156" t="s">
        <v>162</v>
      </c>
    </row>
    <row r="482" spans="2:5">
      <c r="B482" s="117">
        <v>473</v>
      </c>
      <c r="C482" s="10" t="str">
        <f t="shared" si="7"/>
        <v>473</v>
      </c>
      <c r="D482" s="113" t="s">
        <v>59</v>
      </c>
      <c r="E482" s="156" t="s">
        <v>162</v>
      </c>
    </row>
    <row r="483" spans="2:5">
      <c r="B483" s="117">
        <v>474</v>
      </c>
      <c r="C483" s="10" t="str">
        <f t="shared" si="7"/>
        <v>474</v>
      </c>
      <c r="D483" s="113" t="s">
        <v>59</v>
      </c>
      <c r="E483" s="156" t="s">
        <v>162</v>
      </c>
    </row>
    <row r="484" spans="2:5">
      <c r="B484" s="117">
        <v>475</v>
      </c>
      <c r="C484" s="10" t="str">
        <f t="shared" si="7"/>
        <v>475</v>
      </c>
      <c r="D484" s="113" t="s">
        <v>59</v>
      </c>
      <c r="E484" s="156" t="s">
        <v>162</v>
      </c>
    </row>
    <row r="485" spans="2:5">
      <c r="B485" s="117">
        <v>476</v>
      </c>
      <c r="C485" s="10" t="str">
        <f t="shared" si="7"/>
        <v>476</v>
      </c>
      <c r="D485" s="113" t="s">
        <v>59</v>
      </c>
      <c r="E485" s="156" t="s">
        <v>162</v>
      </c>
    </row>
    <row r="486" spans="2:5">
      <c r="B486" s="117">
        <v>477</v>
      </c>
      <c r="C486" s="10" t="str">
        <f t="shared" si="7"/>
        <v>477</v>
      </c>
      <c r="D486" s="113" t="s">
        <v>59</v>
      </c>
      <c r="E486" s="156" t="s">
        <v>162</v>
      </c>
    </row>
    <row r="487" spans="2:5">
      <c r="B487" s="117">
        <v>478</v>
      </c>
      <c r="C487" s="10" t="str">
        <f t="shared" si="7"/>
        <v>478</v>
      </c>
      <c r="D487" s="113" t="s">
        <v>59</v>
      </c>
      <c r="E487" s="156" t="s">
        <v>162</v>
      </c>
    </row>
    <row r="488" spans="2:5">
      <c r="B488" s="117">
        <v>479</v>
      </c>
      <c r="C488" s="10" t="str">
        <f t="shared" si="7"/>
        <v>479</v>
      </c>
      <c r="D488" s="113" t="s">
        <v>59</v>
      </c>
      <c r="E488" s="156" t="s">
        <v>162</v>
      </c>
    </row>
    <row r="489" spans="2:5">
      <c r="B489" s="117">
        <v>480</v>
      </c>
      <c r="C489" s="10" t="str">
        <f t="shared" si="7"/>
        <v>480</v>
      </c>
      <c r="D489" s="113" t="s">
        <v>59</v>
      </c>
      <c r="E489" s="156" t="s">
        <v>162</v>
      </c>
    </row>
    <row r="490" spans="2:5">
      <c r="B490" s="117">
        <v>481</v>
      </c>
      <c r="C490" s="10" t="str">
        <f t="shared" si="7"/>
        <v>481</v>
      </c>
      <c r="D490" s="113" t="s">
        <v>59</v>
      </c>
      <c r="E490" s="156" t="s">
        <v>162</v>
      </c>
    </row>
    <row r="491" spans="2:5">
      <c r="B491" s="117">
        <v>482</v>
      </c>
      <c r="C491" s="10" t="str">
        <f t="shared" si="7"/>
        <v>482</v>
      </c>
      <c r="D491" s="113" t="s">
        <v>59</v>
      </c>
      <c r="E491" s="156" t="s">
        <v>162</v>
      </c>
    </row>
    <row r="492" spans="2:5">
      <c r="B492" s="117">
        <v>483</v>
      </c>
      <c r="C492" s="10" t="str">
        <f t="shared" si="7"/>
        <v>483</v>
      </c>
      <c r="D492" s="113" t="s">
        <v>59</v>
      </c>
      <c r="E492" s="156" t="s">
        <v>162</v>
      </c>
    </row>
    <row r="493" spans="2:5">
      <c r="B493" s="117">
        <v>484</v>
      </c>
      <c r="C493" s="10" t="str">
        <f t="shared" si="7"/>
        <v>484</v>
      </c>
      <c r="D493" s="113" t="s">
        <v>59</v>
      </c>
      <c r="E493" s="156" t="s">
        <v>162</v>
      </c>
    </row>
    <row r="494" spans="2:5">
      <c r="B494" s="117">
        <v>485</v>
      </c>
      <c r="C494" s="10" t="str">
        <f t="shared" si="7"/>
        <v>485</v>
      </c>
      <c r="D494" s="113" t="s">
        <v>59</v>
      </c>
      <c r="E494" s="156" t="s">
        <v>162</v>
      </c>
    </row>
    <row r="495" spans="2:5">
      <c r="B495" s="117">
        <v>486</v>
      </c>
      <c r="C495" s="10" t="str">
        <f t="shared" si="7"/>
        <v>486</v>
      </c>
      <c r="D495" s="113" t="s">
        <v>59</v>
      </c>
      <c r="E495" s="156" t="s">
        <v>162</v>
      </c>
    </row>
    <row r="496" spans="2:5">
      <c r="B496" s="117">
        <v>487</v>
      </c>
      <c r="C496" s="10" t="str">
        <f t="shared" si="7"/>
        <v>487</v>
      </c>
      <c r="D496" s="113" t="s">
        <v>59</v>
      </c>
      <c r="E496" s="156" t="s">
        <v>162</v>
      </c>
    </row>
    <row r="497" spans="2:5">
      <c r="B497" s="117">
        <v>488</v>
      </c>
      <c r="C497" s="10" t="str">
        <f t="shared" si="7"/>
        <v>488</v>
      </c>
      <c r="D497" s="113" t="s">
        <v>59</v>
      </c>
      <c r="E497" s="156" t="s">
        <v>162</v>
      </c>
    </row>
    <row r="498" spans="2:5">
      <c r="B498" s="117">
        <v>489</v>
      </c>
      <c r="C498" s="10" t="str">
        <f t="shared" si="7"/>
        <v>489</v>
      </c>
      <c r="D498" s="113" t="s">
        <v>59</v>
      </c>
      <c r="E498" s="156" t="s">
        <v>162</v>
      </c>
    </row>
    <row r="499" spans="2:5">
      <c r="B499" s="117">
        <v>490</v>
      </c>
      <c r="C499" s="10" t="str">
        <f t="shared" si="7"/>
        <v>490</v>
      </c>
      <c r="D499" s="113" t="s">
        <v>59</v>
      </c>
      <c r="E499" s="156" t="s">
        <v>162</v>
      </c>
    </row>
    <row r="500" spans="2:5">
      <c r="B500" s="117">
        <v>491</v>
      </c>
      <c r="C500" s="10" t="str">
        <f t="shared" si="7"/>
        <v>491</v>
      </c>
      <c r="D500" s="113" t="s">
        <v>59</v>
      </c>
      <c r="E500" s="156" t="s">
        <v>162</v>
      </c>
    </row>
    <row r="501" spans="2:5">
      <c r="B501" s="117">
        <v>492</v>
      </c>
      <c r="C501" s="10" t="str">
        <f t="shared" si="7"/>
        <v>492</v>
      </c>
      <c r="D501" s="113" t="s">
        <v>59</v>
      </c>
      <c r="E501" s="156" t="s">
        <v>162</v>
      </c>
    </row>
    <row r="502" spans="2:5">
      <c r="B502" s="117">
        <v>493</v>
      </c>
      <c r="C502" s="10" t="str">
        <f t="shared" si="7"/>
        <v>493</v>
      </c>
      <c r="D502" s="113" t="s">
        <v>59</v>
      </c>
      <c r="E502" s="156" t="s">
        <v>162</v>
      </c>
    </row>
    <row r="503" spans="2:5">
      <c r="B503" s="117">
        <v>494</v>
      </c>
      <c r="C503" s="10" t="str">
        <f t="shared" si="7"/>
        <v>494</v>
      </c>
      <c r="D503" s="113" t="s">
        <v>59</v>
      </c>
      <c r="E503" s="156" t="s">
        <v>162</v>
      </c>
    </row>
    <row r="504" spans="2:5">
      <c r="B504" s="117">
        <v>495</v>
      </c>
      <c r="C504" s="10" t="str">
        <f t="shared" si="7"/>
        <v>495</v>
      </c>
      <c r="D504" s="113" t="s">
        <v>59</v>
      </c>
      <c r="E504" s="156" t="s">
        <v>162</v>
      </c>
    </row>
    <row r="505" spans="2:5">
      <c r="B505" s="117">
        <v>496</v>
      </c>
      <c r="C505" s="10" t="str">
        <f t="shared" si="7"/>
        <v>496</v>
      </c>
      <c r="D505" s="113" t="s">
        <v>59</v>
      </c>
      <c r="E505" s="156" t="s">
        <v>162</v>
      </c>
    </row>
    <row r="506" spans="2:5">
      <c r="B506" s="117">
        <v>497</v>
      </c>
      <c r="C506" s="10" t="str">
        <f t="shared" si="7"/>
        <v>497</v>
      </c>
      <c r="D506" s="113" t="s">
        <v>59</v>
      </c>
      <c r="E506" s="156" t="s">
        <v>162</v>
      </c>
    </row>
    <row r="507" spans="2:5">
      <c r="B507" s="117">
        <v>498</v>
      </c>
      <c r="C507" s="10" t="str">
        <f t="shared" si="7"/>
        <v>498</v>
      </c>
      <c r="D507" s="113" t="s">
        <v>59</v>
      </c>
      <c r="E507" s="156" t="s">
        <v>162</v>
      </c>
    </row>
    <row r="508" spans="2:5">
      <c r="B508" s="117">
        <v>499</v>
      </c>
      <c r="C508" s="10" t="str">
        <f t="shared" si="7"/>
        <v>499</v>
      </c>
      <c r="D508" s="113" t="s">
        <v>59</v>
      </c>
      <c r="E508" s="156" t="s">
        <v>162</v>
      </c>
    </row>
    <row r="509" spans="2:5">
      <c r="B509" s="118">
        <v>500</v>
      </c>
      <c r="C509" s="21" t="str">
        <f t="shared" si="7"/>
        <v>500</v>
      </c>
      <c r="D509" s="114" t="s">
        <v>60</v>
      </c>
      <c r="E509" s="112" t="s">
        <v>163</v>
      </c>
    </row>
    <row r="510" spans="2:5">
      <c r="B510" s="118">
        <v>501</v>
      </c>
      <c r="C510" s="21" t="str">
        <f t="shared" si="7"/>
        <v>501</v>
      </c>
      <c r="D510" s="114" t="s">
        <v>60</v>
      </c>
      <c r="E510" s="112" t="s">
        <v>163</v>
      </c>
    </row>
    <row r="511" spans="2:5">
      <c r="B511" s="118">
        <v>502</v>
      </c>
      <c r="C511" s="21" t="str">
        <f t="shared" si="7"/>
        <v>502</v>
      </c>
      <c r="D511" s="114" t="s">
        <v>60</v>
      </c>
      <c r="E511" s="112" t="s">
        <v>163</v>
      </c>
    </row>
    <row r="512" spans="2:5">
      <c r="B512" s="118">
        <v>503</v>
      </c>
      <c r="C512" s="21" t="str">
        <f t="shared" si="7"/>
        <v>503</v>
      </c>
      <c r="D512" s="114" t="s">
        <v>60</v>
      </c>
      <c r="E512" s="112" t="s">
        <v>163</v>
      </c>
    </row>
    <row r="513" spans="2:5">
      <c r="B513" s="118">
        <v>504</v>
      </c>
      <c r="C513" s="21" t="str">
        <f t="shared" si="7"/>
        <v>504</v>
      </c>
      <c r="D513" s="114" t="s">
        <v>60</v>
      </c>
      <c r="E513" s="112" t="s">
        <v>163</v>
      </c>
    </row>
    <row r="514" spans="2:5">
      <c r="B514" s="118">
        <v>505</v>
      </c>
      <c r="C514" s="21" t="str">
        <f t="shared" si="7"/>
        <v>505</v>
      </c>
      <c r="D514" s="114" t="s">
        <v>60</v>
      </c>
      <c r="E514" s="112" t="s">
        <v>163</v>
      </c>
    </row>
    <row r="515" spans="2:5">
      <c r="B515" s="118">
        <v>506</v>
      </c>
      <c r="C515" s="21" t="str">
        <f t="shared" si="7"/>
        <v>506</v>
      </c>
      <c r="D515" s="114" t="s">
        <v>60</v>
      </c>
      <c r="E515" s="112" t="s">
        <v>163</v>
      </c>
    </row>
    <row r="516" spans="2:5">
      <c r="B516" s="118">
        <v>507</v>
      </c>
      <c r="C516" s="21" t="str">
        <f t="shared" si="7"/>
        <v>507</v>
      </c>
      <c r="D516" s="114" t="s">
        <v>60</v>
      </c>
      <c r="E516" s="112" t="s">
        <v>163</v>
      </c>
    </row>
    <row r="517" spans="2:5">
      <c r="B517" s="118">
        <v>508</v>
      </c>
      <c r="C517" s="21" t="str">
        <f t="shared" si="7"/>
        <v>508</v>
      </c>
      <c r="D517" s="114" t="s">
        <v>60</v>
      </c>
      <c r="E517" s="112" t="s">
        <v>163</v>
      </c>
    </row>
    <row r="518" spans="2:5">
      <c r="B518" s="118">
        <v>509</v>
      </c>
      <c r="C518" s="21" t="str">
        <f t="shared" si="7"/>
        <v>509</v>
      </c>
      <c r="D518" s="114" t="s">
        <v>60</v>
      </c>
      <c r="E518" s="112" t="s">
        <v>163</v>
      </c>
    </row>
    <row r="519" spans="2:5">
      <c r="B519" s="118">
        <v>510</v>
      </c>
      <c r="C519" s="21" t="str">
        <f t="shared" si="7"/>
        <v>510</v>
      </c>
      <c r="D519" s="114" t="s">
        <v>60</v>
      </c>
      <c r="E519" s="112" t="s">
        <v>163</v>
      </c>
    </row>
    <row r="520" spans="2:5">
      <c r="B520" s="118">
        <v>511</v>
      </c>
      <c r="C520" s="21" t="str">
        <f t="shared" si="7"/>
        <v>511</v>
      </c>
      <c r="D520" s="114" t="s">
        <v>60</v>
      </c>
      <c r="E520" s="112" t="s">
        <v>163</v>
      </c>
    </row>
    <row r="521" spans="2:5">
      <c r="B521" s="118">
        <v>512</v>
      </c>
      <c r="C521" s="21" t="str">
        <f t="shared" si="7"/>
        <v>512</v>
      </c>
      <c r="D521" s="114" t="s">
        <v>60</v>
      </c>
      <c r="E521" s="112" t="s">
        <v>163</v>
      </c>
    </row>
    <row r="522" spans="2:5">
      <c r="B522" s="118">
        <v>513</v>
      </c>
      <c r="C522" s="21" t="str">
        <f t="shared" si="7"/>
        <v>513</v>
      </c>
      <c r="D522" s="114" t="s">
        <v>60</v>
      </c>
      <c r="E522" s="112" t="s">
        <v>163</v>
      </c>
    </row>
    <row r="523" spans="2:5">
      <c r="B523" s="118">
        <v>514</v>
      </c>
      <c r="C523" s="21" t="str">
        <f t="shared" ref="C523:C586" si="8">+TEXT(B523,0)</f>
        <v>514</v>
      </c>
      <c r="D523" s="114" t="s">
        <v>60</v>
      </c>
      <c r="E523" s="112" t="s">
        <v>163</v>
      </c>
    </row>
    <row r="524" spans="2:5">
      <c r="B524" s="118">
        <v>515</v>
      </c>
      <c r="C524" s="21" t="str">
        <f t="shared" si="8"/>
        <v>515</v>
      </c>
      <c r="D524" s="114" t="s">
        <v>60</v>
      </c>
      <c r="E524" s="112" t="s">
        <v>163</v>
      </c>
    </row>
    <row r="525" spans="2:5">
      <c r="B525" s="118">
        <v>516</v>
      </c>
      <c r="C525" s="21" t="str">
        <f t="shared" si="8"/>
        <v>516</v>
      </c>
      <c r="D525" s="114" t="s">
        <v>60</v>
      </c>
      <c r="E525" s="112" t="s">
        <v>163</v>
      </c>
    </row>
    <row r="526" spans="2:5">
      <c r="B526" s="118">
        <v>517</v>
      </c>
      <c r="C526" s="21" t="str">
        <f t="shared" si="8"/>
        <v>517</v>
      </c>
      <c r="D526" s="114" t="s">
        <v>60</v>
      </c>
      <c r="E526" s="112" t="s">
        <v>163</v>
      </c>
    </row>
    <row r="527" spans="2:5">
      <c r="B527" s="118">
        <v>518</v>
      </c>
      <c r="C527" s="21" t="str">
        <f t="shared" si="8"/>
        <v>518</v>
      </c>
      <c r="D527" s="114" t="s">
        <v>60</v>
      </c>
      <c r="E527" s="112" t="s">
        <v>163</v>
      </c>
    </row>
    <row r="528" spans="2:5">
      <c r="B528" s="118">
        <v>519</v>
      </c>
      <c r="C528" s="21" t="str">
        <f t="shared" si="8"/>
        <v>519</v>
      </c>
      <c r="D528" s="114" t="s">
        <v>60</v>
      </c>
      <c r="E528" s="112" t="s">
        <v>163</v>
      </c>
    </row>
    <row r="529" spans="2:5">
      <c r="B529" s="118">
        <v>520</v>
      </c>
      <c r="C529" s="21" t="str">
        <f t="shared" si="8"/>
        <v>520</v>
      </c>
      <c r="D529" s="114" t="s">
        <v>60</v>
      </c>
      <c r="E529" s="112" t="s">
        <v>163</v>
      </c>
    </row>
    <row r="530" spans="2:5">
      <c r="B530" s="118">
        <v>521</v>
      </c>
      <c r="C530" s="21" t="str">
        <f t="shared" si="8"/>
        <v>521</v>
      </c>
      <c r="D530" s="114" t="s">
        <v>60</v>
      </c>
      <c r="E530" s="112" t="s">
        <v>163</v>
      </c>
    </row>
    <row r="531" spans="2:5">
      <c r="B531" s="118">
        <v>522</v>
      </c>
      <c r="C531" s="21" t="str">
        <f t="shared" si="8"/>
        <v>522</v>
      </c>
      <c r="D531" s="114" t="s">
        <v>60</v>
      </c>
      <c r="E531" s="112" t="s">
        <v>163</v>
      </c>
    </row>
    <row r="532" spans="2:5">
      <c r="B532" s="118">
        <v>523</v>
      </c>
      <c r="C532" s="21" t="str">
        <f t="shared" si="8"/>
        <v>523</v>
      </c>
      <c r="D532" s="114" t="s">
        <v>60</v>
      </c>
      <c r="E532" s="112" t="s">
        <v>163</v>
      </c>
    </row>
    <row r="533" spans="2:5">
      <c r="B533" s="118">
        <v>524</v>
      </c>
      <c r="C533" s="21" t="str">
        <f t="shared" si="8"/>
        <v>524</v>
      </c>
      <c r="D533" s="114" t="s">
        <v>60</v>
      </c>
      <c r="E533" s="112" t="s">
        <v>163</v>
      </c>
    </row>
    <row r="534" spans="2:5">
      <c r="B534" s="118">
        <v>525</v>
      </c>
      <c r="C534" s="21" t="str">
        <f t="shared" si="8"/>
        <v>525</v>
      </c>
      <c r="D534" s="114" t="s">
        <v>60</v>
      </c>
      <c r="E534" s="112" t="s">
        <v>163</v>
      </c>
    </row>
    <row r="535" spans="2:5">
      <c r="B535" s="118">
        <v>526</v>
      </c>
      <c r="C535" s="21" t="str">
        <f t="shared" si="8"/>
        <v>526</v>
      </c>
      <c r="D535" s="114" t="s">
        <v>60</v>
      </c>
      <c r="E535" s="112" t="s">
        <v>163</v>
      </c>
    </row>
    <row r="536" spans="2:5">
      <c r="B536" s="118">
        <v>527</v>
      </c>
      <c r="C536" s="21" t="str">
        <f t="shared" si="8"/>
        <v>527</v>
      </c>
      <c r="D536" s="114" t="s">
        <v>60</v>
      </c>
      <c r="E536" s="112" t="s">
        <v>163</v>
      </c>
    </row>
    <row r="537" spans="2:5">
      <c r="B537" s="118">
        <v>528</v>
      </c>
      <c r="C537" s="21" t="str">
        <f t="shared" si="8"/>
        <v>528</v>
      </c>
      <c r="D537" s="114" t="s">
        <v>60</v>
      </c>
      <c r="E537" s="112" t="s">
        <v>163</v>
      </c>
    </row>
    <row r="538" spans="2:5">
      <c r="B538" s="118">
        <v>529</v>
      </c>
      <c r="C538" s="21" t="str">
        <f t="shared" si="8"/>
        <v>529</v>
      </c>
      <c r="D538" s="114" t="s">
        <v>60</v>
      </c>
      <c r="E538" s="112" t="s">
        <v>163</v>
      </c>
    </row>
    <row r="539" spans="2:5">
      <c r="B539" s="118">
        <v>530</v>
      </c>
      <c r="C539" s="21" t="str">
        <f t="shared" si="8"/>
        <v>530</v>
      </c>
      <c r="D539" s="114" t="s">
        <v>60</v>
      </c>
      <c r="E539" s="112" t="s">
        <v>163</v>
      </c>
    </row>
    <row r="540" spans="2:5">
      <c r="B540" s="118">
        <v>531</v>
      </c>
      <c r="C540" s="21" t="str">
        <f t="shared" si="8"/>
        <v>531</v>
      </c>
      <c r="D540" s="114" t="s">
        <v>60</v>
      </c>
      <c r="E540" s="112" t="s">
        <v>163</v>
      </c>
    </row>
    <row r="541" spans="2:5">
      <c r="B541" s="118">
        <v>532</v>
      </c>
      <c r="C541" s="21" t="str">
        <f t="shared" si="8"/>
        <v>532</v>
      </c>
      <c r="D541" s="114" t="s">
        <v>60</v>
      </c>
      <c r="E541" s="112" t="s">
        <v>163</v>
      </c>
    </row>
    <row r="542" spans="2:5">
      <c r="B542" s="118">
        <v>533</v>
      </c>
      <c r="C542" s="21" t="str">
        <f t="shared" si="8"/>
        <v>533</v>
      </c>
      <c r="D542" s="114" t="s">
        <v>60</v>
      </c>
      <c r="E542" s="112" t="s">
        <v>163</v>
      </c>
    </row>
    <row r="543" spans="2:5">
      <c r="B543" s="118">
        <v>534</v>
      </c>
      <c r="C543" s="21" t="str">
        <f t="shared" si="8"/>
        <v>534</v>
      </c>
      <c r="D543" s="114" t="s">
        <v>60</v>
      </c>
      <c r="E543" s="112" t="s">
        <v>163</v>
      </c>
    </row>
    <row r="544" spans="2:5">
      <c r="B544" s="118">
        <v>535</v>
      </c>
      <c r="C544" s="21" t="str">
        <f t="shared" si="8"/>
        <v>535</v>
      </c>
      <c r="D544" s="114" t="s">
        <v>60</v>
      </c>
      <c r="E544" s="112" t="s">
        <v>163</v>
      </c>
    </row>
    <row r="545" spans="2:5">
      <c r="B545" s="118">
        <v>536</v>
      </c>
      <c r="C545" s="21" t="str">
        <f t="shared" si="8"/>
        <v>536</v>
      </c>
      <c r="D545" s="114" t="s">
        <v>60</v>
      </c>
      <c r="E545" s="112" t="s">
        <v>163</v>
      </c>
    </row>
    <row r="546" spans="2:5">
      <c r="B546" s="118">
        <v>537</v>
      </c>
      <c r="C546" s="21" t="str">
        <f t="shared" si="8"/>
        <v>537</v>
      </c>
      <c r="D546" s="114" t="s">
        <v>60</v>
      </c>
      <c r="E546" s="112" t="s">
        <v>163</v>
      </c>
    </row>
    <row r="547" spans="2:5">
      <c r="B547" s="118">
        <v>538</v>
      </c>
      <c r="C547" s="21" t="str">
        <f t="shared" si="8"/>
        <v>538</v>
      </c>
      <c r="D547" s="114" t="s">
        <v>60</v>
      </c>
      <c r="E547" s="112" t="s">
        <v>163</v>
      </c>
    </row>
    <row r="548" spans="2:5">
      <c r="B548" s="118">
        <v>539</v>
      </c>
      <c r="C548" s="21" t="str">
        <f t="shared" si="8"/>
        <v>539</v>
      </c>
      <c r="D548" s="114" t="s">
        <v>60</v>
      </c>
      <c r="E548" s="112" t="s">
        <v>163</v>
      </c>
    </row>
    <row r="549" spans="2:5">
      <c r="B549" s="118">
        <v>540</v>
      </c>
      <c r="C549" s="21" t="str">
        <f t="shared" si="8"/>
        <v>540</v>
      </c>
      <c r="D549" s="114" t="s">
        <v>60</v>
      </c>
      <c r="E549" s="112" t="s">
        <v>163</v>
      </c>
    </row>
    <row r="550" spans="2:5">
      <c r="B550" s="118">
        <v>541</v>
      </c>
      <c r="C550" s="21" t="str">
        <f t="shared" si="8"/>
        <v>541</v>
      </c>
      <c r="D550" s="114" t="s">
        <v>60</v>
      </c>
      <c r="E550" s="112" t="s">
        <v>163</v>
      </c>
    </row>
    <row r="551" spans="2:5">
      <c r="B551" s="118">
        <v>542</v>
      </c>
      <c r="C551" s="21" t="str">
        <f t="shared" si="8"/>
        <v>542</v>
      </c>
      <c r="D551" s="114" t="s">
        <v>60</v>
      </c>
      <c r="E551" s="112" t="s">
        <v>163</v>
      </c>
    </row>
    <row r="552" spans="2:5">
      <c r="B552" s="118">
        <v>543</v>
      </c>
      <c r="C552" s="21" t="str">
        <f t="shared" si="8"/>
        <v>543</v>
      </c>
      <c r="D552" s="114" t="s">
        <v>60</v>
      </c>
      <c r="E552" s="112" t="s">
        <v>163</v>
      </c>
    </row>
    <row r="553" spans="2:5">
      <c r="B553" s="118">
        <v>544</v>
      </c>
      <c r="C553" s="21" t="str">
        <f t="shared" si="8"/>
        <v>544</v>
      </c>
      <c r="D553" s="114" t="s">
        <v>60</v>
      </c>
      <c r="E553" s="112" t="s">
        <v>163</v>
      </c>
    </row>
    <row r="554" spans="2:5">
      <c r="B554" s="118">
        <v>545</v>
      </c>
      <c r="C554" s="21" t="str">
        <f t="shared" si="8"/>
        <v>545</v>
      </c>
      <c r="D554" s="114" t="s">
        <v>60</v>
      </c>
      <c r="E554" s="112" t="s">
        <v>163</v>
      </c>
    </row>
    <row r="555" spans="2:5">
      <c r="B555" s="118">
        <v>546</v>
      </c>
      <c r="C555" s="21" t="str">
        <f t="shared" si="8"/>
        <v>546</v>
      </c>
      <c r="D555" s="114" t="s">
        <v>60</v>
      </c>
      <c r="E555" s="112" t="s">
        <v>163</v>
      </c>
    </row>
    <row r="556" spans="2:5">
      <c r="B556" s="118">
        <v>547</v>
      </c>
      <c r="C556" s="21" t="str">
        <f t="shared" si="8"/>
        <v>547</v>
      </c>
      <c r="D556" s="114" t="s">
        <v>60</v>
      </c>
      <c r="E556" s="112" t="s">
        <v>163</v>
      </c>
    </row>
    <row r="557" spans="2:5">
      <c r="B557" s="118">
        <v>548</v>
      </c>
      <c r="C557" s="21" t="str">
        <f t="shared" si="8"/>
        <v>548</v>
      </c>
      <c r="D557" s="114" t="s">
        <v>60</v>
      </c>
      <c r="E557" s="112" t="s">
        <v>163</v>
      </c>
    </row>
    <row r="558" spans="2:5">
      <c r="B558" s="118">
        <v>549</v>
      </c>
      <c r="C558" s="21" t="str">
        <f t="shared" si="8"/>
        <v>549</v>
      </c>
      <c r="D558" s="114" t="s">
        <v>60</v>
      </c>
      <c r="E558" s="112" t="s">
        <v>163</v>
      </c>
    </row>
    <row r="559" spans="2:5">
      <c r="B559" s="118">
        <v>550</v>
      </c>
      <c r="C559" s="21" t="str">
        <f t="shared" si="8"/>
        <v>550</v>
      </c>
      <c r="D559" s="114" t="s">
        <v>60</v>
      </c>
      <c r="E559" s="112" t="s">
        <v>163</v>
      </c>
    </row>
    <row r="560" spans="2:5">
      <c r="B560" s="118">
        <v>551</v>
      </c>
      <c r="C560" s="21" t="str">
        <f t="shared" si="8"/>
        <v>551</v>
      </c>
      <c r="D560" s="114" t="s">
        <v>60</v>
      </c>
      <c r="E560" s="112" t="s">
        <v>163</v>
      </c>
    </row>
    <row r="561" spans="2:5">
      <c r="B561" s="118">
        <v>552</v>
      </c>
      <c r="C561" s="21" t="str">
        <f t="shared" si="8"/>
        <v>552</v>
      </c>
      <c r="D561" s="114" t="s">
        <v>60</v>
      </c>
      <c r="E561" s="112" t="s">
        <v>163</v>
      </c>
    </row>
    <row r="562" spans="2:5">
      <c r="B562" s="118">
        <v>553</v>
      </c>
      <c r="C562" s="21" t="str">
        <f t="shared" si="8"/>
        <v>553</v>
      </c>
      <c r="D562" s="114" t="s">
        <v>60</v>
      </c>
      <c r="E562" s="112" t="s">
        <v>163</v>
      </c>
    </row>
    <row r="563" spans="2:5">
      <c r="B563" s="118">
        <v>554</v>
      </c>
      <c r="C563" s="21" t="str">
        <f t="shared" si="8"/>
        <v>554</v>
      </c>
      <c r="D563" s="114" t="s">
        <v>60</v>
      </c>
      <c r="E563" s="112" t="s">
        <v>163</v>
      </c>
    </row>
    <row r="564" spans="2:5">
      <c r="B564" s="118">
        <v>555</v>
      </c>
      <c r="C564" s="21" t="str">
        <f t="shared" si="8"/>
        <v>555</v>
      </c>
      <c r="D564" s="114" t="s">
        <v>60</v>
      </c>
      <c r="E564" s="112" t="s">
        <v>163</v>
      </c>
    </row>
    <row r="565" spans="2:5">
      <c r="B565" s="118">
        <v>556</v>
      </c>
      <c r="C565" s="21" t="str">
        <f t="shared" si="8"/>
        <v>556</v>
      </c>
      <c r="D565" s="114" t="s">
        <v>60</v>
      </c>
      <c r="E565" s="112" t="s">
        <v>163</v>
      </c>
    </row>
    <row r="566" spans="2:5">
      <c r="B566" s="118">
        <v>557</v>
      </c>
      <c r="C566" s="21" t="str">
        <f t="shared" si="8"/>
        <v>557</v>
      </c>
      <c r="D566" s="114" t="s">
        <v>60</v>
      </c>
      <c r="E566" s="112" t="s">
        <v>163</v>
      </c>
    </row>
    <row r="567" spans="2:5">
      <c r="B567" s="118">
        <v>558</v>
      </c>
      <c r="C567" s="21" t="str">
        <f t="shared" si="8"/>
        <v>558</v>
      </c>
      <c r="D567" s="114" t="s">
        <v>60</v>
      </c>
      <c r="E567" s="112" t="s">
        <v>163</v>
      </c>
    </row>
    <row r="568" spans="2:5">
      <c r="B568" s="118">
        <v>559</v>
      </c>
      <c r="C568" s="21" t="str">
        <f t="shared" si="8"/>
        <v>559</v>
      </c>
      <c r="D568" s="114" t="s">
        <v>60</v>
      </c>
      <c r="E568" s="112" t="s">
        <v>163</v>
      </c>
    </row>
    <row r="569" spans="2:5">
      <c r="B569" s="118">
        <v>560</v>
      </c>
      <c r="C569" s="21" t="str">
        <f t="shared" si="8"/>
        <v>560</v>
      </c>
      <c r="D569" s="114" t="s">
        <v>60</v>
      </c>
      <c r="E569" s="112" t="s">
        <v>163</v>
      </c>
    </row>
    <row r="570" spans="2:5">
      <c r="B570" s="118">
        <v>561</v>
      </c>
      <c r="C570" s="21" t="str">
        <f t="shared" si="8"/>
        <v>561</v>
      </c>
      <c r="D570" s="114" t="s">
        <v>60</v>
      </c>
      <c r="E570" s="112" t="s">
        <v>163</v>
      </c>
    </row>
    <row r="571" spans="2:5">
      <c r="B571" s="118">
        <v>562</v>
      </c>
      <c r="C571" s="21" t="str">
        <f t="shared" si="8"/>
        <v>562</v>
      </c>
      <c r="D571" s="114" t="s">
        <v>60</v>
      </c>
      <c r="E571" s="112" t="s">
        <v>163</v>
      </c>
    </row>
    <row r="572" spans="2:5">
      <c r="B572" s="118">
        <v>563</v>
      </c>
      <c r="C572" s="21" t="str">
        <f t="shared" si="8"/>
        <v>563</v>
      </c>
      <c r="D572" s="114" t="s">
        <v>60</v>
      </c>
      <c r="E572" s="112" t="s">
        <v>163</v>
      </c>
    </row>
    <row r="573" spans="2:5">
      <c r="B573" s="118">
        <v>564</v>
      </c>
      <c r="C573" s="21" t="str">
        <f t="shared" si="8"/>
        <v>564</v>
      </c>
      <c r="D573" s="114" t="s">
        <v>60</v>
      </c>
      <c r="E573" s="112" t="s">
        <v>163</v>
      </c>
    </row>
    <row r="574" spans="2:5">
      <c r="B574" s="118">
        <v>565</v>
      </c>
      <c r="C574" s="21" t="str">
        <f t="shared" si="8"/>
        <v>565</v>
      </c>
      <c r="D574" s="114" t="s">
        <v>60</v>
      </c>
      <c r="E574" s="112" t="s">
        <v>163</v>
      </c>
    </row>
    <row r="575" spans="2:5">
      <c r="B575" s="118">
        <v>566</v>
      </c>
      <c r="C575" s="21" t="str">
        <f t="shared" si="8"/>
        <v>566</v>
      </c>
      <c r="D575" s="114" t="s">
        <v>60</v>
      </c>
      <c r="E575" s="112" t="s">
        <v>163</v>
      </c>
    </row>
    <row r="576" spans="2:5">
      <c r="B576" s="118">
        <v>567</v>
      </c>
      <c r="C576" s="21" t="str">
        <f t="shared" si="8"/>
        <v>567</v>
      </c>
      <c r="D576" s="114" t="s">
        <v>60</v>
      </c>
      <c r="E576" s="112" t="s">
        <v>163</v>
      </c>
    </row>
    <row r="577" spans="2:5">
      <c r="B577" s="118">
        <v>568</v>
      </c>
      <c r="C577" s="21" t="str">
        <f t="shared" si="8"/>
        <v>568</v>
      </c>
      <c r="D577" s="114" t="s">
        <v>60</v>
      </c>
      <c r="E577" s="112" t="s">
        <v>163</v>
      </c>
    </row>
    <row r="578" spans="2:5">
      <c r="B578" s="118">
        <v>569</v>
      </c>
      <c r="C578" s="21" t="str">
        <f t="shared" si="8"/>
        <v>569</v>
      </c>
      <c r="D578" s="114" t="s">
        <v>60</v>
      </c>
      <c r="E578" s="112" t="s">
        <v>163</v>
      </c>
    </row>
    <row r="579" spans="2:5">
      <c r="B579" s="118">
        <v>570</v>
      </c>
      <c r="C579" s="21" t="str">
        <f t="shared" si="8"/>
        <v>570</v>
      </c>
      <c r="D579" s="114" t="s">
        <v>60</v>
      </c>
      <c r="E579" s="112" t="s">
        <v>163</v>
      </c>
    </row>
    <row r="580" spans="2:5">
      <c r="B580" s="118">
        <v>571</v>
      </c>
      <c r="C580" s="21" t="str">
        <f t="shared" si="8"/>
        <v>571</v>
      </c>
      <c r="D580" s="114" t="s">
        <v>60</v>
      </c>
      <c r="E580" s="112" t="s">
        <v>163</v>
      </c>
    </row>
    <row r="581" spans="2:5">
      <c r="B581" s="118">
        <v>572</v>
      </c>
      <c r="C581" s="21" t="str">
        <f t="shared" si="8"/>
        <v>572</v>
      </c>
      <c r="D581" s="114" t="s">
        <v>60</v>
      </c>
      <c r="E581" s="112" t="s">
        <v>163</v>
      </c>
    </row>
    <row r="582" spans="2:5">
      <c r="B582" s="118">
        <v>573</v>
      </c>
      <c r="C582" s="21" t="str">
        <f t="shared" si="8"/>
        <v>573</v>
      </c>
      <c r="D582" s="114" t="s">
        <v>60</v>
      </c>
      <c r="E582" s="112" t="s">
        <v>163</v>
      </c>
    </row>
    <row r="583" spans="2:5">
      <c r="B583" s="118">
        <v>574</v>
      </c>
      <c r="C583" s="21" t="str">
        <f t="shared" si="8"/>
        <v>574</v>
      </c>
      <c r="D583" s="114" t="s">
        <v>60</v>
      </c>
      <c r="E583" s="112" t="s">
        <v>163</v>
      </c>
    </row>
    <row r="584" spans="2:5">
      <c r="B584" s="118">
        <v>575</v>
      </c>
      <c r="C584" s="21" t="str">
        <f t="shared" si="8"/>
        <v>575</v>
      </c>
      <c r="D584" s="114" t="s">
        <v>60</v>
      </c>
      <c r="E584" s="112" t="s">
        <v>163</v>
      </c>
    </row>
    <row r="585" spans="2:5">
      <c r="B585" s="118">
        <v>576</v>
      </c>
      <c r="C585" s="21" t="str">
        <f t="shared" si="8"/>
        <v>576</v>
      </c>
      <c r="D585" s="114" t="s">
        <v>60</v>
      </c>
      <c r="E585" s="112" t="s">
        <v>163</v>
      </c>
    </row>
    <row r="586" spans="2:5">
      <c r="B586" s="118">
        <v>577</v>
      </c>
      <c r="C586" s="21" t="str">
        <f t="shared" si="8"/>
        <v>577</v>
      </c>
      <c r="D586" s="114" t="s">
        <v>60</v>
      </c>
      <c r="E586" s="112" t="s">
        <v>163</v>
      </c>
    </row>
    <row r="587" spans="2:5">
      <c r="B587" s="118">
        <v>578</v>
      </c>
      <c r="C587" s="21" t="str">
        <f t="shared" ref="C587:C650" si="9">+TEXT(B587,0)</f>
        <v>578</v>
      </c>
      <c r="D587" s="114" t="s">
        <v>60</v>
      </c>
      <c r="E587" s="112" t="s">
        <v>163</v>
      </c>
    </row>
    <row r="588" spans="2:5">
      <c r="B588" s="118">
        <v>579</v>
      </c>
      <c r="C588" s="21" t="str">
        <f t="shared" si="9"/>
        <v>579</v>
      </c>
      <c r="D588" s="114" t="s">
        <v>60</v>
      </c>
      <c r="E588" s="112" t="s">
        <v>163</v>
      </c>
    </row>
    <row r="589" spans="2:5">
      <c r="B589" s="118">
        <v>580</v>
      </c>
      <c r="C589" s="21" t="str">
        <f t="shared" si="9"/>
        <v>580</v>
      </c>
      <c r="D589" s="114" t="s">
        <v>60</v>
      </c>
      <c r="E589" s="112" t="s">
        <v>163</v>
      </c>
    </row>
    <row r="590" spans="2:5">
      <c r="B590" s="118">
        <v>581</v>
      </c>
      <c r="C590" s="21" t="str">
        <f t="shared" si="9"/>
        <v>581</v>
      </c>
      <c r="D590" s="114" t="s">
        <v>60</v>
      </c>
      <c r="E590" s="112" t="s">
        <v>163</v>
      </c>
    </row>
    <row r="591" spans="2:5">
      <c r="B591" s="118">
        <v>582</v>
      </c>
      <c r="C591" s="21" t="str">
        <f t="shared" si="9"/>
        <v>582</v>
      </c>
      <c r="D591" s="114" t="s">
        <v>60</v>
      </c>
      <c r="E591" s="112" t="s">
        <v>163</v>
      </c>
    </row>
    <row r="592" spans="2:5">
      <c r="B592" s="118">
        <v>583</v>
      </c>
      <c r="C592" s="21" t="str">
        <f t="shared" si="9"/>
        <v>583</v>
      </c>
      <c r="D592" s="114" t="s">
        <v>60</v>
      </c>
      <c r="E592" s="112" t="s">
        <v>163</v>
      </c>
    </row>
    <row r="593" spans="2:5">
      <c r="B593" s="118">
        <v>584</v>
      </c>
      <c r="C593" s="21" t="str">
        <f t="shared" si="9"/>
        <v>584</v>
      </c>
      <c r="D593" s="114" t="s">
        <v>60</v>
      </c>
      <c r="E593" s="112" t="s">
        <v>163</v>
      </c>
    </row>
    <row r="594" spans="2:5">
      <c r="B594" s="118">
        <v>585</v>
      </c>
      <c r="C594" s="21" t="str">
        <f t="shared" si="9"/>
        <v>585</v>
      </c>
      <c r="D594" s="114" t="s">
        <v>60</v>
      </c>
      <c r="E594" s="112" t="s">
        <v>163</v>
      </c>
    </row>
    <row r="595" spans="2:5">
      <c r="B595" s="118">
        <v>586</v>
      </c>
      <c r="C595" s="21" t="str">
        <f t="shared" si="9"/>
        <v>586</v>
      </c>
      <c r="D595" s="114" t="s">
        <v>60</v>
      </c>
      <c r="E595" s="112" t="s">
        <v>163</v>
      </c>
    </row>
    <row r="596" spans="2:5">
      <c r="B596" s="118">
        <v>587</v>
      </c>
      <c r="C596" s="21" t="str">
        <f t="shared" si="9"/>
        <v>587</v>
      </c>
      <c r="D596" s="114" t="s">
        <v>60</v>
      </c>
      <c r="E596" s="112" t="s">
        <v>163</v>
      </c>
    </row>
    <row r="597" spans="2:5">
      <c r="B597" s="118">
        <v>588</v>
      </c>
      <c r="C597" s="21" t="str">
        <f t="shared" si="9"/>
        <v>588</v>
      </c>
      <c r="D597" s="114" t="s">
        <v>60</v>
      </c>
      <c r="E597" s="112" t="s">
        <v>163</v>
      </c>
    </row>
    <row r="598" spans="2:5">
      <c r="B598" s="118">
        <v>589</v>
      </c>
      <c r="C598" s="21" t="str">
        <f t="shared" si="9"/>
        <v>589</v>
      </c>
      <c r="D598" s="114" t="s">
        <v>60</v>
      </c>
      <c r="E598" s="112" t="s">
        <v>163</v>
      </c>
    </row>
    <row r="599" spans="2:5">
      <c r="B599" s="118">
        <v>590</v>
      </c>
      <c r="C599" s="21" t="str">
        <f t="shared" si="9"/>
        <v>590</v>
      </c>
      <c r="D599" s="114" t="s">
        <v>60</v>
      </c>
      <c r="E599" s="112" t="s">
        <v>163</v>
      </c>
    </row>
    <row r="600" spans="2:5">
      <c r="B600" s="118">
        <v>591</v>
      </c>
      <c r="C600" s="21" t="str">
        <f t="shared" si="9"/>
        <v>591</v>
      </c>
      <c r="D600" s="114" t="s">
        <v>60</v>
      </c>
      <c r="E600" s="112" t="s">
        <v>163</v>
      </c>
    </row>
    <row r="601" spans="2:5">
      <c r="B601" s="118">
        <v>592</v>
      </c>
      <c r="C601" s="21" t="str">
        <f t="shared" si="9"/>
        <v>592</v>
      </c>
      <c r="D601" s="114" t="s">
        <v>60</v>
      </c>
      <c r="E601" s="112" t="s">
        <v>163</v>
      </c>
    </row>
    <row r="602" spans="2:5">
      <c r="B602" s="118">
        <v>593</v>
      </c>
      <c r="C602" s="21" t="str">
        <f t="shared" si="9"/>
        <v>593</v>
      </c>
      <c r="D602" s="114" t="s">
        <v>60</v>
      </c>
      <c r="E602" s="112" t="s">
        <v>163</v>
      </c>
    </row>
    <row r="603" spans="2:5">
      <c r="B603" s="118">
        <v>594</v>
      </c>
      <c r="C603" s="21" t="str">
        <f t="shared" si="9"/>
        <v>594</v>
      </c>
      <c r="D603" s="114" t="s">
        <v>60</v>
      </c>
      <c r="E603" s="112" t="s">
        <v>163</v>
      </c>
    </row>
    <row r="604" spans="2:5">
      <c r="B604" s="118">
        <v>595</v>
      </c>
      <c r="C604" s="21" t="str">
        <f t="shared" si="9"/>
        <v>595</v>
      </c>
      <c r="D604" s="114" t="s">
        <v>60</v>
      </c>
      <c r="E604" s="112" t="s">
        <v>163</v>
      </c>
    </row>
    <row r="605" spans="2:5">
      <c r="B605" s="118">
        <v>596</v>
      </c>
      <c r="C605" s="21" t="str">
        <f t="shared" si="9"/>
        <v>596</v>
      </c>
      <c r="D605" s="114" t="s">
        <v>60</v>
      </c>
      <c r="E605" s="112" t="s">
        <v>163</v>
      </c>
    </row>
    <row r="606" spans="2:5">
      <c r="B606" s="118">
        <v>597</v>
      </c>
      <c r="C606" s="21" t="str">
        <f t="shared" si="9"/>
        <v>597</v>
      </c>
      <c r="D606" s="114" t="s">
        <v>60</v>
      </c>
      <c r="E606" s="112" t="s">
        <v>163</v>
      </c>
    </row>
    <row r="607" spans="2:5">
      <c r="B607" s="118">
        <v>598</v>
      </c>
      <c r="C607" s="21" t="str">
        <f t="shared" si="9"/>
        <v>598</v>
      </c>
      <c r="D607" s="114" t="s">
        <v>60</v>
      </c>
      <c r="E607" s="112" t="s">
        <v>163</v>
      </c>
    </row>
    <row r="608" spans="2:5">
      <c r="B608" s="118">
        <v>599</v>
      </c>
      <c r="C608" s="21" t="str">
        <f t="shared" si="9"/>
        <v>599</v>
      </c>
      <c r="D608" s="114" t="s">
        <v>60</v>
      </c>
      <c r="E608" s="112" t="s">
        <v>163</v>
      </c>
    </row>
    <row r="609" spans="2:5">
      <c r="B609" s="118">
        <v>600</v>
      </c>
      <c r="C609" s="21" t="str">
        <f t="shared" si="9"/>
        <v>600</v>
      </c>
      <c r="D609" s="114" t="s">
        <v>60</v>
      </c>
      <c r="E609" s="112" t="s">
        <v>163</v>
      </c>
    </row>
    <row r="610" spans="2:5">
      <c r="B610" s="118">
        <v>601</v>
      </c>
      <c r="C610" s="21" t="str">
        <f t="shared" si="9"/>
        <v>601</v>
      </c>
      <c r="D610" s="114" t="s">
        <v>60</v>
      </c>
      <c r="E610" s="112" t="s">
        <v>163</v>
      </c>
    </row>
    <row r="611" spans="2:5">
      <c r="B611" s="118">
        <v>602</v>
      </c>
      <c r="C611" s="21" t="str">
        <f t="shared" si="9"/>
        <v>602</v>
      </c>
      <c r="D611" s="114" t="s">
        <v>60</v>
      </c>
      <c r="E611" s="112" t="s">
        <v>163</v>
      </c>
    </row>
    <row r="612" spans="2:5">
      <c r="B612" s="118">
        <v>603</v>
      </c>
      <c r="C612" s="21" t="str">
        <f t="shared" si="9"/>
        <v>603</v>
      </c>
      <c r="D612" s="114" t="s">
        <v>60</v>
      </c>
      <c r="E612" s="112" t="s">
        <v>163</v>
      </c>
    </row>
    <row r="613" spans="2:5">
      <c r="B613" s="118">
        <v>604</v>
      </c>
      <c r="C613" s="21" t="str">
        <f t="shared" si="9"/>
        <v>604</v>
      </c>
      <c r="D613" s="114" t="s">
        <v>60</v>
      </c>
      <c r="E613" s="112" t="s">
        <v>163</v>
      </c>
    </row>
    <row r="614" spans="2:5">
      <c r="B614" s="118">
        <v>605</v>
      </c>
      <c r="C614" s="21" t="str">
        <f t="shared" si="9"/>
        <v>605</v>
      </c>
      <c r="D614" s="114" t="s">
        <v>60</v>
      </c>
      <c r="E614" s="112" t="s">
        <v>163</v>
      </c>
    </row>
    <row r="615" spans="2:5">
      <c r="B615" s="118">
        <v>606</v>
      </c>
      <c r="C615" s="21" t="str">
        <f t="shared" si="9"/>
        <v>606</v>
      </c>
      <c r="D615" s="114" t="s">
        <v>60</v>
      </c>
      <c r="E615" s="112" t="s">
        <v>163</v>
      </c>
    </row>
    <row r="616" spans="2:5">
      <c r="B616" s="118">
        <v>607</v>
      </c>
      <c r="C616" s="21" t="str">
        <f t="shared" si="9"/>
        <v>607</v>
      </c>
      <c r="D616" s="114" t="s">
        <v>60</v>
      </c>
      <c r="E616" s="112" t="s">
        <v>163</v>
      </c>
    </row>
    <row r="617" spans="2:5">
      <c r="B617" s="118">
        <v>608</v>
      </c>
      <c r="C617" s="21" t="str">
        <f t="shared" si="9"/>
        <v>608</v>
      </c>
      <c r="D617" s="114" t="s">
        <v>60</v>
      </c>
      <c r="E617" s="112" t="s">
        <v>163</v>
      </c>
    </row>
    <row r="618" spans="2:5">
      <c r="B618" s="118">
        <v>609</v>
      </c>
      <c r="C618" s="21" t="str">
        <f t="shared" si="9"/>
        <v>609</v>
      </c>
      <c r="D618" s="114" t="s">
        <v>60</v>
      </c>
      <c r="E618" s="112" t="s">
        <v>163</v>
      </c>
    </row>
    <row r="619" spans="2:5">
      <c r="B619" s="118">
        <v>610</v>
      </c>
      <c r="C619" s="21" t="str">
        <f t="shared" si="9"/>
        <v>610</v>
      </c>
      <c r="D619" s="114" t="s">
        <v>60</v>
      </c>
      <c r="E619" s="112" t="s">
        <v>163</v>
      </c>
    </row>
    <row r="620" spans="2:5">
      <c r="B620" s="118">
        <v>611</v>
      </c>
      <c r="C620" s="21" t="str">
        <f t="shared" si="9"/>
        <v>611</v>
      </c>
      <c r="D620" s="114" t="s">
        <v>60</v>
      </c>
      <c r="E620" s="112" t="s">
        <v>163</v>
      </c>
    </row>
    <row r="621" spans="2:5">
      <c r="B621" s="118">
        <v>612</v>
      </c>
      <c r="C621" s="21" t="str">
        <f t="shared" si="9"/>
        <v>612</v>
      </c>
      <c r="D621" s="114" t="s">
        <v>60</v>
      </c>
      <c r="E621" s="112" t="s">
        <v>163</v>
      </c>
    </row>
    <row r="622" spans="2:5">
      <c r="B622" s="118">
        <v>613</v>
      </c>
      <c r="C622" s="21" t="str">
        <f t="shared" si="9"/>
        <v>613</v>
      </c>
      <c r="D622" s="114" t="s">
        <v>60</v>
      </c>
      <c r="E622" s="112" t="s">
        <v>163</v>
      </c>
    </row>
    <row r="623" spans="2:5">
      <c r="B623" s="118">
        <v>614</v>
      </c>
      <c r="C623" s="21" t="str">
        <f t="shared" si="9"/>
        <v>614</v>
      </c>
      <c r="D623" s="114" t="s">
        <v>60</v>
      </c>
      <c r="E623" s="112" t="s">
        <v>163</v>
      </c>
    </row>
    <row r="624" spans="2:5">
      <c r="B624" s="118">
        <v>615</v>
      </c>
      <c r="C624" s="21" t="str">
        <f t="shared" si="9"/>
        <v>615</v>
      </c>
      <c r="D624" s="114" t="s">
        <v>60</v>
      </c>
      <c r="E624" s="112" t="s">
        <v>163</v>
      </c>
    </row>
    <row r="625" spans="2:5">
      <c r="B625" s="118">
        <v>616</v>
      </c>
      <c r="C625" s="21" t="str">
        <f t="shared" si="9"/>
        <v>616</v>
      </c>
      <c r="D625" s="114" t="s">
        <v>60</v>
      </c>
      <c r="E625" s="112" t="s">
        <v>163</v>
      </c>
    </row>
    <row r="626" spans="2:5">
      <c r="B626" s="118">
        <v>617</v>
      </c>
      <c r="C626" s="21" t="str">
        <f t="shared" si="9"/>
        <v>617</v>
      </c>
      <c r="D626" s="114" t="s">
        <v>60</v>
      </c>
      <c r="E626" s="112" t="s">
        <v>163</v>
      </c>
    </row>
    <row r="627" spans="2:5">
      <c r="B627" s="118">
        <v>618</v>
      </c>
      <c r="C627" s="21" t="str">
        <f t="shared" si="9"/>
        <v>618</v>
      </c>
      <c r="D627" s="114" t="s">
        <v>60</v>
      </c>
      <c r="E627" s="112" t="s">
        <v>163</v>
      </c>
    </row>
    <row r="628" spans="2:5">
      <c r="B628" s="118">
        <v>619</v>
      </c>
      <c r="C628" s="21" t="str">
        <f t="shared" si="9"/>
        <v>619</v>
      </c>
      <c r="D628" s="114" t="s">
        <v>60</v>
      </c>
      <c r="E628" s="112" t="s">
        <v>163</v>
      </c>
    </row>
    <row r="629" spans="2:5">
      <c r="B629" s="118">
        <v>620</v>
      </c>
      <c r="C629" s="21" t="str">
        <f t="shared" si="9"/>
        <v>620</v>
      </c>
      <c r="D629" s="114" t="s">
        <v>60</v>
      </c>
      <c r="E629" s="112" t="s">
        <v>163</v>
      </c>
    </row>
    <row r="630" spans="2:5">
      <c r="B630" s="118">
        <v>621</v>
      </c>
      <c r="C630" s="21" t="str">
        <f t="shared" si="9"/>
        <v>621</v>
      </c>
      <c r="D630" s="114" t="s">
        <v>60</v>
      </c>
      <c r="E630" s="112" t="s">
        <v>163</v>
      </c>
    </row>
    <row r="631" spans="2:5">
      <c r="B631" s="118">
        <v>622</v>
      </c>
      <c r="C631" s="21" t="str">
        <f t="shared" si="9"/>
        <v>622</v>
      </c>
      <c r="D631" s="114" t="s">
        <v>60</v>
      </c>
      <c r="E631" s="112" t="s">
        <v>163</v>
      </c>
    </row>
    <row r="632" spans="2:5">
      <c r="B632" s="118">
        <v>623</v>
      </c>
      <c r="C632" s="21" t="str">
        <f t="shared" si="9"/>
        <v>623</v>
      </c>
      <c r="D632" s="114" t="s">
        <v>60</v>
      </c>
      <c r="E632" s="112" t="s">
        <v>163</v>
      </c>
    </row>
    <row r="633" spans="2:5">
      <c r="B633" s="118">
        <v>624</v>
      </c>
      <c r="C633" s="21" t="str">
        <f t="shared" si="9"/>
        <v>624</v>
      </c>
      <c r="D633" s="114" t="s">
        <v>60</v>
      </c>
      <c r="E633" s="112" t="s">
        <v>163</v>
      </c>
    </row>
    <row r="634" spans="2:5">
      <c r="B634" s="118">
        <v>625</v>
      </c>
      <c r="C634" s="21" t="str">
        <f t="shared" si="9"/>
        <v>625</v>
      </c>
      <c r="D634" s="114" t="s">
        <v>60</v>
      </c>
      <c r="E634" s="112" t="s">
        <v>163</v>
      </c>
    </row>
    <row r="635" spans="2:5">
      <c r="B635" s="118">
        <v>626</v>
      </c>
      <c r="C635" s="21" t="str">
        <f t="shared" si="9"/>
        <v>626</v>
      </c>
      <c r="D635" s="114" t="s">
        <v>60</v>
      </c>
      <c r="E635" s="112" t="s">
        <v>163</v>
      </c>
    </row>
    <row r="636" spans="2:5">
      <c r="B636" s="118">
        <v>627</v>
      </c>
      <c r="C636" s="21" t="str">
        <f t="shared" si="9"/>
        <v>627</v>
      </c>
      <c r="D636" s="114" t="s">
        <v>60</v>
      </c>
      <c r="E636" s="112" t="s">
        <v>163</v>
      </c>
    </row>
    <row r="637" spans="2:5">
      <c r="B637" s="118">
        <v>628</v>
      </c>
      <c r="C637" s="21" t="str">
        <f t="shared" si="9"/>
        <v>628</v>
      </c>
      <c r="D637" s="114" t="s">
        <v>60</v>
      </c>
      <c r="E637" s="112" t="s">
        <v>163</v>
      </c>
    </row>
    <row r="638" spans="2:5">
      <c r="B638" s="118">
        <v>629</v>
      </c>
      <c r="C638" s="21" t="str">
        <f t="shared" si="9"/>
        <v>629</v>
      </c>
      <c r="D638" s="114" t="s">
        <v>60</v>
      </c>
      <c r="E638" s="112" t="s">
        <v>163</v>
      </c>
    </row>
    <row r="639" spans="2:5">
      <c r="B639" s="118">
        <v>630</v>
      </c>
      <c r="C639" s="21" t="str">
        <f t="shared" si="9"/>
        <v>630</v>
      </c>
      <c r="D639" s="114" t="s">
        <v>60</v>
      </c>
      <c r="E639" s="112" t="s">
        <v>163</v>
      </c>
    </row>
    <row r="640" spans="2:5">
      <c r="B640" s="118">
        <v>631</v>
      </c>
      <c r="C640" s="21" t="str">
        <f t="shared" si="9"/>
        <v>631</v>
      </c>
      <c r="D640" s="114" t="s">
        <v>60</v>
      </c>
      <c r="E640" s="112" t="s">
        <v>163</v>
      </c>
    </row>
    <row r="641" spans="2:5">
      <c r="B641" s="118">
        <v>632</v>
      </c>
      <c r="C641" s="21" t="str">
        <f t="shared" si="9"/>
        <v>632</v>
      </c>
      <c r="D641" s="114" t="s">
        <v>60</v>
      </c>
      <c r="E641" s="112" t="s">
        <v>163</v>
      </c>
    </row>
    <row r="642" spans="2:5">
      <c r="B642" s="118">
        <v>633</v>
      </c>
      <c r="C642" s="21" t="str">
        <f t="shared" si="9"/>
        <v>633</v>
      </c>
      <c r="D642" s="114" t="s">
        <v>60</v>
      </c>
      <c r="E642" s="112" t="s">
        <v>163</v>
      </c>
    </row>
    <row r="643" spans="2:5">
      <c r="B643" s="118">
        <v>634</v>
      </c>
      <c r="C643" s="21" t="str">
        <f t="shared" si="9"/>
        <v>634</v>
      </c>
      <c r="D643" s="114" t="s">
        <v>60</v>
      </c>
      <c r="E643" s="112" t="s">
        <v>163</v>
      </c>
    </row>
    <row r="644" spans="2:5">
      <c r="B644" s="118">
        <v>635</v>
      </c>
      <c r="C644" s="21" t="str">
        <f t="shared" si="9"/>
        <v>635</v>
      </c>
      <c r="D644" s="114" t="s">
        <v>60</v>
      </c>
      <c r="E644" s="112" t="s">
        <v>163</v>
      </c>
    </row>
    <row r="645" spans="2:5">
      <c r="B645" s="118">
        <v>636</v>
      </c>
      <c r="C645" s="21" t="str">
        <f t="shared" si="9"/>
        <v>636</v>
      </c>
      <c r="D645" s="114" t="s">
        <v>60</v>
      </c>
      <c r="E645" s="112" t="s">
        <v>163</v>
      </c>
    </row>
    <row r="646" spans="2:5">
      <c r="B646" s="118">
        <v>637</v>
      </c>
      <c r="C646" s="21" t="str">
        <f t="shared" si="9"/>
        <v>637</v>
      </c>
      <c r="D646" s="114" t="s">
        <v>60</v>
      </c>
      <c r="E646" s="112" t="s">
        <v>163</v>
      </c>
    </row>
    <row r="647" spans="2:5">
      <c r="B647" s="118">
        <v>638</v>
      </c>
      <c r="C647" s="21" t="str">
        <f t="shared" si="9"/>
        <v>638</v>
      </c>
      <c r="D647" s="114" t="s">
        <v>60</v>
      </c>
      <c r="E647" s="112" t="s">
        <v>163</v>
      </c>
    </row>
    <row r="648" spans="2:5">
      <c r="B648" s="118">
        <v>639</v>
      </c>
      <c r="C648" s="21" t="str">
        <f t="shared" si="9"/>
        <v>639</v>
      </c>
      <c r="D648" s="114" t="s">
        <v>60</v>
      </c>
      <c r="E648" s="112" t="s">
        <v>163</v>
      </c>
    </row>
    <row r="649" spans="2:5">
      <c r="B649" s="118">
        <v>640</v>
      </c>
      <c r="C649" s="21" t="str">
        <f t="shared" si="9"/>
        <v>640</v>
      </c>
      <c r="D649" s="114" t="s">
        <v>60</v>
      </c>
      <c r="E649" s="112" t="s">
        <v>163</v>
      </c>
    </row>
    <row r="650" spans="2:5">
      <c r="B650" s="118">
        <v>641</v>
      </c>
      <c r="C650" s="21" t="str">
        <f t="shared" si="9"/>
        <v>641</v>
      </c>
      <c r="D650" s="114" t="s">
        <v>60</v>
      </c>
      <c r="E650" s="112" t="s">
        <v>163</v>
      </c>
    </row>
    <row r="651" spans="2:5">
      <c r="B651" s="118">
        <v>642</v>
      </c>
      <c r="C651" s="21" t="str">
        <f t="shared" ref="C651:C714" si="10">+TEXT(B651,0)</f>
        <v>642</v>
      </c>
      <c r="D651" s="114" t="s">
        <v>60</v>
      </c>
      <c r="E651" s="112" t="s">
        <v>163</v>
      </c>
    </row>
    <row r="652" spans="2:5">
      <c r="B652" s="118">
        <v>643</v>
      </c>
      <c r="C652" s="21" t="str">
        <f t="shared" si="10"/>
        <v>643</v>
      </c>
      <c r="D652" s="114" t="s">
        <v>60</v>
      </c>
      <c r="E652" s="112" t="s">
        <v>163</v>
      </c>
    </row>
    <row r="653" spans="2:5">
      <c r="B653" s="118">
        <v>644</v>
      </c>
      <c r="C653" s="21" t="str">
        <f t="shared" si="10"/>
        <v>644</v>
      </c>
      <c r="D653" s="114" t="s">
        <v>60</v>
      </c>
      <c r="E653" s="112" t="s">
        <v>163</v>
      </c>
    </row>
    <row r="654" spans="2:5">
      <c r="B654" s="118">
        <v>645</v>
      </c>
      <c r="C654" s="21" t="str">
        <f t="shared" si="10"/>
        <v>645</v>
      </c>
      <c r="D654" s="114" t="s">
        <v>60</v>
      </c>
      <c r="E654" s="112" t="s">
        <v>163</v>
      </c>
    </row>
    <row r="655" spans="2:5">
      <c r="B655" s="118">
        <v>646</v>
      </c>
      <c r="C655" s="21" t="str">
        <f t="shared" si="10"/>
        <v>646</v>
      </c>
      <c r="D655" s="114" t="s">
        <v>60</v>
      </c>
      <c r="E655" s="112" t="s">
        <v>163</v>
      </c>
    </row>
    <row r="656" spans="2:5">
      <c r="B656" s="118">
        <v>647</v>
      </c>
      <c r="C656" s="21" t="str">
        <f t="shared" si="10"/>
        <v>647</v>
      </c>
      <c r="D656" s="114" t="s">
        <v>60</v>
      </c>
      <c r="E656" s="112" t="s">
        <v>163</v>
      </c>
    </row>
    <row r="657" spans="2:5">
      <c r="B657" s="118">
        <v>648</v>
      </c>
      <c r="C657" s="21" t="str">
        <f t="shared" si="10"/>
        <v>648</v>
      </c>
      <c r="D657" s="114" t="s">
        <v>60</v>
      </c>
      <c r="E657" s="112" t="s">
        <v>163</v>
      </c>
    </row>
    <row r="658" spans="2:5">
      <c r="B658" s="118">
        <v>649</v>
      </c>
      <c r="C658" s="21" t="str">
        <f t="shared" si="10"/>
        <v>649</v>
      </c>
      <c r="D658" s="114" t="s">
        <v>60</v>
      </c>
      <c r="E658" s="112" t="s">
        <v>163</v>
      </c>
    </row>
    <row r="659" spans="2:5">
      <c r="B659" s="118">
        <v>650</v>
      </c>
      <c r="C659" s="21" t="str">
        <f t="shared" si="10"/>
        <v>650</v>
      </c>
      <c r="D659" s="114" t="s">
        <v>60</v>
      </c>
      <c r="E659" s="112" t="s">
        <v>163</v>
      </c>
    </row>
    <row r="660" spans="2:5">
      <c r="B660" s="118">
        <v>651</v>
      </c>
      <c r="C660" s="21" t="str">
        <f t="shared" si="10"/>
        <v>651</v>
      </c>
      <c r="D660" s="114" t="s">
        <v>60</v>
      </c>
      <c r="E660" s="112" t="s">
        <v>163</v>
      </c>
    </row>
    <row r="661" spans="2:5">
      <c r="B661" s="118">
        <v>652</v>
      </c>
      <c r="C661" s="21" t="str">
        <f t="shared" si="10"/>
        <v>652</v>
      </c>
      <c r="D661" s="114" t="s">
        <v>60</v>
      </c>
      <c r="E661" s="112" t="s">
        <v>163</v>
      </c>
    </row>
    <row r="662" spans="2:5">
      <c r="B662" s="118">
        <v>653</v>
      </c>
      <c r="C662" s="21" t="str">
        <f t="shared" si="10"/>
        <v>653</v>
      </c>
      <c r="D662" s="114" t="s">
        <v>60</v>
      </c>
      <c r="E662" s="112" t="s">
        <v>163</v>
      </c>
    </row>
    <row r="663" spans="2:5">
      <c r="B663" s="118">
        <v>654</v>
      </c>
      <c r="C663" s="21" t="str">
        <f t="shared" si="10"/>
        <v>654</v>
      </c>
      <c r="D663" s="114" t="s">
        <v>60</v>
      </c>
      <c r="E663" s="112" t="s">
        <v>163</v>
      </c>
    </row>
    <row r="664" spans="2:5">
      <c r="B664" s="118">
        <v>655</v>
      </c>
      <c r="C664" s="21" t="str">
        <f t="shared" si="10"/>
        <v>655</v>
      </c>
      <c r="D664" s="114" t="s">
        <v>60</v>
      </c>
      <c r="E664" s="112" t="s">
        <v>163</v>
      </c>
    </row>
    <row r="665" spans="2:5">
      <c r="B665" s="118">
        <v>656</v>
      </c>
      <c r="C665" s="21" t="str">
        <f t="shared" si="10"/>
        <v>656</v>
      </c>
      <c r="D665" s="114" t="s">
        <v>60</v>
      </c>
      <c r="E665" s="112" t="s">
        <v>163</v>
      </c>
    </row>
    <row r="666" spans="2:5">
      <c r="B666" s="118">
        <v>657</v>
      </c>
      <c r="C666" s="21" t="str">
        <f t="shared" si="10"/>
        <v>657</v>
      </c>
      <c r="D666" s="114" t="s">
        <v>60</v>
      </c>
      <c r="E666" s="112" t="s">
        <v>163</v>
      </c>
    </row>
    <row r="667" spans="2:5">
      <c r="B667" s="118">
        <v>658</v>
      </c>
      <c r="C667" s="21" t="str">
        <f t="shared" si="10"/>
        <v>658</v>
      </c>
      <c r="D667" s="114" t="s">
        <v>60</v>
      </c>
      <c r="E667" s="112" t="s">
        <v>163</v>
      </c>
    </row>
    <row r="668" spans="2:5">
      <c r="B668" s="118">
        <v>659</v>
      </c>
      <c r="C668" s="21" t="str">
        <f t="shared" si="10"/>
        <v>659</v>
      </c>
      <c r="D668" s="114" t="s">
        <v>60</v>
      </c>
      <c r="E668" s="112" t="s">
        <v>163</v>
      </c>
    </row>
    <row r="669" spans="2:5">
      <c r="B669" s="118">
        <v>660</v>
      </c>
      <c r="C669" s="21" t="str">
        <f t="shared" si="10"/>
        <v>660</v>
      </c>
      <c r="D669" s="114" t="s">
        <v>60</v>
      </c>
      <c r="E669" s="112" t="s">
        <v>163</v>
      </c>
    </row>
    <row r="670" spans="2:5">
      <c r="B670" s="118">
        <v>661</v>
      </c>
      <c r="C670" s="21" t="str">
        <f t="shared" si="10"/>
        <v>661</v>
      </c>
      <c r="D670" s="114" t="s">
        <v>60</v>
      </c>
      <c r="E670" s="112" t="s">
        <v>163</v>
      </c>
    </row>
    <row r="671" spans="2:5">
      <c r="B671" s="118">
        <v>662</v>
      </c>
      <c r="C671" s="21" t="str">
        <f t="shared" si="10"/>
        <v>662</v>
      </c>
      <c r="D671" s="114" t="s">
        <v>60</v>
      </c>
      <c r="E671" s="112" t="s">
        <v>163</v>
      </c>
    </row>
    <row r="672" spans="2:5">
      <c r="B672" s="118">
        <v>663</v>
      </c>
      <c r="C672" s="21" t="str">
        <f t="shared" si="10"/>
        <v>663</v>
      </c>
      <c r="D672" s="114" t="s">
        <v>60</v>
      </c>
      <c r="E672" s="112" t="s">
        <v>163</v>
      </c>
    </row>
    <row r="673" spans="2:5">
      <c r="B673" s="118">
        <v>664</v>
      </c>
      <c r="C673" s="21" t="str">
        <f t="shared" si="10"/>
        <v>664</v>
      </c>
      <c r="D673" s="114" t="s">
        <v>60</v>
      </c>
      <c r="E673" s="112" t="s">
        <v>163</v>
      </c>
    </row>
    <row r="674" spans="2:5">
      <c r="B674" s="118">
        <v>665</v>
      </c>
      <c r="C674" s="21" t="str">
        <f t="shared" si="10"/>
        <v>665</v>
      </c>
      <c r="D674" s="114" t="s">
        <v>60</v>
      </c>
      <c r="E674" s="112" t="s">
        <v>163</v>
      </c>
    </row>
    <row r="675" spans="2:5">
      <c r="B675" s="118">
        <v>666</v>
      </c>
      <c r="C675" s="21" t="str">
        <f t="shared" si="10"/>
        <v>666</v>
      </c>
      <c r="D675" s="114" t="s">
        <v>60</v>
      </c>
      <c r="E675" s="112" t="s">
        <v>163</v>
      </c>
    </row>
    <row r="676" spans="2:5">
      <c r="B676" s="118">
        <v>667</v>
      </c>
      <c r="C676" s="21" t="str">
        <f t="shared" si="10"/>
        <v>667</v>
      </c>
      <c r="D676" s="114" t="s">
        <v>60</v>
      </c>
      <c r="E676" s="112" t="s">
        <v>163</v>
      </c>
    </row>
    <row r="677" spans="2:5">
      <c r="B677" s="118">
        <v>668</v>
      </c>
      <c r="C677" s="21" t="str">
        <f t="shared" si="10"/>
        <v>668</v>
      </c>
      <c r="D677" s="114" t="s">
        <v>60</v>
      </c>
      <c r="E677" s="112" t="s">
        <v>163</v>
      </c>
    </row>
    <row r="678" spans="2:5">
      <c r="B678" s="118">
        <v>669</v>
      </c>
      <c r="C678" s="21" t="str">
        <f t="shared" si="10"/>
        <v>669</v>
      </c>
      <c r="D678" s="114" t="s">
        <v>60</v>
      </c>
      <c r="E678" s="112" t="s">
        <v>163</v>
      </c>
    </row>
    <row r="679" spans="2:5">
      <c r="B679" s="118">
        <v>670</v>
      </c>
      <c r="C679" s="21" t="str">
        <f t="shared" si="10"/>
        <v>670</v>
      </c>
      <c r="D679" s="114" t="s">
        <v>60</v>
      </c>
      <c r="E679" s="112" t="s">
        <v>163</v>
      </c>
    </row>
    <row r="680" spans="2:5">
      <c r="B680" s="118">
        <v>671</v>
      </c>
      <c r="C680" s="21" t="str">
        <f t="shared" si="10"/>
        <v>671</v>
      </c>
      <c r="D680" s="114" t="s">
        <v>60</v>
      </c>
      <c r="E680" s="112" t="s">
        <v>163</v>
      </c>
    </row>
    <row r="681" spans="2:5">
      <c r="B681" s="118">
        <v>672</v>
      </c>
      <c r="C681" s="21" t="str">
        <f t="shared" si="10"/>
        <v>672</v>
      </c>
      <c r="D681" s="114" t="s">
        <v>60</v>
      </c>
      <c r="E681" s="112" t="s">
        <v>163</v>
      </c>
    </row>
    <row r="682" spans="2:5">
      <c r="B682" s="118">
        <v>673</v>
      </c>
      <c r="C682" s="21" t="str">
        <f t="shared" si="10"/>
        <v>673</v>
      </c>
      <c r="D682" s="114" t="s">
        <v>60</v>
      </c>
      <c r="E682" s="112" t="s">
        <v>163</v>
      </c>
    </row>
    <row r="683" spans="2:5">
      <c r="B683" s="118">
        <v>674</v>
      </c>
      <c r="C683" s="21" t="str">
        <f t="shared" si="10"/>
        <v>674</v>
      </c>
      <c r="D683" s="114" t="s">
        <v>60</v>
      </c>
      <c r="E683" s="112" t="s">
        <v>163</v>
      </c>
    </row>
    <row r="684" spans="2:5">
      <c r="B684" s="118">
        <v>675</v>
      </c>
      <c r="C684" s="21" t="str">
        <f t="shared" si="10"/>
        <v>675</v>
      </c>
      <c r="D684" s="114" t="s">
        <v>60</v>
      </c>
      <c r="E684" s="112" t="s">
        <v>163</v>
      </c>
    </row>
    <row r="685" spans="2:5">
      <c r="B685" s="118">
        <v>676</v>
      </c>
      <c r="C685" s="21" t="str">
        <f t="shared" si="10"/>
        <v>676</v>
      </c>
      <c r="D685" s="114" t="s">
        <v>60</v>
      </c>
      <c r="E685" s="112" t="s">
        <v>163</v>
      </c>
    </row>
    <row r="686" spans="2:5">
      <c r="B686" s="118">
        <v>677</v>
      </c>
      <c r="C686" s="21" t="str">
        <f t="shared" si="10"/>
        <v>677</v>
      </c>
      <c r="D686" s="114" t="s">
        <v>60</v>
      </c>
      <c r="E686" s="112" t="s">
        <v>163</v>
      </c>
    </row>
    <row r="687" spans="2:5">
      <c r="B687" s="118">
        <v>678</v>
      </c>
      <c r="C687" s="21" t="str">
        <f t="shared" si="10"/>
        <v>678</v>
      </c>
      <c r="D687" s="114" t="s">
        <v>60</v>
      </c>
      <c r="E687" s="112" t="s">
        <v>163</v>
      </c>
    </row>
    <row r="688" spans="2:5">
      <c r="B688" s="118">
        <v>679</v>
      </c>
      <c r="C688" s="21" t="str">
        <f t="shared" si="10"/>
        <v>679</v>
      </c>
      <c r="D688" s="114" t="s">
        <v>60</v>
      </c>
      <c r="E688" s="112" t="s">
        <v>163</v>
      </c>
    </row>
    <row r="689" spans="2:5">
      <c r="B689" s="118">
        <v>680</v>
      </c>
      <c r="C689" s="21" t="str">
        <f t="shared" si="10"/>
        <v>680</v>
      </c>
      <c r="D689" s="114" t="s">
        <v>60</v>
      </c>
      <c r="E689" s="112" t="s">
        <v>163</v>
      </c>
    </row>
    <row r="690" spans="2:5">
      <c r="B690" s="118">
        <v>681</v>
      </c>
      <c r="C690" s="21" t="str">
        <f t="shared" si="10"/>
        <v>681</v>
      </c>
      <c r="D690" s="114" t="s">
        <v>60</v>
      </c>
      <c r="E690" s="112" t="s">
        <v>163</v>
      </c>
    </row>
    <row r="691" spans="2:5">
      <c r="B691" s="118">
        <v>682</v>
      </c>
      <c r="C691" s="21" t="str">
        <f t="shared" si="10"/>
        <v>682</v>
      </c>
      <c r="D691" s="114" t="s">
        <v>60</v>
      </c>
      <c r="E691" s="112" t="s">
        <v>163</v>
      </c>
    </row>
    <row r="692" spans="2:5">
      <c r="B692" s="118">
        <v>683</v>
      </c>
      <c r="C692" s="21" t="str">
        <f t="shared" si="10"/>
        <v>683</v>
      </c>
      <c r="D692" s="114" t="s">
        <v>60</v>
      </c>
      <c r="E692" s="112" t="s">
        <v>163</v>
      </c>
    </row>
    <row r="693" spans="2:5">
      <c r="B693" s="118">
        <v>684</v>
      </c>
      <c r="C693" s="21" t="str">
        <f t="shared" si="10"/>
        <v>684</v>
      </c>
      <c r="D693" s="114" t="s">
        <v>60</v>
      </c>
      <c r="E693" s="112" t="s">
        <v>163</v>
      </c>
    </row>
    <row r="694" spans="2:5">
      <c r="B694" s="118">
        <v>685</v>
      </c>
      <c r="C694" s="21" t="str">
        <f t="shared" si="10"/>
        <v>685</v>
      </c>
      <c r="D694" s="114" t="s">
        <v>60</v>
      </c>
      <c r="E694" s="112" t="s">
        <v>163</v>
      </c>
    </row>
    <row r="695" spans="2:5">
      <c r="B695" s="118">
        <v>686</v>
      </c>
      <c r="C695" s="21" t="str">
        <f t="shared" si="10"/>
        <v>686</v>
      </c>
      <c r="D695" s="114" t="s">
        <v>60</v>
      </c>
      <c r="E695" s="112" t="s">
        <v>163</v>
      </c>
    </row>
    <row r="696" spans="2:5">
      <c r="B696" s="118">
        <v>687</v>
      </c>
      <c r="C696" s="21" t="str">
        <f t="shared" si="10"/>
        <v>687</v>
      </c>
      <c r="D696" s="114" t="s">
        <v>60</v>
      </c>
      <c r="E696" s="112" t="s">
        <v>163</v>
      </c>
    </row>
    <row r="697" spans="2:5">
      <c r="B697" s="118">
        <v>688</v>
      </c>
      <c r="C697" s="21" t="str">
        <f t="shared" si="10"/>
        <v>688</v>
      </c>
      <c r="D697" s="114" t="s">
        <v>60</v>
      </c>
      <c r="E697" s="112" t="s">
        <v>163</v>
      </c>
    </row>
    <row r="698" spans="2:5">
      <c r="B698" s="118">
        <v>689</v>
      </c>
      <c r="C698" s="21" t="str">
        <f t="shared" si="10"/>
        <v>689</v>
      </c>
      <c r="D698" s="114" t="s">
        <v>60</v>
      </c>
      <c r="E698" s="112" t="s">
        <v>163</v>
      </c>
    </row>
    <row r="699" spans="2:5">
      <c r="B699" s="118">
        <v>690</v>
      </c>
      <c r="C699" s="21" t="str">
        <f t="shared" si="10"/>
        <v>690</v>
      </c>
      <c r="D699" s="114" t="s">
        <v>60</v>
      </c>
      <c r="E699" s="112" t="s">
        <v>163</v>
      </c>
    </row>
    <row r="700" spans="2:5">
      <c r="B700" s="118">
        <v>691</v>
      </c>
      <c r="C700" s="21" t="str">
        <f t="shared" si="10"/>
        <v>691</v>
      </c>
      <c r="D700" s="114" t="s">
        <v>60</v>
      </c>
      <c r="E700" s="112" t="s">
        <v>163</v>
      </c>
    </row>
    <row r="701" spans="2:5">
      <c r="B701" s="118">
        <v>692</v>
      </c>
      <c r="C701" s="21" t="str">
        <f t="shared" si="10"/>
        <v>692</v>
      </c>
      <c r="D701" s="114" t="s">
        <v>60</v>
      </c>
      <c r="E701" s="112" t="s">
        <v>163</v>
      </c>
    </row>
    <row r="702" spans="2:5">
      <c r="B702" s="118">
        <v>693</v>
      </c>
      <c r="C702" s="21" t="str">
        <f t="shared" si="10"/>
        <v>693</v>
      </c>
      <c r="D702" s="114" t="s">
        <v>60</v>
      </c>
      <c r="E702" s="112" t="s">
        <v>163</v>
      </c>
    </row>
    <row r="703" spans="2:5">
      <c r="B703" s="118">
        <v>694</v>
      </c>
      <c r="C703" s="21" t="str">
        <f t="shared" si="10"/>
        <v>694</v>
      </c>
      <c r="D703" s="114" t="s">
        <v>60</v>
      </c>
      <c r="E703" s="112" t="s">
        <v>163</v>
      </c>
    </row>
    <row r="704" spans="2:5">
      <c r="B704" s="118">
        <v>695</v>
      </c>
      <c r="C704" s="21" t="str">
        <f t="shared" si="10"/>
        <v>695</v>
      </c>
      <c r="D704" s="114" t="s">
        <v>60</v>
      </c>
      <c r="E704" s="112" t="s">
        <v>163</v>
      </c>
    </row>
    <row r="705" spans="2:5">
      <c r="B705" s="118">
        <v>696</v>
      </c>
      <c r="C705" s="21" t="str">
        <f t="shared" si="10"/>
        <v>696</v>
      </c>
      <c r="D705" s="114" t="s">
        <v>60</v>
      </c>
      <c r="E705" s="112" t="s">
        <v>163</v>
      </c>
    </row>
    <row r="706" spans="2:5">
      <c r="B706" s="118">
        <v>697</v>
      </c>
      <c r="C706" s="21" t="str">
        <f t="shared" si="10"/>
        <v>697</v>
      </c>
      <c r="D706" s="114" t="s">
        <v>60</v>
      </c>
      <c r="E706" s="112" t="s">
        <v>163</v>
      </c>
    </row>
    <row r="707" spans="2:5">
      <c r="B707" s="118">
        <v>698</v>
      </c>
      <c r="C707" s="21" t="str">
        <f t="shared" si="10"/>
        <v>698</v>
      </c>
      <c r="D707" s="114" t="s">
        <v>60</v>
      </c>
      <c r="E707" s="112" t="s">
        <v>163</v>
      </c>
    </row>
    <row r="708" spans="2:5">
      <c r="B708" s="118">
        <v>699</v>
      </c>
      <c r="C708" s="21" t="str">
        <f t="shared" si="10"/>
        <v>699</v>
      </c>
      <c r="D708" s="114" t="s">
        <v>60</v>
      </c>
      <c r="E708" s="112" t="s">
        <v>163</v>
      </c>
    </row>
    <row r="709" spans="2:5">
      <c r="B709" s="117">
        <v>700</v>
      </c>
      <c r="C709" s="10" t="str">
        <f t="shared" si="10"/>
        <v>700</v>
      </c>
      <c r="D709" s="113" t="s">
        <v>61</v>
      </c>
      <c r="E709" s="112" t="s">
        <v>163</v>
      </c>
    </row>
    <row r="710" spans="2:5">
      <c r="B710" s="117">
        <v>701</v>
      </c>
      <c r="C710" s="10" t="str">
        <f t="shared" si="10"/>
        <v>701</v>
      </c>
      <c r="D710" s="113" t="s">
        <v>61</v>
      </c>
      <c r="E710" s="112" t="s">
        <v>163</v>
      </c>
    </row>
    <row r="711" spans="2:5">
      <c r="B711" s="117">
        <v>702</v>
      </c>
      <c r="C711" s="10" t="str">
        <f t="shared" si="10"/>
        <v>702</v>
      </c>
      <c r="D711" s="113" t="s">
        <v>61</v>
      </c>
      <c r="E711" s="112" t="s">
        <v>163</v>
      </c>
    </row>
    <row r="712" spans="2:5">
      <c r="B712" s="117">
        <v>703</v>
      </c>
      <c r="C712" s="10" t="str">
        <f t="shared" si="10"/>
        <v>703</v>
      </c>
      <c r="D712" s="113" t="s">
        <v>61</v>
      </c>
      <c r="E712" s="112" t="s">
        <v>163</v>
      </c>
    </row>
    <row r="713" spans="2:5">
      <c r="B713" s="117">
        <v>704</v>
      </c>
      <c r="C713" s="10" t="str">
        <f t="shared" si="10"/>
        <v>704</v>
      </c>
      <c r="D713" s="113" t="s">
        <v>61</v>
      </c>
      <c r="E713" s="112" t="s">
        <v>163</v>
      </c>
    </row>
    <row r="714" spans="2:5">
      <c r="B714" s="117">
        <v>705</v>
      </c>
      <c r="C714" s="10" t="str">
        <f t="shared" si="10"/>
        <v>705</v>
      </c>
      <c r="D714" s="113" t="s">
        <v>61</v>
      </c>
      <c r="E714" s="112" t="s">
        <v>163</v>
      </c>
    </row>
    <row r="715" spans="2:5">
      <c r="B715" s="117">
        <v>706</v>
      </c>
      <c r="C715" s="10" t="str">
        <f t="shared" ref="C715:C778" si="11">+TEXT(B715,0)</f>
        <v>706</v>
      </c>
      <c r="D715" s="113" t="s">
        <v>61</v>
      </c>
      <c r="E715" s="112" t="s">
        <v>163</v>
      </c>
    </row>
    <row r="716" spans="2:5">
      <c r="B716" s="117">
        <v>707</v>
      </c>
      <c r="C716" s="10" t="str">
        <f t="shared" si="11"/>
        <v>707</v>
      </c>
      <c r="D716" s="113" t="s">
        <v>61</v>
      </c>
      <c r="E716" s="112" t="s">
        <v>163</v>
      </c>
    </row>
    <row r="717" spans="2:5">
      <c r="B717" s="117">
        <v>708</v>
      </c>
      <c r="C717" s="10" t="str">
        <f t="shared" si="11"/>
        <v>708</v>
      </c>
      <c r="D717" s="113" t="s">
        <v>61</v>
      </c>
      <c r="E717" s="112" t="s">
        <v>163</v>
      </c>
    </row>
    <row r="718" spans="2:5">
      <c r="B718" s="117">
        <v>709</v>
      </c>
      <c r="C718" s="10" t="str">
        <f t="shared" si="11"/>
        <v>709</v>
      </c>
      <c r="D718" s="113" t="s">
        <v>61</v>
      </c>
      <c r="E718" s="112" t="s">
        <v>163</v>
      </c>
    </row>
    <row r="719" spans="2:5">
      <c r="B719" s="117">
        <v>710</v>
      </c>
      <c r="C719" s="10" t="str">
        <f t="shared" si="11"/>
        <v>710</v>
      </c>
      <c r="D719" s="113" t="s">
        <v>61</v>
      </c>
      <c r="E719" s="112" t="s">
        <v>163</v>
      </c>
    </row>
    <row r="720" spans="2:5">
      <c r="B720" s="117">
        <v>711</v>
      </c>
      <c r="C720" s="10" t="str">
        <f t="shared" si="11"/>
        <v>711</v>
      </c>
      <c r="D720" s="113" t="s">
        <v>61</v>
      </c>
      <c r="E720" s="112" t="s">
        <v>163</v>
      </c>
    </row>
    <row r="721" spans="2:5">
      <c r="B721" s="117">
        <v>712</v>
      </c>
      <c r="C721" s="10" t="str">
        <f t="shared" si="11"/>
        <v>712</v>
      </c>
      <c r="D721" s="113" t="s">
        <v>61</v>
      </c>
      <c r="E721" s="112" t="s">
        <v>163</v>
      </c>
    </row>
    <row r="722" spans="2:5">
      <c r="B722" s="117">
        <v>713</v>
      </c>
      <c r="C722" s="10" t="str">
        <f t="shared" si="11"/>
        <v>713</v>
      </c>
      <c r="D722" s="113" t="s">
        <v>61</v>
      </c>
      <c r="E722" s="112" t="s">
        <v>163</v>
      </c>
    </row>
    <row r="723" spans="2:5">
      <c r="B723" s="117">
        <v>714</v>
      </c>
      <c r="C723" s="10" t="str">
        <f t="shared" si="11"/>
        <v>714</v>
      </c>
      <c r="D723" s="113" t="s">
        <v>61</v>
      </c>
      <c r="E723" s="112" t="s">
        <v>163</v>
      </c>
    </row>
    <row r="724" spans="2:5">
      <c r="B724" s="117">
        <v>715</v>
      </c>
      <c r="C724" s="10" t="str">
        <f t="shared" si="11"/>
        <v>715</v>
      </c>
      <c r="D724" s="113" t="s">
        <v>61</v>
      </c>
      <c r="E724" s="112" t="s">
        <v>163</v>
      </c>
    </row>
    <row r="725" spans="2:5">
      <c r="B725" s="117">
        <v>716</v>
      </c>
      <c r="C725" s="10" t="str">
        <f t="shared" si="11"/>
        <v>716</v>
      </c>
      <c r="D725" s="113" t="s">
        <v>61</v>
      </c>
      <c r="E725" s="112" t="s">
        <v>163</v>
      </c>
    </row>
    <row r="726" spans="2:5">
      <c r="B726" s="117">
        <v>717</v>
      </c>
      <c r="C726" s="10" t="str">
        <f t="shared" si="11"/>
        <v>717</v>
      </c>
      <c r="D726" s="113" t="s">
        <v>61</v>
      </c>
      <c r="E726" s="112" t="s">
        <v>163</v>
      </c>
    </row>
    <row r="727" spans="2:5">
      <c r="B727" s="117">
        <v>718</v>
      </c>
      <c r="C727" s="10" t="str">
        <f t="shared" si="11"/>
        <v>718</v>
      </c>
      <c r="D727" s="113" t="s">
        <v>61</v>
      </c>
      <c r="E727" s="112" t="s">
        <v>163</v>
      </c>
    </row>
    <row r="728" spans="2:5">
      <c r="B728" s="117">
        <v>719</v>
      </c>
      <c r="C728" s="10" t="str">
        <f t="shared" si="11"/>
        <v>719</v>
      </c>
      <c r="D728" s="113" t="s">
        <v>61</v>
      </c>
      <c r="E728" s="112" t="s">
        <v>163</v>
      </c>
    </row>
    <row r="729" spans="2:5">
      <c r="B729" s="117">
        <v>720</v>
      </c>
      <c r="C729" s="10" t="str">
        <f t="shared" si="11"/>
        <v>720</v>
      </c>
      <c r="D729" s="113" t="s">
        <v>61</v>
      </c>
      <c r="E729" s="112" t="s">
        <v>163</v>
      </c>
    </row>
    <row r="730" spans="2:5">
      <c r="B730" s="117">
        <v>721</v>
      </c>
      <c r="C730" s="10" t="str">
        <f t="shared" si="11"/>
        <v>721</v>
      </c>
      <c r="D730" s="113" t="s">
        <v>61</v>
      </c>
      <c r="E730" s="112" t="s">
        <v>163</v>
      </c>
    </row>
    <row r="731" spans="2:5">
      <c r="B731" s="117">
        <v>722</v>
      </c>
      <c r="C731" s="10" t="str">
        <f t="shared" si="11"/>
        <v>722</v>
      </c>
      <c r="D731" s="113" t="s">
        <v>61</v>
      </c>
      <c r="E731" s="112" t="s">
        <v>163</v>
      </c>
    </row>
    <row r="732" spans="2:5">
      <c r="B732" s="117">
        <v>723</v>
      </c>
      <c r="C732" s="10" t="str">
        <f t="shared" si="11"/>
        <v>723</v>
      </c>
      <c r="D732" s="113" t="s">
        <v>61</v>
      </c>
      <c r="E732" s="112" t="s">
        <v>163</v>
      </c>
    </row>
    <row r="733" spans="2:5">
      <c r="B733" s="117">
        <v>724</v>
      </c>
      <c r="C733" s="10" t="str">
        <f t="shared" si="11"/>
        <v>724</v>
      </c>
      <c r="D733" s="113" t="s">
        <v>61</v>
      </c>
      <c r="E733" s="112" t="s">
        <v>163</v>
      </c>
    </row>
    <row r="734" spans="2:5">
      <c r="B734" s="117">
        <v>725</v>
      </c>
      <c r="C734" s="10" t="str">
        <f t="shared" si="11"/>
        <v>725</v>
      </c>
      <c r="D734" s="113" t="s">
        <v>61</v>
      </c>
      <c r="E734" s="112" t="s">
        <v>163</v>
      </c>
    </row>
    <row r="735" spans="2:5">
      <c r="B735" s="117">
        <v>726</v>
      </c>
      <c r="C735" s="10" t="str">
        <f t="shared" si="11"/>
        <v>726</v>
      </c>
      <c r="D735" s="113" t="s">
        <v>61</v>
      </c>
      <c r="E735" s="112" t="s">
        <v>163</v>
      </c>
    </row>
    <row r="736" spans="2:5">
      <c r="B736" s="117">
        <v>727</v>
      </c>
      <c r="C736" s="10" t="str">
        <f t="shared" si="11"/>
        <v>727</v>
      </c>
      <c r="D736" s="113" t="s">
        <v>61</v>
      </c>
      <c r="E736" s="112" t="s">
        <v>163</v>
      </c>
    </row>
    <row r="737" spans="2:5">
      <c r="B737" s="117">
        <v>728</v>
      </c>
      <c r="C737" s="10" t="str">
        <f t="shared" si="11"/>
        <v>728</v>
      </c>
      <c r="D737" s="113" t="s">
        <v>61</v>
      </c>
      <c r="E737" s="112" t="s">
        <v>163</v>
      </c>
    </row>
    <row r="738" spans="2:5">
      <c r="B738" s="117">
        <v>729</v>
      </c>
      <c r="C738" s="10" t="str">
        <f t="shared" si="11"/>
        <v>729</v>
      </c>
      <c r="D738" s="113" t="s">
        <v>61</v>
      </c>
      <c r="E738" s="112" t="s">
        <v>163</v>
      </c>
    </row>
    <row r="739" spans="2:5">
      <c r="B739" s="117">
        <v>730</v>
      </c>
      <c r="C739" s="10" t="str">
        <f t="shared" si="11"/>
        <v>730</v>
      </c>
      <c r="D739" s="113" t="s">
        <v>61</v>
      </c>
      <c r="E739" s="112" t="s">
        <v>163</v>
      </c>
    </row>
    <row r="740" spans="2:5">
      <c r="B740" s="117">
        <v>731</v>
      </c>
      <c r="C740" s="10" t="str">
        <f t="shared" si="11"/>
        <v>731</v>
      </c>
      <c r="D740" s="113" t="s">
        <v>61</v>
      </c>
      <c r="E740" s="112" t="s">
        <v>163</v>
      </c>
    </row>
    <row r="741" spans="2:5">
      <c r="B741" s="117">
        <v>732</v>
      </c>
      <c r="C741" s="10" t="str">
        <f t="shared" si="11"/>
        <v>732</v>
      </c>
      <c r="D741" s="113" t="s">
        <v>61</v>
      </c>
      <c r="E741" s="112" t="s">
        <v>163</v>
      </c>
    </row>
    <row r="742" spans="2:5">
      <c r="B742" s="117">
        <v>733</v>
      </c>
      <c r="C742" s="10" t="str">
        <f t="shared" si="11"/>
        <v>733</v>
      </c>
      <c r="D742" s="113" t="s">
        <v>61</v>
      </c>
      <c r="E742" s="112" t="s">
        <v>163</v>
      </c>
    </row>
    <row r="743" spans="2:5">
      <c r="B743" s="117">
        <v>734</v>
      </c>
      <c r="C743" s="10" t="str">
        <f t="shared" si="11"/>
        <v>734</v>
      </c>
      <c r="D743" s="113" t="s">
        <v>61</v>
      </c>
      <c r="E743" s="112" t="s">
        <v>163</v>
      </c>
    </row>
    <row r="744" spans="2:5">
      <c r="B744" s="117">
        <v>735</v>
      </c>
      <c r="C744" s="10" t="str">
        <f t="shared" si="11"/>
        <v>735</v>
      </c>
      <c r="D744" s="113" t="s">
        <v>61</v>
      </c>
      <c r="E744" s="112" t="s">
        <v>163</v>
      </c>
    </row>
    <row r="745" spans="2:5">
      <c r="B745" s="117">
        <v>736</v>
      </c>
      <c r="C745" s="10" t="str">
        <f t="shared" si="11"/>
        <v>736</v>
      </c>
      <c r="D745" s="113" t="s">
        <v>61</v>
      </c>
      <c r="E745" s="112" t="s">
        <v>163</v>
      </c>
    </row>
    <row r="746" spans="2:5">
      <c r="B746" s="117">
        <v>737</v>
      </c>
      <c r="C746" s="10" t="str">
        <f t="shared" si="11"/>
        <v>737</v>
      </c>
      <c r="D746" s="113" t="s">
        <v>61</v>
      </c>
      <c r="E746" s="112" t="s">
        <v>163</v>
      </c>
    </row>
    <row r="747" spans="2:5">
      <c r="B747" s="117">
        <v>738</v>
      </c>
      <c r="C747" s="10" t="str">
        <f t="shared" si="11"/>
        <v>738</v>
      </c>
      <c r="D747" s="113" t="s">
        <v>61</v>
      </c>
      <c r="E747" s="112" t="s">
        <v>163</v>
      </c>
    </row>
    <row r="748" spans="2:5">
      <c r="B748" s="117">
        <v>739</v>
      </c>
      <c r="C748" s="10" t="str">
        <f t="shared" si="11"/>
        <v>739</v>
      </c>
      <c r="D748" s="113" t="s">
        <v>61</v>
      </c>
      <c r="E748" s="112" t="s">
        <v>163</v>
      </c>
    </row>
    <row r="749" spans="2:5">
      <c r="B749" s="117">
        <v>740</v>
      </c>
      <c r="C749" s="10" t="str">
        <f t="shared" si="11"/>
        <v>740</v>
      </c>
      <c r="D749" s="113" t="s">
        <v>61</v>
      </c>
      <c r="E749" s="112" t="s">
        <v>163</v>
      </c>
    </row>
    <row r="750" spans="2:5">
      <c r="B750" s="117">
        <v>741</v>
      </c>
      <c r="C750" s="10" t="str">
        <f t="shared" si="11"/>
        <v>741</v>
      </c>
      <c r="D750" s="113" t="s">
        <v>61</v>
      </c>
      <c r="E750" s="112" t="s">
        <v>163</v>
      </c>
    </row>
    <row r="751" spans="2:5">
      <c r="B751" s="117">
        <v>742</v>
      </c>
      <c r="C751" s="10" t="str">
        <f t="shared" si="11"/>
        <v>742</v>
      </c>
      <c r="D751" s="113" t="s">
        <v>61</v>
      </c>
      <c r="E751" s="112" t="s">
        <v>163</v>
      </c>
    </row>
    <row r="752" spans="2:5">
      <c r="B752" s="117">
        <v>743</v>
      </c>
      <c r="C752" s="10" t="str">
        <f t="shared" si="11"/>
        <v>743</v>
      </c>
      <c r="D752" s="113" t="s">
        <v>61</v>
      </c>
      <c r="E752" s="112" t="s">
        <v>163</v>
      </c>
    </row>
    <row r="753" spans="2:5">
      <c r="B753" s="117">
        <v>744</v>
      </c>
      <c r="C753" s="10" t="str">
        <f t="shared" si="11"/>
        <v>744</v>
      </c>
      <c r="D753" s="113" t="s">
        <v>61</v>
      </c>
      <c r="E753" s="112" t="s">
        <v>163</v>
      </c>
    </row>
    <row r="754" spans="2:5">
      <c r="B754" s="117">
        <v>745</v>
      </c>
      <c r="C754" s="10" t="str">
        <f t="shared" si="11"/>
        <v>745</v>
      </c>
      <c r="D754" s="113" t="s">
        <v>61</v>
      </c>
      <c r="E754" s="112" t="s">
        <v>163</v>
      </c>
    </row>
    <row r="755" spans="2:5">
      <c r="B755" s="117">
        <v>746</v>
      </c>
      <c r="C755" s="10" t="str">
        <f t="shared" si="11"/>
        <v>746</v>
      </c>
      <c r="D755" s="113" t="s">
        <v>61</v>
      </c>
      <c r="E755" s="112" t="s">
        <v>163</v>
      </c>
    </row>
    <row r="756" spans="2:5">
      <c r="B756" s="117">
        <v>747</v>
      </c>
      <c r="C756" s="10" t="str">
        <f t="shared" si="11"/>
        <v>747</v>
      </c>
      <c r="D756" s="113" t="s">
        <v>61</v>
      </c>
      <c r="E756" s="112" t="s">
        <v>163</v>
      </c>
    </row>
    <row r="757" spans="2:5">
      <c r="B757" s="117">
        <v>748</v>
      </c>
      <c r="C757" s="10" t="str">
        <f t="shared" si="11"/>
        <v>748</v>
      </c>
      <c r="D757" s="113" t="s">
        <v>61</v>
      </c>
      <c r="E757" s="112" t="s">
        <v>163</v>
      </c>
    </row>
    <row r="758" spans="2:5">
      <c r="B758" s="117">
        <v>749</v>
      </c>
      <c r="C758" s="10" t="str">
        <f t="shared" si="11"/>
        <v>749</v>
      </c>
      <c r="D758" s="113" t="s">
        <v>61</v>
      </c>
      <c r="E758" s="112" t="s">
        <v>163</v>
      </c>
    </row>
    <row r="759" spans="2:5">
      <c r="B759" s="117">
        <v>750</v>
      </c>
      <c r="C759" s="10" t="str">
        <f t="shared" si="11"/>
        <v>750</v>
      </c>
      <c r="D759" s="113" t="s">
        <v>61</v>
      </c>
      <c r="E759" s="112" t="s">
        <v>163</v>
      </c>
    </row>
    <row r="760" spans="2:5">
      <c r="B760" s="117">
        <v>751</v>
      </c>
      <c r="C760" s="10" t="str">
        <f t="shared" si="11"/>
        <v>751</v>
      </c>
      <c r="D760" s="113" t="s">
        <v>61</v>
      </c>
      <c r="E760" s="112" t="s">
        <v>163</v>
      </c>
    </row>
    <row r="761" spans="2:5">
      <c r="B761" s="117">
        <v>752</v>
      </c>
      <c r="C761" s="10" t="str">
        <f t="shared" si="11"/>
        <v>752</v>
      </c>
      <c r="D761" s="113" t="s">
        <v>61</v>
      </c>
      <c r="E761" s="112" t="s">
        <v>163</v>
      </c>
    </row>
    <row r="762" spans="2:5">
      <c r="B762" s="117">
        <v>753</v>
      </c>
      <c r="C762" s="10" t="str">
        <f t="shared" si="11"/>
        <v>753</v>
      </c>
      <c r="D762" s="113" t="s">
        <v>61</v>
      </c>
      <c r="E762" s="112" t="s">
        <v>163</v>
      </c>
    </row>
    <row r="763" spans="2:5">
      <c r="B763" s="117">
        <v>754</v>
      </c>
      <c r="C763" s="10" t="str">
        <f t="shared" si="11"/>
        <v>754</v>
      </c>
      <c r="D763" s="113" t="s">
        <v>61</v>
      </c>
      <c r="E763" s="112" t="s">
        <v>163</v>
      </c>
    </row>
    <row r="764" spans="2:5">
      <c r="B764" s="117">
        <v>755</v>
      </c>
      <c r="C764" s="10" t="str">
        <f t="shared" si="11"/>
        <v>755</v>
      </c>
      <c r="D764" s="113" t="s">
        <v>61</v>
      </c>
      <c r="E764" s="112" t="s">
        <v>163</v>
      </c>
    </row>
    <row r="765" spans="2:5">
      <c r="B765" s="117">
        <v>756</v>
      </c>
      <c r="C765" s="10" t="str">
        <f t="shared" si="11"/>
        <v>756</v>
      </c>
      <c r="D765" s="113" t="s">
        <v>61</v>
      </c>
      <c r="E765" s="112" t="s">
        <v>163</v>
      </c>
    </row>
    <row r="766" spans="2:5">
      <c r="B766" s="117">
        <v>757</v>
      </c>
      <c r="C766" s="10" t="str">
        <f t="shared" si="11"/>
        <v>757</v>
      </c>
      <c r="D766" s="113" t="s">
        <v>61</v>
      </c>
      <c r="E766" s="112" t="s">
        <v>163</v>
      </c>
    </row>
    <row r="767" spans="2:5">
      <c r="B767" s="117">
        <v>758</v>
      </c>
      <c r="C767" s="10" t="str">
        <f t="shared" si="11"/>
        <v>758</v>
      </c>
      <c r="D767" s="113" t="s">
        <v>61</v>
      </c>
      <c r="E767" s="112" t="s">
        <v>163</v>
      </c>
    </row>
    <row r="768" spans="2:5">
      <c r="B768" s="117">
        <v>759</v>
      </c>
      <c r="C768" s="10" t="str">
        <f t="shared" si="11"/>
        <v>759</v>
      </c>
      <c r="D768" s="113" t="s">
        <v>61</v>
      </c>
      <c r="E768" s="112" t="s">
        <v>163</v>
      </c>
    </row>
    <row r="769" spans="2:5">
      <c r="B769" s="117">
        <v>760</v>
      </c>
      <c r="C769" s="10" t="str">
        <f t="shared" si="11"/>
        <v>760</v>
      </c>
      <c r="D769" s="113" t="s">
        <v>61</v>
      </c>
      <c r="E769" s="112" t="s">
        <v>163</v>
      </c>
    </row>
    <row r="770" spans="2:5">
      <c r="B770" s="117">
        <v>761</v>
      </c>
      <c r="C770" s="10" t="str">
        <f t="shared" si="11"/>
        <v>761</v>
      </c>
      <c r="D770" s="113" t="s">
        <v>61</v>
      </c>
      <c r="E770" s="112" t="s">
        <v>163</v>
      </c>
    </row>
    <row r="771" spans="2:5">
      <c r="B771" s="117">
        <v>762</v>
      </c>
      <c r="C771" s="10" t="str">
        <f t="shared" si="11"/>
        <v>762</v>
      </c>
      <c r="D771" s="113" t="s">
        <v>61</v>
      </c>
      <c r="E771" s="112" t="s">
        <v>163</v>
      </c>
    </row>
    <row r="772" spans="2:5">
      <c r="B772" s="117">
        <v>763</v>
      </c>
      <c r="C772" s="10" t="str">
        <f t="shared" si="11"/>
        <v>763</v>
      </c>
      <c r="D772" s="113" t="s">
        <v>61</v>
      </c>
      <c r="E772" s="112" t="s">
        <v>163</v>
      </c>
    </row>
    <row r="773" spans="2:5">
      <c r="B773" s="117">
        <v>764</v>
      </c>
      <c r="C773" s="10" t="str">
        <f t="shared" si="11"/>
        <v>764</v>
      </c>
      <c r="D773" s="113" t="s">
        <v>61</v>
      </c>
      <c r="E773" s="112" t="s">
        <v>163</v>
      </c>
    </row>
    <row r="774" spans="2:5">
      <c r="B774" s="117">
        <v>765</v>
      </c>
      <c r="C774" s="10" t="str">
        <f t="shared" si="11"/>
        <v>765</v>
      </c>
      <c r="D774" s="113" t="s">
        <v>61</v>
      </c>
      <c r="E774" s="112" t="s">
        <v>163</v>
      </c>
    </row>
    <row r="775" spans="2:5">
      <c r="B775" s="117">
        <v>766</v>
      </c>
      <c r="C775" s="10" t="str">
        <f t="shared" si="11"/>
        <v>766</v>
      </c>
      <c r="D775" s="113" t="s">
        <v>61</v>
      </c>
      <c r="E775" s="112" t="s">
        <v>163</v>
      </c>
    </row>
    <row r="776" spans="2:5">
      <c r="B776" s="117">
        <v>767</v>
      </c>
      <c r="C776" s="10" t="str">
        <f t="shared" si="11"/>
        <v>767</v>
      </c>
      <c r="D776" s="113" t="s">
        <v>61</v>
      </c>
      <c r="E776" s="112" t="s">
        <v>163</v>
      </c>
    </row>
    <row r="777" spans="2:5">
      <c r="B777" s="117">
        <v>768</v>
      </c>
      <c r="C777" s="10" t="str">
        <f t="shared" si="11"/>
        <v>768</v>
      </c>
      <c r="D777" s="113" t="s">
        <v>61</v>
      </c>
      <c r="E777" s="112" t="s">
        <v>163</v>
      </c>
    </row>
    <row r="778" spans="2:5">
      <c r="B778" s="117">
        <v>769</v>
      </c>
      <c r="C778" s="10" t="str">
        <f t="shared" si="11"/>
        <v>769</v>
      </c>
      <c r="D778" s="113" t="s">
        <v>61</v>
      </c>
      <c r="E778" s="112" t="s">
        <v>163</v>
      </c>
    </row>
    <row r="779" spans="2:5">
      <c r="B779" s="117">
        <v>770</v>
      </c>
      <c r="C779" s="10" t="str">
        <f t="shared" ref="C779:C842" si="12">+TEXT(B779,0)</f>
        <v>770</v>
      </c>
      <c r="D779" s="113" t="s">
        <v>61</v>
      </c>
      <c r="E779" s="112" t="s">
        <v>163</v>
      </c>
    </row>
    <row r="780" spans="2:5">
      <c r="B780" s="117">
        <v>771</v>
      </c>
      <c r="C780" s="10" t="str">
        <f t="shared" si="12"/>
        <v>771</v>
      </c>
      <c r="D780" s="113" t="s">
        <v>61</v>
      </c>
      <c r="E780" s="112" t="s">
        <v>163</v>
      </c>
    </row>
    <row r="781" spans="2:5">
      <c r="B781" s="117">
        <v>772</v>
      </c>
      <c r="C781" s="10" t="str">
        <f t="shared" si="12"/>
        <v>772</v>
      </c>
      <c r="D781" s="113" t="s">
        <v>61</v>
      </c>
      <c r="E781" s="112" t="s">
        <v>163</v>
      </c>
    </row>
    <row r="782" spans="2:5">
      <c r="B782" s="117">
        <v>773</v>
      </c>
      <c r="C782" s="10" t="str">
        <f t="shared" si="12"/>
        <v>773</v>
      </c>
      <c r="D782" s="113" t="s">
        <v>61</v>
      </c>
      <c r="E782" s="112" t="s">
        <v>163</v>
      </c>
    </row>
    <row r="783" spans="2:5">
      <c r="B783" s="117">
        <v>774</v>
      </c>
      <c r="C783" s="10" t="str">
        <f t="shared" si="12"/>
        <v>774</v>
      </c>
      <c r="D783" s="113" t="s">
        <v>61</v>
      </c>
      <c r="E783" s="112" t="s">
        <v>163</v>
      </c>
    </row>
    <row r="784" spans="2:5">
      <c r="B784" s="117">
        <v>775</v>
      </c>
      <c r="C784" s="10" t="str">
        <f t="shared" si="12"/>
        <v>775</v>
      </c>
      <c r="D784" s="113" t="s">
        <v>61</v>
      </c>
      <c r="E784" s="112" t="s">
        <v>163</v>
      </c>
    </row>
    <row r="785" spans="2:5">
      <c r="B785" s="117">
        <v>776</v>
      </c>
      <c r="C785" s="10" t="str">
        <f t="shared" si="12"/>
        <v>776</v>
      </c>
      <c r="D785" s="113" t="s">
        <v>61</v>
      </c>
      <c r="E785" s="112" t="s">
        <v>163</v>
      </c>
    </row>
    <row r="786" spans="2:5">
      <c r="B786" s="117">
        <v>777</v>
      </c>
      <c r="C786" s="10" t="str">
        <f t="shared" si="12"/>
        <v>777</v>
      </c>
      <c r="D786" s="113" t="s">
        <v>61</v>
      </c>
      <c r="E786" s="112" t="s">
        <v>163</v>
      </c>
    </row>
    <row r="787" spans="2:5">
      <c r="B787" s="117">
        <v>778</v>
      </c>
      <c r="C787" s="10" t="str">
        <f t="shared" si="12"/>
        <v>778</v>
      </c>
      <c r="D787" s="113" t="s">
        <v>61</v>
      </c>
      <c r="E787" s="112" t="s">
        <v>163</v>
      </c>
    </row>
    <row r="788" spans="2:5">
      <c r="B788" s="117">
        <v>779</v>
      </c>
      <c r="C788" s="10" t="str">
        <f t="shared" si="12"/>
        <v>779</v>
      </c>
      <c r="D788" s="113" t="s">
        <v>61</v>
      </c>
      <c r="E788" s="112" t="s">
        <v>163</v>
      </c>
    </row>
    <row r="789" spans="2:5">
      <c r="B789" s="117">
        <v>780</v>
      </c>
      <c r="C789" s="10" t="str">
        <f t="shared" si="12"/>
        <v>780</v>
      </c>
      <c r="D789" s="113" t="s">
        <v>61</v>
      </c>
      <c r="E789" s="112" t="s">
        <v>163</v>
      </c>
    </row>
    <row r="790" spans="2:5">
      <c r="B790" s="117">
        <v>781</v>
      </c>
      <c r="C790" s="10" t="str">
        <f t="shared" si="12"/>
        <v>781</v>
      </c>
      <c r="D790" s="113" t="s">
        <v>61</v>
      </c>
      <c r="E790" s="112" t="s">
        <v>163</v>
      </c>
    </row>
    <row r="791" spans="2:5">
      <c r="B791" s="117">
        <v>782</v>
      </c>
      <c r="C791" s="10" t="str">
        <f t="shared" si="12"/>
        <v>782</v>
      </c>
      <c r="D791" s="113" t="s">
        <v>61</v>
      </c>
      <c r="E791" s="112" t="s">
        <v>163</v>
      </c>
    </row>
    <row r="792" spans="2:5">
      <c r="B792" s="117">
        <v>783</v>
      </c>
      <c r="C792" s="10" t="str">
        <f t="shared" si="12"/>
        <v>783</v>
      </c>
      <c r="D792" s="113" t="s">
        <v>61</v>
      </c>
      <c r="E792" s="112" t="s">
        <v>163</v>
      </c>
    </row>
    <row r="793" spans="2:5">
      <c r="B793" s="117">
        <v>784</v>
      </c>
      <c r="C793" s="10" t="str">
        <f t="shared" si="12"/>
        <v>784</v>
      </c>
      <c r="D793" s="113" t="s">
        <v>61</v>
      </c>
      <c r="E793" s="112" t="s">
        <v>163</v>
      </c>
    </row>
    <row r="794" spans="2:5">
      <c r="B794" s="117">
        <v>785</v>
      </c>
      <c r="C794" s="10" t="str">
        <f t="shared" si="12"/>
        <v>785</v>
      </c>
      <c r="D794" s="113" t="s">
        <v>61</v>
      </c>
      <c r="E794" s="112" t="s">
        <v>163</v>
      </c>
    </row>
    <row r="795" spans="2:5">
      <c r="B795" s="117">
        <v>786</v>
      </c>
      <c r="C795" s="10" t="str">
        <f t="shared" si="12"/>
        <v>786</v>
      </c>
      <c r="D795" s="113" t="s">
        <v>61</v>
      </c>
      <c r="E795" s="112" t="s">
        <v>163</v>
      </c>
    </row>
    <row r="796" spans="2:5">
      <c r="B796" s="117">
        <v>787</v>
      </c>
      <c r="C796" s="10" t="str">
        <f t="shared" si="12"/>
        <v>787</v>
      </c>
      <c r="D796" s="113" t="s">
        <v>61</v>
      </c>
      <c r="E796" s="112" t="s">
        <v>163</v>
      </c>
    </row>
    <row r="797" spans="2:5">
      <c r="B797" s="117">
        <v>788</v>
      </c>
      <c r="C797" s="10" t="str">
        <f t="shared" si="12"/>
        <v>788</v>
      </c>
      <c r="D797" s="113" t="s">
        <v>61</v>
      </c>
      <c r="E797" s="112" t="s">
        <v>163</v>
      </c>
    </row>
    <row r="798" spans="2:5">
      <c r="B798" s="117">
        <v>789</v>
      </c>
      <c r="C798" s="10" t="str">
        <f t="shared" si="12"/>
        <v>789</v>
      </c>
      <c r="D798" s="113" t="s">
        <v>61</v>
      </c>
      <c r="E798" s="112" t="s">
        <v>163</v>
      </c>
    </row>
    <row r="799" spans="2:5">
      <c r="B799" s="117">
        <v>790</v>
      </c>
      <c r="C799" s="10" t="str">
        <f t="shared" si="12"/>
        <v>790</v>
      </c>
      <c r="D799" s="113" t="s">
        <v>61</v>
      </c>
      <c r="E799" s="112" t="s">
        <v>163</v>
      </c>
    </row>
    <row r="800" spans="2:5">
      <c r="B800" s="117">
        <v>791</v>
      </c>
      <c r="C800" s="10" t="str">
        <f t="shared" si="12"/>
        <v>791</v>
      </c>
      <c r="D800" s="113" t="s">
        <v>61</v>
      </c>
      <c r="E800" s="112" t="s">
        <v>163</v>
      </c>
    </row>
    <row r="801" spans="2:5">
      <c r="B801" s="117">
        <v>792</v>
      </c>
      <c r="C801" s="10" t="str">
        <f t="shared" si="12"/>
        <v>792</v>
      </c>
      <c r="D801" s="113" t="s">
        <v>61</v>
      </c>
      <c r="E801" s="112" t="s">
        <v>163</v>
      </c>
    </row>
    <row r="802" spans="2:5">
      <c r="B802" s="117">
        <v>793</v>
      </c>
      <c r="C802" s="10" t="str">
        <f t="shared" si="12"/>
        <v>793</v>
      </c>
      <c r="D802" s="113" t="s">
        <v>61</v>
      </c>
      <c r="E802" s="112" t="s">
        <v>163</v>
      </c>
    </row>
    <row r="803" spans="2:5">
      <c r="B803" s="117">
        <v>794</v>
      </c>
      <c r="C803" s="10" t="str">
        <f t="shared" si="12"/>
        <v>794</v>
      </c>
      <c r="D803" s="113" t="s">
        <v>61</v>
      </c>
      <c r="E803" s="112" t="s">
        <v>163</v>
      </c>
    </row>
    <row r="804" spans="2:5">
      <c r="B804" s="117">
        <v>795</v>
      </c>
      <c r="C804" s="10" t="str">
        <f t="shared" si="12"/>
        <v>795</v>
      </c>
      <c r="D804" s="113" t="s">
        <v>61</v>
      </c>
      <c r="E804" s="112" t="s">
        <v>163</v>
      </c>
    </row>
    <row r="805" spans="2:5">
      <c r="B805" s="117">
        <v>796</v>
      </c>
      <c r="C805" s="10" t="str">
        <f t="shared" si="12"/>
        <v>796</v>
      </c>
      <c r="D805" s="113" t="s">
        <v>61</v>
      </c>
      <c r="E805" s="112" t="s">
        <v>163</v>
      </c>
    </row>
    <row r="806" spans="2:5">
      <c r="B806" s="117">
        <v>797</v>
      </c>
      <c r="C806" s="10" t="str">
        <f t="shared" si="12"/>
        <v>797</v>
      </c>
      <c r="D806" s="113" t="s">
        <v>61</v>
      </c>
      <c r="E806" s="112" t="s">
        <v>163</v>
      </c>
    </row>
    <row r="807" spans="2:5">
      <c r="B807" s="117">
        <v>798</v>
      </c>
      <c r="C807" s="10" t="str">
        <f t="shared" si="12"/>
        <v>798</v>
      </c>
      <c r="D807" s="113" t="s">
        <v>61</v>
      </c>
      <c r="E807" s="112" t="s">
        <v>163</v>
      </c>
    </row>
    <row r="808" spans="2:5">
      <c r="B808" s="117">
        <v>799</v>
      </c>
      <c r="C808" s="10" t="str">
        <f t="shared" si="12"/>
        <v>799</v>
      </c>
      <c r="D808" s="113" t="s">
        <v>61</v>
      </c>
      <c r="E808" s="112" t="s">
        <v>163</v>
      </c>
    </row>
    <row r="809" spans="2:5">
      <c r="B809" s="117">
        <v>800</v>
      </c>
      <c r="C809" s="10" t="str">
        <f t="shared" si="12"/>
        <v>800</v>
      </c>
      <c r="D809" s="113" t="s">
        <v>61</v>
      </c>
      <c r="E809" s="112" t="s">
        <v>163</v>
      </c>
    </row>
    <row r="810" spans="2:5">
      <c r="B810" s="117">
        <v>801</v>
      </c>
      <c r="C810" s="10" t="str">
        <f t="shared" si="12"/>
        <v>801</v>
      </c>
      <c r="D810" s="113" t="s">
        <v>61</v>
      </c>
      <c r="E810" s="112" t="s">
        <v>163</v>
      </c>
    </row>
    <row r="811" spans="2:5">
      <c r="B811" s="117">
        <v>802</v>
      </c>
      <c r="C811" s="10" t="str">
        <f t="shared" si="12"/>
        <v>802</v>
      </c>
      <c r="D811" s="113" t="s">
        <v>61</v>
      </c>
      <c r="E811" s="112" t="s">
        <v>163</v>
      </c>
    </row>
    <row r="812" spans="2:5">
      <c r="B812" s="117">
        <v>803</v>
      </c>
      <c r="C812" s="10" t="str">
        <f t="shared" si="12"/>
        <v>803</v>
      </c>
      <c r="D812" s="113" t="s">
        <v>61</v>
      </c>
      <c r="E812" s="112" t="s">
        <v>163</v>
      </c>
    </row>
    <row r="813" spans="2:5">
      <c r="B813" s="117">
        <v>804</v>
      </c>
      <c r="C813" s="10" t="str">
        <f t="shared" si="12"/>
        <v>804</v>
      </c>
      <c r="D813" s="113" t="s">
        <v>61</v>
      </c>
      <c r="E813" s="112" t="s">
        <v>163</v>
      </c>
    </row>
    <row r="814" spans="2:5">
      <c r="B814" s="117">
        <v>805</v>
      </c>
      <c r="C814" s="10" t="str">
        <f t="shared" si="12"/>
        <v>805</v>
      </c>
      <c r="D814" s="113" t="s">
        <v>61</v>
      </c>
      <c r="E814" s="112" t="s">
        <v>163</v>
      </c>
    </row>
    <row r="815" spans="2:5">
      <c r="B815" s="117">
        <v>806</v>
      </c>
      <c r="C815" s="10" t="str">
        <f t="shared" si="12"/>
        <v>806</v>
      </c>
      <c r="D815" s="113" t="s">
        <v>61</v>
      </c>
      <c r="E815" s="112" t="s">
        <v>163</v>
      </c>
    </row>
    <row r="816" spans="2:5">
      <c r="B816" s="117">
        <v>807</v>
      </c>
      <c r="C816" s="10" t="str">
        <f t="shared" si="12"/>
        <v>807</v>
      </c>
      <c r="D816" s="113" t="s">
        <v>61</v>
      </c>
      <c r="E816" s="112" t="s">
        <v>163</v>
      </c>
    </row>
    <row r="817" spans="2:5">
      <c r="B817" s="117">
        <v>808</v>
      </c>
      <c r="C817" s="10" t="str">
        <f t="shared" si="12"/>
        <v>808</v>
      </c>
      <c r="D817" s="113" t="s">
        <v>61</v>
      </c>
      <c r="E817" s="112" t="s">
        <v>163</v>
      </c>
    </row>
    <row r="818" spans="2:5">
      <c r="B818" s="117">
        <v>809</v>
      </c>
      <c r="C818" s="10" t="str">
        <f t="shared" si="12"/>
        <v>809</v>
      </c>
      <c r="D818" s="113" t="s">
        <v>61</v>
      </c>
      <c r="E818" s="112" t="s">
        <v>163</v>
      </c>
    </row>
    <row r="819" spans="2:5">
      <c r="B819" s="117">
        <v>810</v>
      </c>
      <c r="C819" s="10" t="str">
        <f t="shared" si="12"/>
        <v>810</v>
      </c>
      <c r="D819" s="113" t="s">
        <v>61</v>
      </c>
      <c r="E819" s="112" t="s">
        <v>163</v>
      </c>
    </row>
    <row r="820" spans="2:5">
      <c r="B820" s="117">
        <v>811</v>
      </c>
      <c r="C820" s="10" t="str">
        <f t="shared" si="12"/>
        <v>811</v>
      </c>
      <c r="D820" s="113" t="s">
        <v>61</v>
      </c>
      <c r="E820" s="112" t="s">
        <v>163</v>
      </c>
    </row>
    <row r="821" spans="2:5">
      <c r="B821" s="117">
        <v>812</v>
      </c>
      <c r="C821" s="10" t="str">
        <f t="shared" si="12"/>
        <v>812</v>
      </c>
      <c r="D821" s="113" t="s">
        <v>61</v>
      </c>
      <c r="E821" s="112" t="s">
        <v>163</v>
      </c>
    </row>
    <row r="822" spans="2:5">
      <c r="B822" s="117">
        <v>813</v>
      </c>
      <c r="C822" s="10" t="str">
        <f t="shared" si="12"/>
        <v>813</v>
      </c>
      <c r="D822" s="113" t="s">
        <v>61</v>
      </c>
      <c r="E822" s="112" t="s">
        <v>163</v>
      </c>
    </row>
    <row r="823" spans="2:5">
      <c r="B823" s="117">
        <v>814</v>
      </c>
      <c r="C823" s="10" t="str">
        <f t="shared" si="12"/>
        <v>814</v>
      </c>
      <c r="D823" s="113" t="s">
        <v>61</v>
      </c>
      <c r="E823" s="112" t="s">
        <v>163</v>
      </c>
    </row>
    <row r="824" spans="2:5">
      <c r="B824" s="117">
        <v>815</v>
      </c>
      <c r="C824" s="10" t="str">
        <f t="shared" si="12"/>
        <v>815</v>
      </c>
      <c r="D824" s="113" t="s">
        <v>61</v>
      </c>
      <c r="E824" s="112" t="s">
        <v>163</v>
      </c>
    </row>
    <row r="825" spans="2:5">
      <c r="B825" s="117">
        <v>816</v>
      </c>
      <c r="C825" s="10" t="str">
        <f t="shared" si="12"/>
        <v>816</v>
      </c>
      <c r="D825" s="113" t="s">
        <v>61</v>
      </c>
      <c r="E825" s="112" t="s">
        <v>163</v>
      </c>
    </row>
    <row r="826" spans="2:5">
      <c r="B826" s="117">
        <v>817</v>
      </c>
      <c r="C826" s="10" t="str">
        <f t="shared" si="12"/>
        <v>817</v>
      </c>
      <c r="D826" s="113" t="s">
        <v>61</v>
      </c>
      <c r="E826" s="112" t="s">
        <v>163</v>
      </c>
    </row>
    <row r="827" spans="2:5">
      <c r="B827" s="117">
        <v>818</v>
      </c>
      <c r="C827" s="10" t="str">
        <f t="shared" si="12"/>
        <v>818</v>
      </c>
      <c r="D827" s="113" t="s">
        <v>61</v>
      </c>
      <c r="E827" s="112" t="s">
        <v>163</v>
      </c>
    </row>
    <row r="828" spans="2:5">
      <c r="B828" s="117">
        <v>819</v>
      </c>
      <c r="C828" s="10" t="str">
        <f t="shared" si="12"/>
        <v>819</v>
      </c>
      <c r="D828" s="113" t="s">
        <v>61</v>
      </c>
      <c r="E828" s="112" t="s">
        <v>163</v>
      </c>
    </row>
    <row r="829" spans="2:5">
      <c r="B829" s="117">
        <v>820</v>
      </c>
      <c r="C829" s="10" t="str">
        <f t="shared" si="12"/>
        <v>820</v>
      </c>
      <c r="D829" s="113" t="s">
        <v>61</v>
      </c>
      <c r="E829" s="112" t="s">
        <v>163</v>
      </c>
    </row>
    <row r="830" spans="2:5">
      <c r="B830" s="117">
        <v>821</v>
      </c>
      <c r="C830" s="10" t="str">
        <f t="shared" si="12"/>
        <v>821</v>
      </c>
      <c r="D830" s="113" t="s">
        <v>61</v>
      </c>
      <c r="E830" s="112" t="s">
        <v>163</v>
      </c>
    </row>
    <row r="831" spans="2:5">
      <c r="B831" s="117">
        <v>822</v>
      </c>
      <c r="C831" s="10" t="str">
        <f t="shared" si="12"/>
        <v>822</v>
      </c>
      <c r="D831" s="113" t="s">
        <v>61</v>
      </c>
      <c r="E831" s="112" t="s">
        <v>163</v>
      </c>
    </row>
    <row r="832" spans="2:5">
      <c r="B832" s="117">
        <v>823</v>
      </c>
      <c r="C832" s="10" t="str">
        <f t="shared" si="12"/>
        <v>823</v>
      </c>
      <c r="D832" s="113" t="s">
        <v>61</v>
      </c>
      <c r="E832" s="112" t="s">
        <v>163</v>
      </c>
    </row>
    <row r="833" spans="2:5">
      <c r="B833" s="117">
        <v>824</v>
      </c>
      <c r="C833" s="10" t="str">
        <f t="shared" si="12"/>
        <v>824</v>
      </c>
      <c r="D833" s="113" t="s">
        <v>61</v>
      </c>
      <c r="E833" s="112" t="s">
        <v>163</v>
      </c>
    </row>
    <row r="834" spans="2:5">
      <c r="B834" s="117">
        <v>825</v>
      </c>
      <c r="C834" s="10" t="str">
        <f t="shared" si="12"/>
        <v>825</v>
      </c>
      <c r="D834" s="113" t="s">
        <v>61</v>
      </c>
      <c r="E834" s="112" t="s">
        <v>163</v>
      </c>
    </row>
    <row r="835" spans="2:5">
      <c r="B835" s="117">
        <v>826</v>
      </c>
      <c r="C835" s="10" t="str">
        <f t="shared" si="12"/>
        <v>826</v>
      </c>
      <c r="D835" s="113" t="s">
        <v>61</v>
      </c>
      <c r="E835" s="112" t="s">
        <v>163</v>
      </c>
    </row>
    <row r="836" spans="2:5">
      <c r="B836" s="117">
        <v>827</v>
      </c>
      <c r="C836" s="10" t="str">
        <f t="shared" si="12"/>
        <v>827</v>
      </c>
      <c r="D836" s="113" t="s">
        <v>61</v>
      </c>
      <c r="E836" s="112" t="s">
        <v>163</v>
      </c>
    </row>
    <row r="837" spans="2:5">
      <c r="B837" s="117">
        <v>828</v>
      </c>
      <c r="C837" s="10" t="str">
        <f t="shared" si="12"/>
        <v>828</v>
      </c>
      <c r="D837" s="113" t="s">
        <v>61</v>
      </c>
      <c r="E837" s="112" t="s">
        <v>163</v>
      </c>
    </row>
    <row r="838" spans="2:5">
      <c r="B838" s="117">
        <v>829</v>
      </c>
      <c r="C838" s="10" t="str">
        <f t="shared" si="12"/>
        <v>829</v>
      </c>
      <c r="D838" s="113" t="s">
        <v>61</v>
      </c>
      <c r="E838" s="112" t="s">
        <v>163</v>
      </c>
    </row>
    <row r="839" spans="2:5">
      <c r="B839" s="117">
        <v>830</v>
      </c>
      <c r="C839" s="10" t="str">
        <f t="shared" si="12"/>
        <v>830</v>
      </c>
      <c r="D839" s="113" t="s">
        <v>61</v>
      </c>
      <c r="E839" s="112" t="s">
        <v>163</v>
      </c>
    </row>
    <row r="840" spans="2:5">
      <c r="B840" s="117">
        <v>831</v>
      </c>
      <c r="C840" s="10" t="str">
        <f t="shared" si="12"/>
        <v>831</v>
      </c>
      <c r="D840" s="113" t="s">
        <v>61</v>
      </c>
      <c r="E840" s="112" t="s">
        <v>163</v>
      </c>
    </row>
    <row r="841" spans="2:5">
      <c r="B841" s="117">
        <v>832</v>
      </c>
      <c r="C841" s="10" t="str">
        <f t="shared" si="12"/>
        <v>832</v>
      </c>
      <c r="D841" s="113" t="s">
        <v>61</v>
      </c>
      <c r="E841" s="112" t="s">
        <v>163</v>
      </c>
    </row>
    <row r="842" spans="2:5">
      <c r="B842" s="117">
        <v>833</v>
      </c>
      <c r="C842" s="10" t="str">
        <f t="shared" si="12"/>
        <v>833</v>
      </c>
      <c r="D842" s="113" t="s">
        <v>61</v>
      </c>
      <c r="E842" s="112" t="s">
        <v>163</v>
      </c>
    </row>
    <row r="843" spans="2:5">
      <c r="B843" s="117">
        <v>834</v>
      </c>
      <c r="C843" s="10" t="str">
        <f t="shared" ref="C843:C906" si="13">+TEXT(B843,0)</f>
        <v>834</v>
      </c>
      <c r="D843" s="113" t="s">
        <v>61</v>
      </c>
      <c r="E843" s="112" t="s">
        <v>163</v>
      </c>
    </row>
    <row r="844" spans="2:5">
      <c r="B844" s="117">
        <v>835</v>
      </c>
      <c r="C844" s="10" t="str">
        <f t="shared" si="13"/>
        <v>835</v>
      </c>
      <c r="D844" s="113" t="s">
        <v>61</v>
      </c>
      <c r="E844" s="112" t="s">
        <v>163</v>
      </c>
    </row>
    <row r="845" spans="2:5">
      <c r="B845" s="117">
        <v>836</v>
      </c>
      <c r="C845" s="10" t="str">
        <f t="shared" si="13"/>
        <v>836</v>
      </c>
      <c r="D845" s="113" t="s">
        <v>61</v>
      </c>
      <c r="E845" s="112" t="s">
        <v>163</v>
      </c>
    </row>
    <row r="846" spans="2:5">
      <c r="B846" s="117">
        <v>837</v>
      </c>
      <c r="C846" s="10" t="str">
        <f t="shared" si="13"/>
        <v>837</v>
      </c>
      <c r="D846" s="113" t="s">
        <v>61</v>
      </c>
      <c r="E846" s="112" t="s">
        <v>163</v>
      </c>
    </row>
    <row r="847" spans="2:5">
      <c r="B847" s="117">
        <v>838</v>
      </c>
      <c r="C847" s="10" t="str">
        <f t="shared" si="13"/>
        <v>838</v>
      </c>
      <c r="D847" s="113" t="s">
        <v>61</v>
      </c>
      <c r="E847" s="112" t="s">
        <v>163</v>
      </c>
    </row>
    <row r="848" spans="2:5">
      <c r="B848" s="117">
        <v>839</v>
      </c>
      <c r="C848" s="10" t="str">
        <f t="shared" si="13"/>
        <v>839</v>
      </c>
      <c r="D848" s="113" t="s">
        <v>61</v>
      </c>
      <c r="E848" s="112" t="s">
        <v>163</v>
      </c>
    </row>
    <row r="849" spans="2:5">
      <c r="B849" s="117">
        <v>840</v>
      </c>
      <c r="C849" s="10" t="str">
        <f t="shared" si="13"/>
        <v>840</v>
      </c>
      <c r="D849" s="113" t="s">
        <v>61</v>
      </c>
      <c r="E849" s="112" t="s">
        <v>163</v>
      </c>
    </row>
    <row r="850" spans="2:5">
      <c r="B850" s="117">
        <v>841</v>
      </c>
      <c r="C850" s="10" t="str">
        <f t="shared" si="13"/>
        <v>841</v>
      </c>
      <c r="D850" s="113" t="s">
        <v>61</v>
      </c>
      <c r="E850" s="112" t="s">
        <v>163</v>
      </c>
    </row>
    <row r="851" spans="2:5">
      <c r="B851" s="117">
        <v>842</v>
      </c>
      <c r="C851" s="10" t="str">
        <f t="shared" si="13"/>
        <v>842</v>
      </c>
      <c r="D851" s="113" t="s">
        <v>61</v>
      </c>
      <c r="E851" s="112" t="s">
        <v>163</v>
      </c>
    </row>
    <row r="852" spans="2:5">
      <c r="B852" s="117">
        <v>843</v>
      </c>
      <c r="C852" s="10" t="str">
        <f t="shared" si="13"/>
        <v>843</v>
      </c>
      <c r="D852" s="113" t="s">
        <v>61</v>
      </c>
      <c r="E852" s="112" t="s">
        <v>163</v>
      </c>
    </row>
    <row r="853" spans="2:5">
      <c r="B853" s="117">
        <v>844</v>
      </c>
      <c r="C853" s="10" t="str">
        <f t="shared" si="13"/>
        <v>844</v>
      </c>
      <c r="D853" s="113" t="s">
        <v>61</v>
      </c>
      <c r="E853" s="112" t="s">
        <v>163</v>
      </c>
    </row>
    <row r="854" spans="2:5">
      <c r="B854" s="117">
        <v>845</v>
      </c>
      <c r="C854" s="10" t="str">
        <f t="shared" si="13"/>
        <v>845</v>
      </c>
      <c r="D854" s="113" t="s">
        <v>61</v>
      </c>
      <c r="E854" s="112" t="s">
        <v>163</v>
      </c>
    </row>
    <row r="855" spans="2:5">
      <c r="B855" s="117">
        <v>846</v>
      </c>
      <c r="C855" s="10" t="str">
        <f t="shared" si="13"/>
        <v>846</v>
      </c>
      <c r="D855" s="113" t="s">
        <v>61</v>
      </c>
      <c r="E855" s="112" t="s">
        <v>163</v>
      </c>
    </row>
    <row r="856" spans="2:5">
      <c r="B856" s="117">
        <v>847</v>
      </c>
      <c r="C856" s="10" t="str">
        <f t="shared" si="13"/>
        <v>847</v>
      </c>
      <c r="D856" s="113" t="s">
        <v>61</v>
      </c>
      <c r="E856" s="112" t="s">
        <v>163</v>
      </c>
    </row>
    <row r="857" spans="2:5">
      <c r="B857" s="117">
        <v>848</v>
      </c>
      <c r="C857" s="10" t="str">
        <f t="shared" si="13"/>
        <v>848</v>
      </c>
      <c r="D857" s="113" t="s">
        <v>61</v>
      </c>
      <c r="E857" s="112" t="s">
        <v>163</v>
      </c>
    </row>
    <row r="858" spans="2:5">
      <c r="B858" s="117">
        <v>849</v>
      </c>
      <c r="C858" s="10" t="str">
        <f t="shared" si="13"/>
        <v>849</v>
      </c>
      <c r="D858" s="113" t="s">
        <v>61</v>
      </c>
      <c r="E858" s="112" t="s">
        <v>163</v>
      </c>
    </row>
    <row r="859" spans="2:5">
      <c r="B859" s="117">
        <v>850</v>
      </c>
      <c r="C859" s="10" t="str">
        <f t="shared" si="13"/>
        <v>850</v>
      </c>
      <c r="D859" s="113" t="s">
        <v>61</v>
      </c>
      <c r="E859" s="112" t="s">
        <v>163</v>
      </c>
    </row>
    <row r="860" spans="2:5">
      <c r="B860" s="117">
        <v>851</v>
      </c>
      <c r="C860" s="10" t="str">
        <f t="shared" si="13"/>
        <v>851</v>
      </c>
      <c r="D860" s="113" t="s">
        <v>61</v>
      </c>
      <c r="E860" s="112" t="s">
        <v>163</v>
      </c>
    </row>
    <row r="861" spans="2:5">
      <c r="B861" s="117">
        <v>852</v>
      </c>
      <c r="C861" s="10" t="str">
        <f t="shared" si="13"/>
        <v>852</v>
      </c>
      <c r="D861" s="113" t="s">
        <v>61</v>
      </c>
      <c r="E861" s="112" t="s">
        <v>163</v>
      </c>
    </row>
    <row r="862" spans="2:5">
      <c r="B862" s="117">
        <v>853</v>
      </c>
      <c r="C862" s="10" t="str">
        <f t="shared" si="13"/>
        <v>853</v>
      </c>
      <c r="D862" s="113" t="s">
        <v>61</v>
      </c>
      <c r="E862" s="112" t="s">
        <v>163</v>
      </c>
    </row>
    <row r="863" spans="2:5">
      <c r="B863" s="117">
        <v>854</v>
      </c>
      <c r="C863" s="10" t="str">
        <f t="shared" si="13"/>
        <v>854</v>
      </c>
      <c r="D863" s="113" t="s">
        <v>61</v>
      </c>
      <c r="E863" s="112" t="s">
        <v>163</v>
      </c>
    </row>
    <row r="864" spans="2:5">
      <c r="B864" s="117">
        <v>855</v>
      </c>
      <c r="C864" s="10" t="str">
        <f t="shared" si="13"/>
        <v>855</v>
      </c>
      <c r="D864" s="113" t="s">
        <v>61</v>
      </c>
      <c r="E864" s="112" t="s">
        <v>163</v>
      </c>
    </row>
    <row r="865" spans="2:5">
      <c r="B865" s="117">
        <v>856</v>
      </c>
      <c r="C865" s="10" t="str">
        <f t="shared" si="13"/>
        <v>856</v>
      </c>
      <c r="D865" s="113" t="s">
        <v>61</v>
      </c>
      <c r="E865" s="112" t="s">
        <v>163</v>
      </c>
    </row>
    <row r="866" spans="2:5">
      <c r="B866" s="117">
        <v>857</v>
      </c>
      <c r="C866" s="10" t="str">
        <f t="shared" si="13"/>
        <v>857</v>
      </c>
      <c r="D866" s="113" t="s">
        <v>61</v>
      </c>
      <c r="E866" s="112" t="s">
        <v>163</v>
      </c>
    </row>
    <row r="867" spans="2:5">
      <c r="B867" s="117">
        <v>858</v>
      </c>
      <c r="C867" s="10" t="str">
        <f t="shared" si="13"/>
        <v>858</v>
      </c>
      <c r="D867" s="113" t="s">
        <v>61</v>
      </c>
      <c r="E867" s="112" t="s">
        <v>163</v>
      </c>
    </row>
    <row r="868" spans="2:5">
      <c r="B868" s="117">
        <v>859</v>
      </c>
      <c r="C868" s="10" t="str">
        <f t="shared" si="13"/>
        <v>859</v>
      </c>
      <c r="D868" s="113" t="s">
        <v>61</v>
      </c>
      <c r="E868" s="112" t="s">
        <v>163</v>
      </c>
    </row>
    <row r="869" spans="2:5">
      <c r="B869" s="117">
        <v>860</v>
      </c>
      <c r="C869" s="10" t="str">
        <f t="shared" si="13"/>
        <v>860</v>
      </c>
      <c r="D869" s="113" t="s">
        <v>61</v>
      </c>
      <c r="E869" s="112" t="s">
        <v>163</v>
      </c>
    </row>
    <row r="870" spans="2:5">
      <c r="B870" s="117">
        <v>861</v>
      </c>
      <c r="C870" s="10" t="str">
        <f t="shared" si="13"/>
        <v>861</v>
      </c>
      <c r="D870" s="113" t="s">
        <v>61</v>
      </c>
      <c r="E870" s="112" t="s">
        <v>163</v>
      </c>
    </row>
    <row r="871" spans="2:5">
      <c r="B871" s="117">
        <v>862</v>
      </c>
      <c r="C871" s="10" t="str">
        <f t="shared" si="13"/>
        <v>862</v>
      </c>
      <c r="D871" s="113" t="s">
        <v>61</v>
      </c>
      <c r="E871" s="112" t="s">
        <v>163</v>
      </c>
    </row>
    <row r="872" spans="2:5">
      <c r="B872" s="117">
        <v>863</v>
      </c>
      <c r="C872" s="10" t="str">
        <f t="shared" si="13"/>
        <v>863</v>
      </c>
      <c r="D872" s="113" t="s">
        <v>61</v>
      </c>
      <c r="E872" s="112" t="s">
        <v>163</v>
      </c>
    </row>
    <row r="873" spans="2:5">
      <c r="B873" s="117">
        <v>864</v>
      </c>
      <c r="C873" s="10" t="str">
        <f t="shared" si="13"/>
        <v>864</v>
      </c>
      <c r="D873" s="113" t="s">
        <v>61</v>
      </c>
      <c r="E873" s="112" t="s">
        <v>163</v>
      </c>
    </row>
    <row r="874" spans="2:5">
      <c r="B874" s="117">
        <v>865</v>
      </c>
      <c r="C874" s="10" t="str">
        <f t="shared" si="13"/>
        <v>865</v>
      </c>
      <c r="D874" s="113" t="s">
        <v>61</v>
      </c>
      <c r="E874" s="112" t="s">
        <v>163</v>
      </c>
    </row>
    <row r="875" spans="2:5">
      <c r="B875" s="117">
        <v>866</v>
      </c>
      <c r="C875" s="10" t="str">
        <f t="shared" si="13"/>
        <v>866</v>
      </c>
      <c r="D875" s="113" t="s">
        <v>61</v>
      </c>
      <c r="E875" s="112" t="s">
        <v>163</v>
      </c>
    </row>
    <row r="876" spans="2:5">
      <c r="B876" s="117">
        <v>867</v>
      </c>
      <c r="C876" s="10" t="str">
        <f t="shared" si="13"/>
        <v>867</v>
      </c>
      <c r="D876" s="113" t="s">
        <v>61</v>
      </c>
      <c r="E876" s="112" t="s">
        <v>163</v>
      </c>
    </row>
    <row r="877" spans="2:5">
      <c r="B877" s="117">
        <v>868</v>
      </c>
      <c r="C877" s="10" t="str">
        <f t="shared" si="13"/>
        <v>868</v>
      </c>
      <c r="D877" s="113" t="s">
        <v>61</v>
      </c>
      <c r="E877" s="112" t="s">
        <v>163</v>
      </c>
    </row>
    <row r="878" spans="2:5">
      <c r="B878" s="117">
        <v>869</v>
      </c>
      <c r="C878" s="10" t="str">
        <f t="shared" si="13"/>
        <v>869</v>
      </c>
      <c r="D878" s="113" t="s">
        <v>61</v>
      </c>
      <c r="E878" s="112" t="s">
        <v>163</v>
      </c>
    </row>
    <row r="879" spans="2:5">
      <c r="B879" s="117">
        <v>870</v>
      </c>
      <c r="C879" s="10" t="str">
        <f t="shared" si="13"/>
        <v>870</v>
      </c>
      <c r="D879" s="113" t="s">
        <v>61</v>
      </c>
      <c r="E879" s="112" t="s">
        <v>163</v>
      </c>
    </row>
    <row r="880" spans="2:5">
      <c r="B880" s="117">
        <v>871</v>
      </c>
      <c r="C880" s="10" t="str">
        <f t="shared" si="13"/>
        <v>871</v>
      </c>
      <c r="D880" s="113" t="s">
        <v>61</v>
      </c>
      <c r="E880" s="112" t="s">
        <v>163</v>
      </c>
    </row>
    <row r="881" spans="2:5">
      <c r="B881" s="117">
        <v>872</v>
      </c>
      <c r="C881" s="10" t="str">
        <f t="shared" si="13"/>
        <v>872</v>
      </c>
      <c r="D881" s="113" t="s">
        <v>61</v>
      </c>
      <c r="E881" s="112" t="s">
        <v>163</v>
      </c>
    </row>
    <row r="882" spans="2:5">
      <c r="B882" s="117">
        <v>873</v>
      </c>
      <c r="C882" s="10" t="str">
        <f t="shared" si="13"/>
        <v>873</v>
      </c>
      <c r="D882" s="113" t="s">
        <v>61</v>
      </c>
      <c r="E882" s="112" t="s">
        <v>163</v>
      </c>
    </row>
    <row r="883" spans="2:5">
      <c r="B883" s="117">
        <v>874</v>
      </c>
      <c r="C883" s="10" t="str">
        <f t="shared" si="13"/>
        <v>874</v>
      </c>
      <c r="D883" s="113" t="s">
        <v>61</v>
      </c>
      <c r="E883" s="112" t="s">
        <v>163</v>
      </c>
    </row>
    <row r="884" spans="2:5">
      <c r="B884" s="117">
        <v>875</v>
      </c>
      <c r="C884" s="10" t="str">
        <f t="shared" si="13"/>
        <v>875</v>
      </c>
      <c r="D884" s="113" t="s">
        <v>61</v>
      </c>
      <c r="E884" s="112" t="s">
        <v>163</v>
      </c>
    </row>
    <row r="885" spans="2:5">
      <c r="B885" s="117">
        <v>876</v>
      </c>
      <c r="C885" s="10" t="str">
        <f t="shared" si="13"/>
        <v>876</v>
      </c>
      <c r="D885" s="113" t="s">
        <v>61</v>
      </c>
      <c r="E885" s="112" t="s">
        <v>163</v>
      </c>
    </row>
    <row r="886" spans="2:5">
      <c r="B886" s="117">
        <v>877</v>
      </c>
      <c r="C886" s="10" t="str">
        <f t="shared" si="13"/>
        <v>877</v>
      </c>
      <c r="D886" s="113" t="s">
        <v>61</v>
      </c>
      <c r="E886" s="112" t="s">
        <v>163</v>
      </c>
    </row>
    <row r="887" spans="2:5">
      <c r="B887" s="117">
        <v>878</v>
      </c>
      <c r="C887" s="10" t="str">
        <f t="shared" si="13"/>
        <v>878</v>
      </c>
      <c r="D887" s="113" t="s">
        <v>61</v>
      </c>
      <c r="E887" s="112" t="s">
        <v>163</v>
      </c>
    </row>
    <row r="888" spans="2:5">
      <c r="B888" s="117">
        <v>879</v>
      </c>
      <c r="C888" s="10" t="str">
        <f t="shared" si="13"/>
        <v>879</v>
      </c>
      <c r="D888" s="113" t="s">
        <v>61</v>
      </c>
      <c r="E888" s="112" t="s">
        <v>163</v>
      </c>
    </row>
    <row r="889" spans="2:5">
      <c r="B889" s="117">
        <v>880</v>
      </c>
      <c r="C889" s="10" t="str">
        <f t="shared" si="13"/>
        <v>880</v>
      </c>
      <c r="D889" s="113" t="s">
        <v>61</v>
      </c>
      <c r="E889" s="112" t="s">
        <v>163</v>
      </c>
    </row>
    <row r="890" spans="2:5">
      <c r="B890" s="117">
        <v>881</v>
      </c>
      <c r="C890" s="10" t="str">
        <f t="shared" si="13"/>
        <v>881</v>
      </c>
      <c r="D890" s="113" t="s">
        <v>61</v>
      </c>
      <c r="E890" s="112" t="s">
        <v>163</v>
      </c>
    </row>
    <row r="891" spans="2:5">
      <c r="B891" s="117">
        <v>882</v>
      </c>
      <c r="C891" s="10" t="str">
        <f t="shared" si="13"/>
        <v>882</v>
      </c>
      <c r="D891" s="113" t="s">
        <v>61</v>
      </c>
      <c r="E891" s="112" t="s">
        <v>163</v>
      </c>
    </row>
    <row r="892" spans="2:5">
      <c r="B892" s="117">
        <v>883</v>
      </c>
      <c r="C892" s="10" t="str">
        <f t="shared" si="13"/>
        <v>883</v>
      </c>
      <c r="D892" s="113" t="s">
        <v>61</v>
      </c>
      <c r="E892" s="112" t="s">
        <v>163</v>
      </c>
    </row>
    <row r="893" spans="2:5">
      <c r="B893" s="117">
        <v>884</v>
      </c>
      <c r="C893" s="10" t="str">
        <f t="shared" si="13"/>
        <v>884</v>
      </c>
      <c r="D893" s="113" t="s">
        <v>61</v>
      </c>
      <c r="E893" s="112" t="s">
        <v>163</v>
      </c>
    </row>
    <row r="894" spans="2:5">
      <c r="B894" s="117">
        <v>885</v>
      </c>
      <c r="C894" s="10" t="str">
        <f t="shared" si="13"/>
        <v>885</v>
      </c>
      <c r="D894" s="113" t="s">
        <v>61</v>
      </c>
      <c r="E894" s="112" t="s">
        <v>163</v>
      </c>
    </row>
    <row r="895" spans="2:5">
      <c r="B895" s="117">
        <v>886</v>
      </c>
      <c r="C895" s="10" t="str">
        <f t="shared" si="13"/>
        <v>886</v>
      </c>
      <c r="D895" s="113" t="s">
        <v>61</v>
      </c>
      <c r="E895" s="112" t="s">
        <v>163</v>
      </c>
    </row>
    <row r="896" spans="2:5">
      <c r="B896" s="117">
        <v>887</v>
      </c>
      <c r="C896" s="10" t="str">
        <f t="shared" si="13"/>
        <v>887</v>
      </c>
      <c r="D896" s="113" t="s">
        <v>61</v>
      </c>
      <c r="E896" s="112" t="s">
        <v>163</v>
      </c>
    </row>
    <row r="897" spans="2:5">
      <c r="B897" s="117">
        <v>888</v>
      </c>
      <c r="C897" s="10" t="str">
        <f t="shared" si="13"/>
        <v>888</v>
      </c>
      <c r="D897" s="113" t="s">
        <v>61</v>
      </c>
      <c r="E897" s="112" t="s">
        <v>163</v>
      </c>
    </row>
    <row r="898" spans="2:5">
      <c r="B898" s="117">
        <v>889</v>
      </c>
      <c r="C898" s="10" t="str">
        <f t="shared" si="13"/>
        <v>889</v>
      </c>
      <c r="D898" s="113" t="s">
        <v>61</v>
      </c>
      <c r="E898" s="112" t="s">
        <v>163</v>
      </c>
    </row>
    <row r="899" spans="2:5">
      <c r="B899" s="117">
        <v>890</v>
      </c>
      <c r="C899" s="10" t="str">
        <f t="shared" si="13"/>
        <v>890</v>
      </c>
      <c r="D899" s="113" t="s">
        <v>61</v>
      </c>
      <c r="E899" s="112" t="s">
        <v>163</v>
      </c>
    </row>
    <row r="900" spans="2:5">
      <c r="B900" s="117">
        <v>891</v>
      </c>
      <c r="C900" s="10" t="str">
        <f t="shared" si="13"/>
        <v>891</v>
      </c>
      <c r="D900" s="113" t="s">
        <v>61</v>
      </c>
      <c r="E900" s="112" t="s">
        <v>163</v>
      </c>
    </row>
    <row r="901" spans="2:5">
      <c r="B901" s="117">
        <v>892</v>
      </c>
      <c r="C901" s="10" t="str">
        <f t="shared" si="13"/>
        <v>892</v>
      </c>
      <c r="D901" s="113" t="s">
        <v>61</v>
      </c>
      <c r="E901" s="112" t="s">
        <v>163</v>
      </c>
    </row>
    <row r="902" spans="2:5">
      <c r="B902" s="117">
        <v>893</v>
      </c>
      <c r="C902" s="10" t="str">
        <f t="shared" si="13"/>
        <v>893</v>
      </c>
      <c r="D902" s="113" t="s">
        <v>61</v>
      </c>
      <c r="E902" s="112" t="s">
        <v>163</v>
      </c>
    </row>
    <row r="903" spans="2:5">
      <c r="B903" s="117">
        <v>894</v>
      </c>
      <c r="C903" s="10" t="str">
        <f t="shared" si="13"/>
        <v>894</v>
      </c>
      <c r="D903" s="113" t="s">
        <v>61</v>
      </c>
      <c r="E903" s="112" t="s">
        <v>163</v>
      </c>
    </row>
    <row r="904" spans="2:5">
      <c r="B904" s="117">
        <v>895</v>
      </c>
      <c r="C904" s="10" t="str">
        <f t="shared" si="13"/>
        <v>895</v>
      </c>
      <c r="D904" s="113" t="s">
        <v>61</v>
      </c>
      <c r="E904" s="112" t="s">
        <v>163</v>
      </c>
    </row>
    <row r="905" spans="2:5">
      <c r="B905" s="117">
        <v>896</v>
      </c>
      <c r="C905" s="10" t="str">
        <f t="shared" si="13"/>
        <v>896</v>
      </c>
      <c r="D905" s="113" t="s">
        <v>61</v>
      </c>
      <c r="E905" s="112" t="s">
        <v>163</v>
      </c>
    </row>
    <row r="906" spans="2:5">
      <c r="B906" s="117">
        <v>897</v>
      </c>
      <c r="C906" s="10" t="str">
        <f t="shared" si="13"/>
        <v>897</v>
      </c>
      <c r="D906" s="113" t="s">
        <v>61</v>
      </c>
      <c r="E906" s="112" t="s">
        <v>163</v>
      </c>
    </row>
    <row r="907" spans="2:5">
      <c r="B907" s="117">
        <v>898</v>
      </c>
      <c r="C907" s="10" t="str">
        <f t="shared" ref="C907:C970" si="14">+TEXT(B907,0)</f>
        <v>898</v>
      </c>
      <c r="D907" s="113" t="s">
        <v>61</v>
      </c>
      <c r="E907" s="112" t="s">
        <v>163</v>
      </c>
    </row>
    <row r="908" spans="2:5">
      <c r="B908" s="117">
        <v>899</v>
      </c>
      <c r="C908" s="10" t="str">
        <f t="shared" si="14"/>
        <v>899</v>
      </c>
      <c r="D908" s="113" t="s">
        <v>61</v>
      </c>
      <c r="E908" s="112" t="s">
        <v>163</v>
      </c>
    </row>
    <row r="909" spans="2:5">
      <c r="B909" s="117">
        <v>900</v>
      </c>
      <c r="C909" s="10" t="str">
        <f t="shared" si="14"/>
        <v>900</v>
      </c>
      <c r="D909" s="113" t="s">
        <v>61</v>
      </c>
      <c r="E909" s="112" t="s">
        <v>163</v>
      </c>
    </row>
    <row r="910" spans="2:5">
      <c r="B910" s="117">
        <v>901</v>
      </c>
      <c r="C910" s="10" t="str">
        <f t="shared" si="14"/>
        <v>901</v>
      </c>
      <c r="D910" s="113" t="s">
        <v>61</v>
      </c>
      <c r="E910" s="112" t="s">
        <v>163</v>
      </c>
    </row>
    <row r="911" spans="2:5">
      <c r="B911" s="117">
        <v>902</v>
      </c>
      <c r="C911" s="10" t="str">
        <f t="shared" si="14"/>
        <v>902</v>
      </c>
      <c r="D911" s="113" t="s">
        <v>61</v>
      </c>
      <c r="E911" s="112" t="s">
        <v>163</v>
      </c>
    </row>
    <row r="912" spans="2:5">
      <c r="B912" s="117">
        <v>903</v>
      </c>
      <c r="C912" s="10" t="str">
        <f t="shared" si="14"/>
        <v>903</v>
      </c>
      <c r="D912" s="113" t="s">
        <v>61</v>
      </c>
      <c r="E912" s="112" t="s">
        <v>163</v>
      </c>
    </row>
    <row r="913" spans="2:5">
      <c r="B913" s="117">
        <v>904</v>
      </c>
      <c r="C913" s="10" t="str">
        <f t="shared" si="14"/>
        <v>904</v>
      </c>
      <c r="D913" s="113" t="s">
        <v>61</v>
      </c>
      <c r="E913" s="112" t="s">
        <v>163</v>
      </c>
    </row>
    <row r="914" spans="2:5">
      <c r="B914" s="117">
        <v>905</v>
      </c>
      <c r="C914" s="10" t="str">
        <f t="shared" si="14"/>
        <v>905</v>
      </c>
      <c r="D914" s="113" t="s">
        <v>61</v>
      </c>
      <c r="E914" s="112" t="s">
        <v>163</v>
      </c>
    </row>
    <row r="915" spans="2:5">
      <c r="B915" s="117">
        <v>906</v>
      </c>
      <c r="C915" s="10" t="str">
        <f t="shared" si="14"/>
        <v>906</v>
      </c>
      <c r="D915" s="113" t="s">
        <v>61</v>
      </c>
      <c r="E915" s="112" t="s">
        <v>163</v>
      </c>
    </row>
    <row r="916" spans="2:5">
      <c r="B916" s="117">
        <v>907</v>
      </c>
      <c r="C916" s="10" t="str">
        <f t="shared" si="14"/>
        <v>907</v>
      </c>
      <c r="D916" s="113" t="s">
        <v>61</v>
      </c>
      <c r="E916" s="112" t="s">
        <v>163</v>
      </c>
    </row>
    <row r="917" spans="2:5">
      <c r="B917" s="117">
        <v>908</v>
      </c>
      <c r="C917" s="10" t="str">
        <f t="shared" si="14"/>
        <v>908</v>
      </c>
      <c r="D917" s="113" t="s">
        <v>61</v>
      </c>
      <c r="E917" s="112" t="s">
        <v>163</v>
      </c>
    </row>
    <row r="918" spans="2:5">
      <c r="B918" s="117">
        <v>909</v>
      </c>
      <c r="C918" s="10" t="str">
        <f t="shared" si="14"/>
        <v>909</v>
      </c>
      <c r="D918" s="113" t="s">
        <v>61</v>
      </c>
      <c r="E918" s="112" t="s">
        <v>163</v>
      </c>
    </row>
    <row r="919" spans="2:5">
      <c r="B919" s="117">
        <v>910</v>
      </c>
      <c r="C919" s="10" t="str">
        <f t="shared" si="14"/>
        <v>910</v>
      </c>
      <c r="D919" s="113" t="s">
        <v>61</v>
      </c>
      <c r="E919" s="112" t="s">
        <v>163</v>
      </c>
    </row>
    <row r="920" spans="2:5">
      <c r="B920" s="117">
        <v>911</v>
      </c>
      <c r="C920" s="10" t="str">
        <f t="shared" si="14"/>
        <v>911</v>
      </c>
      <c r="D920" s="113" t="s">
        <v>61</v>
      </c>
      <c r="E920" s="112" t="s">
        <v>163</v>
      </c>
    </row>
    <row r="921" spans="2:5">
      <c r="B921" s="117">
        <v>912</v>
      </c>
      <c r="C921" s="10" t="str">
        <f t="shared" si="14"/>
        <v>912</v>
      </c>
      <c r="D921" s="113" t="s">
        <v>61</v>
      </c>
      <c r="E921" s="112" t="s">
        <v>163</v>
      </c>
    </row>
    <row r="922" spans="2:5">
      <c r="B922" s="117">
        <v>913</v>
      </c>
      <c r="C922" s="10" t="str">
        <f t="shared" si="14"/>
        <v>913</v>
      </c>
      <c r="D922" s="113" t="s">
        <v>61</v>
      </c>
      <c r="E922" s="112" t="s">
        <v>163</v>
      </c>
    </row>
    <row r="923" spans="2:5">
      <c r="B923" s="117">
        <v>914</v>
      </c>
      <c r="C923" s="10" t="str">
        <f t="shared" si="14"/>
        <v>914</v>
      </c>
      <c r="D923" s="113" t="s">
        <v>61</v>
      </c>
      <c r="E923" s="112" t="s">
        <v>163</v>
      </c>
    </row>
    <row r="924" spans="2:5">
      <c r="B924" s="117">
        <v>915</v>
      </c>
      <c r="C924" s="10" t="str">
        <f t="shared" si="14"/>
        <v>915</v>
      </c>
      <c r="D924" s="113" t="s">
        <v>61</v>
      </c>
      <c r="E924" s="112" t="s">
        <v>163</v>
      </c>
    </row>
    <row r="925" spans="2:5">
      <c r="B925" s="117">
        <v>916</v>
      </c>
      <c r="C925" s="10" t="str">
        <f t="shared" si="14"/>
        <v>916</v>
      </c>
      <c r="D925" s="113" t="s">
        <v>61</v>
      </c>
      <c r="E925" s="112" t="s">
        <v>163</v>
      </c>
    </row>
    <row r="926" spans="2:5">
      <c r="B926" s="117">
        <v>917</v>
      </c>
      <c r="C926" s="10" t="str">
        <f t="shared" si="14"/>
        <v>917</v>
      </c>
      <c r="D926" s="113" t="s">
        <v>61</v>
      </c>
      <c r="E926" s="112" t="s">
        <v>163</v>
      </c>
    </row>
    <row r="927" spans="2:5">
      <c r="B927" s="117">
        <v>918</v>
      </c>
      <c r="C927" s="10" t="str">
        <f t="shared" si="14"/>
        <v>918</v>
      </c>
      <c r="D927" s="113" t="s">
        <v>61</v>
      </c>
      <c r="E927" s="112" t="s">
        <v>163</v>
      </c>
    </row>
    <row r="928" spans="2:5">
      <c r="B928" s="117">
        <v>919</v>
      </c>
      <c r="C928" s="10" t="str">
        <f t="shared" si="14"/>
        <v>919</v>
      </c>
      <c r="D928" s="113" t="s">
        <v>61</v>
      </c>
      <c r="E928" s="112" t="s">
        <v>163</v>
      </c>
    </row>
    <row r="929" spans="2:5">
      <c r="B929" s="117">
        <v>920</v>
      </c>
      <c r="C929" s="10" t="str">
        <f t="shared" si="14"/>
        <v>920</v>
      </c>
      <c r="D929" s="113" t="s">
        <v>61</v>
      </c>
      <c r="E929" s="112" t="s">
        <v>163</v>
      </c>
    </row>
    <row r="930" spans="2:5">
      <c r="B930" s="117">
        <v>921</v>
      </c>
      <c r="C930" s="10" t="str">
        <f t="shared" si="14"/>
        <v>921</v>
      </c>
      <c r="D930" s="113" t="s">
        <v>61</v>
      </c>
      <c r="E930" s="112" t="s">
        <v>163</v>
      </c>
    </row>
    <row r="931" spans="2:5">
      <c r="B931" s="117">
        <v>922</v>
      </c>
      <c r="C931" s="10" t="str">
        <f t="shared" si="14"/>
        <v>922</v>
      </c>
      <c r="D931" s="113" t="s">
        <v>61</v>
      </c>
      <c r="E931" s="112" t="s">
        <v>163</v>
      </c>
    </row>
    <row r="932" spans="2:5">
      <c r="B932" s="117">
        <v>923</v>
      </c>
      <c r="C932" s="10" t="str">
        <f t="shared" si="14"/>
        <v>923</v>
      </c>
      <c r="D932" s="113" t="s">
        <v>61</v>
      </c>
      <c r="E932" s="112" t="s">
        <v>163</v>
      </c>
    </row>
    <row r="933" spans="2:5">
      <c r="B933" s="117">
        <v>924</v>
      </c>
      <c r="C933" s="10" t="str">
        <f t="shared" si="14"/>
        <v>924</v>
      </c>
      <c r="D933" s="113" t="s">
        <v>61</v>
      </c>
      <c r="E933" s="112" t="s">
        <v>163</v>
      </c>
    </row>
    <row r="934" spans="2:5">
      <c r="B934" s="117">
        <v>925</v>
      </c>
      <c r="C934" s="10" t="str">
        <f t="shared" si="14"/>
        <v>925</v>
      </c>
      <c r="D934" s="113" t="s">
        <v>61</v>
      </c>
      <c r="E934" s="112" t="s">
        <v>163</v>
      </c>
    </row>
    <row r="935" spans="2:5">
      <c r="B935" s="117">
        <v>926</v>
      </c>
      <c r="C935" s="10" t="str">
        <f t="shared" si="14"/>
        <v>926</v>
      </c>
      <c r="D935" s="113" t="s">
        <v>61</v>
      </c>
      <c r="E935" s="112" t="s">
        <v>163</v>
      </c>
    </row>
    <row r="936" spans="2:5">
      <c r="B936" s="117">
        <v>927</v>
      </c>
      <c r="C936" s="10" t="str">
        <f t="shared" si="14"/>
        <v>927</v>
      </c>
      <c r="D936" s="113" t="s">
        <v>61</v>
      </c>
      <c r="E936" s="112" t="s">
        <v>163</v>
      </c>
    </row>
    <row r="937" spans="2:5">
      <c r="B937" s="117">
        <v>928</v>
      </c>
      <c r="C937" s="10" t="str">
        <f t="shared" si="14"/>
        <v>928</v>
      </c>
      <c r="D937" s="113" t="s">
        <v>61</v>
      </c>
      <c r="E937" s="112" t="s">
        <v>163</v>
      </c>
    </row>
    <row r="938" spans="2:5">
      <c r="B938" s="117">
        <v>929</v>
      </c>
      <c r="C938" s="10" t="str">
        <f t="shared" si="14"/>
        <v>929</v>
      </c>
      <c r="D938" s="113" t="s">
        <v>61</v>
      </c>
      <c r="E938" s="112" t="s">
        <v>163</v>
      </c>
    </row>
    <row r="939" spans="2:5">
      <c r="B939" s="117">
        <v>930</v>
      </c>
      <c r="C939" s="10" t="str">
        <f t="shared" si="14"/>
        <v>930</v>
      </c>
      <c r="D939" s="113" t="s">
        <v>61</v>
      </c>
      <c r="E939" s="112" t="s">
        <v>163</v>
      </c>
    </row>
    <row r="940" spans="2:5">
      <c r="B940" s="117">
        <v>931</v>
      </c>
      <c r="C940" s="10" t="str">
        <f t="shared" si="14"/>
        <v>931</v>
      </c>
      <c r="D940" s="113" t="s">
        <v>61</v>
      </c>
      <c r="E940" s="112" t="s">
        <v>163</v>
      </c>
    </row>
    <row r="941" spans="2:5">
      <c r="B941" s="117">
        <v>932</v>
      </c>
      <c r="C941" s="10" t="str">
        <f t="shared" si="14"/>
        <v>932</v>
      </c>
      <c r="D941" s="113" t="s">
        <v>61</v>
      </c>
      <c r="E941" s="112" t="s">
        <v>163</v>
      </c>
    </row>
    <row r="942" spans="2:5">
      <c r="B942" s="117">
        <v>933</v>
      </c>
      <c r="C942" s="10" t="str">
        <f t="shared" si="14"/>
        <v>933</v>
      </c>
      <c r="D942" s="113" t="s">
        <v>61</v>
      </c>
      <c r="E942" s="112" t="s">
        <v>163</v>
      </c>
    </row>
    <row r="943" spans="2:5">
      <c r="B943" s="117">
        <v>934</v>
      </c>
      <c r="C943" s="10" t="str">
        <f t="shared" si="14"/>
        <v>934</v>
      </c>
      <c r="D943" s="113" t="s">
        <v>61</v>
      </c>
      <c r="E943" s="112" t="s">
        <v>163</v>
      </c>
    </row>
    <row r="944" spans="2:5">
      <c r="B944" s="117">
        <v>935</v>
      </c>
      <c r="C944" s="10" t="str">
        <f t="shared" si="14"/>
        <v>935</v>
      </c>
      <c r="D944" s="113" t="s">
        <v>61</v>
      </c>
      <c r="E944" s="112" t="s">
        <v>163</v>
      </c>
    </row>
    <row r="945" spans="2:5">
      <c r="B945" s="117">
        <v>936</v>
      </c>
      <c r="C945" s="10" t="str">
        <f t="shared" si="14"/>
        <v>936</v>
      </c>
      <c r="D945" s="113" t="s">
        <v>61</v>
      </c>
      <c r="E945" s="112" t="s">
        <v>163</v>
      </c>
    </row>
    <row r="946" spans="2:5">
      <c r="B946" s="117">
        <v>937</v>
      </c>
      <c r="C946" s="10" t="str">
        <f t="shared" si="14"/>
        <v>937</v>
      </c>
      <c r="D946" s="113" t="s">
        <v>61</v>
      </c>
      <c r="E946" s="112" t="s">
        <v>163</v>
      </c>
    </row>
    <row r="947" spans="2:5">
      <c r="B947" s="117">
        <v>938</v>
      </c>
      <c r="C947" s="10" t="str">
        <f t="shared" si="14"/>
        <v>938</v>
      </c>
      <c r="D947" s="113" t="s">
        <v>61</v>
      </c>
      <c r="E947" s="112" t="s">
        <v>163</v>
      </c>
    </row>
    <row r="948" spans="2:5">
      <c r="B948" s="117">
        <v>939</v>
      </c>
      <c r="C948" s="10" t="str">
        <f t="shared" si="14"/>
        <v>939</v>
      </c>
      <c r="D948" s="113" t="s">
        <v>61</v>
      </c>
      <c r="E948" s="112" t="s">
        <v>163</v>
      </c>
    </row>
    <row r="949" spans="2:5">
      <c r="B949" s="117">
        <v>940</v>
      </c>
      <c r="C949" s="10" t="str">
        <f t="shared" si="14"/>
        <v>940</v>
      </c>
      <c r="D949" s="113" t="s">
        <v>61</v>
      </c>
      <c r="E949" s="112" t="s">
        <v>163</v>
      </c>
    </row>
    <row r="950" spans="2:5">
      <c r="B950" s="117">
        <v>941</v>
      </c>
      <c r="C950" s="10" t="str">
        <f t="shared" si="14"/>
        <v>941</v>
      </c>
      <c r="D950" s="113" t="s">
        <v>61</v>
      </c>
      <c r="E950" s="112" t="s">
        <v>163</v>
      </c>
    </row>
    <row r="951" spans="2:5">
      <c r="B951" s="117">
        <v>942</v>
      </c>
      <c r="C951" s="10" t="str">
        <f t="shared" si="14"/>
        <v>942</v>
      </c>
      <c r="D951" s="113" t="s">
        <v>61</v>
      </c>
      <c r="E951" s="112" t="s">
        <v>163</v>
      </c>
    </row>
    <row r="952" spans="2:5">
      <c r="B952" s="117">
        <v>943</v>
      </c>
      <c r="C952" s="10" t="str">
        <f t="shared" si="14"/>
        <v>943</v>
      </c>
      <c r="D952" s="113" t="s">
        <v>61</v>
      </c>
      <c r="E952" s="112" t="s">
        <v>163</v>
      </c>
    </row>
    <row r="953" spans="2:5">
      <c r="B953" s="117">
        <v>944</v>
      </c>
      <c r="C953" s="10" t="str">
        <f t="shared" si="14"/>
        <v>944</v>
      </c>
      <c r="D953" s="113" t="s">
        <v>61</v>
      </c>
      <c r="E953" s="112" t="s">
        <v>163</v>
      </c>
    </row>
    <row r="954" spans="2:5">
      <c r="B954" s="117">
        <v>945</v>
      </c>
      <c r="C954" s="10" t="str">
        <f t="shared" si="14"/>
        <v>945</v>
      </c>
      <c r="D954" s="113" t="s">
        <v>61</v>
      </c>
      <c r="E954" s="112" t="s">
        <v>163</v>
      </c>
    </row>
    <row r="955" spans="2:5">
      <c r="B955" s="117">
        <v>946</v>
      </c>
      <c r="C955" s="10" t="str">
        <f t="shared" si="14"/>
        <v>946</v>
      </c>
      <c r="D955" s="113" t="s">
        <v>61</v>
      </c>
      <c r="E955" s="112" t="s">
        <v>163</v>
      </c>
    </row>
    <row r="956" spans="2:5">
      <c r="B956" s="117">
        <v>947</v>
      </c>
      <c r="C956" s="10" t="str">
        <f t="shared" si="14"/>
        <v>947</v>
      </c>
      <c r="D956" s="113" t="s">
        <v>61</v>
      </c>
      <c r="E956" s="112" t="s">
        <v>163</v>
      </c>
    </row>
    <row r="957" spans="2:5">
      <c r="B957" s="117">
        <v>948</v>
      </c>
      <c r="C957" s="10" t="str">
        <f t="shared" si="14"/>
        <v>948</v>
      </c>
      <c r="D957" s="113" t="s">
        <v>61</v>
      </c>
      <c r="E957" s="112" t="s">
        <v>163</v>
      </c>
    </row>
    <row r="958" spans="2:5">
      <c r="B958" s="117">
        <v>949</v>
      </c>
      <c r="C958" s="10" t="str">
        <f t="shared" si="14"/>
        <v>949</v>
      </c>
      <c r="D958" s="113" t="s">
        <v>61</v>
      </c>
      <c r="E958" s="112" t="s">
        <v>163</v>
      </c>
    </row>
    <row r="959" spans="2:5">
      <c r="B959" s="117">
        <v>950</v>
      </c>
      <c r="C959" s="10" t="str">
        <f t="shared" si="14"/>
        <v>950</v>
      </c>
      <c r="D959" s="113" t="s">
        <v>61</v>
      </c>
      <c r="E959" s="112" t="s">
        <v>163</v>
      </c>
    </row>
    <row r="960" spans="2:5">
      <c r="B960" s="117">
        <v>951</v>
      </c>
      <c r="C960" s="10" t="str">
        <f t="shared" si="14"/>
        <v>951</v>
      </c>
      <c r="D960" s="113" t="s">
        <v>61</v>
      </c>
      <c r="E960" s="112" t="s">
        <v>163</v>
      </c>
    </row>
    <row r="961" spans="2:5">
      <c r="B961" s="117">
        <v>952</v>
      </c>
      <c r="C961" s="10" t="str">
        <f t="shared" si="14"/>
        <v>952</v>
      </c>
      <c r="D961" s="113" t="s">
        <v>61</v>
      </c>
      <c r="E961" s="112" t="s">
        <v>163</v>
      </c>
    </row>
    <row r="962" spans="2:5">
      <c r="B962" s="117">
        <v>953</v>
      </c>
      <c r="C962" s="10" t="str">
        <f t="shared" si="14"/>
        <v>953</v>
      </c>
      <c r="D962" s="113" t="s">
        <v>61</v>
      </c>
      <c r="E962" s="112" t="s">
        <v>163</v>
      </c>
    </row>
    <row r="963" spans="2:5">
      <c r="B963" s="117">
        <v>954</v>
      </c>
      <c r="C963" s="10" t="str">
        <f t="shared" si="14"/>
        <v>954</v>
      </c>
      <c r="D963" s="113" t="s">
        <v>61</v>
      </c>
      <c r="E963" s="112" t="s">
        <v>163</v>
      </c>
    </row>
    <row r="964" spans="2:5">
      <c r="B964" s="117">
        <v>955</v>
      </c>
      <c r="C964" s="10" t="str">
        <f t="shared" si="14"/>
        <v>955</v>
      </c>
      <c r="D964" s="113" t="s">
        <v>61</v>
      </c>
      <c r="E964" s="112" t="s">
        <v>163</v>
      </c>
    </row>
    <row r="965" spans="2:5">
      <c r="B965" s="117">
        <v>956</v>
      </c>
      <c r="C965" s="10" t="str">
        <f t="shared" si="14"/>
        <v>956</v>
      </c>
      <c r="D965" s="113" t="s">
        <v>61</v>
      </c>
      <c r="E965" s="112" t="s">
        <v>163</v>
      </c>
    </row>
    <row r="966" spans="2:5">
      <c r="B966" s="117">
        <v>957</v>
      </c>
      <c r="C966" s="10" t="str">
        <f t="shared" si="14"/>
        <v>957</v>
      </c>
      <c r="D966" s="113" t="s">
        <v>61</v>
      </c>
      <c r="E966" s="112" t="s">
        <v>163</v>
      </c>
    </row>
    <row r="967" spans="2:5">
      <c r="B967" s="117">
        <v>958</v>
      </c>
      <c r="C967" s="10" t="str">
        <f t="shared" si="14"/>
        <v>958</v>
      </c>
      <c r="D967" s="113" t="s">
        <v>61</v>
      </c>
      <c r="E967" s="112" t="s">
        <v>163</v>
      </c>
    </row>
    <row r="968" spans="2:5">
      <c r="B968" s="117">
        <v>959</v>
      </c>
      <c r="C968" s="10" t="str">
        <f t="shared" si="14"/>
        <v>959</v>
      </c>
      <c r="D968" s="113" t="s">
        <v>61</v>
      </c>
      <c r="E968" s="112" t="s">
        <v>163</v>
      </c>
    </row>
    <row r="969" spans="2:5">
      <c r="B969" s="117">
        <v>960</v>
      </c>
      <c r="C969" s="10" t="str">
        <f t="shared" si="14"/>
        <v>960</v>
      </c>
      <c r="D969" s="113" t="s">
        <v>61</v>
      </c>
      <c r="E969" s="112" t="s">
        <v>163</v>
      </c>
    </row>
    <row r="970" spans="2:5">
      <c r="B970" s="117">
        <v>961</v>
      </c>
      <c r="C970" s="10" t="str">
        <f t="shared" si="14"/>
        <v>961</v>
      </c>
      <c r="D970" s="113" t="s">
        <v>61</v>
      </c>
      <c r="E970" s="112" t="s">
        <v>163</v>
      </c>
    </row>
    <row r="971" spans="2:5">
      <c r="B971" s="117">
        <v>962</v>
      </c>
      <c r="C971" s="10" t="str">
        <f t="shared" ref="C971:C1034" si="15">+TEXT(B971,0)</f>
        <v>962</v>
      </c>
      <c r="D971" s="113" t="s">
        <v>61</v>
      </c>
      <c r="E971" s="112" t="s">
        <v>163</v>
      </c>
    </row>
    <row r="972" spans="2:5">
      <c r="B972" s="117">
        <v>963</v>
      </c>
      <c r="C972" s="10" t="str">
        <f t="shared" si="15"/>
        <v>963</v>
      </c>
      <c r="D972" s="113" t="s">
        <v>61</v>
      </c>
      <c r="E972" s="112" t="s">
        <v>163</v>
      </c>
    </row>
    <row r="973" spans="2:5">
      <c r="B973" s="117">
        <v>964</v>
      </c>
      <c r="C973" s="10" t="str">
        <f t="shared" si="15"/>
        <v>964</v>
      </c>
      <c r="D973" s="113" t="s">
        <v>61</v>
      </c>
      <c r="E973" s="112" t="s">
        <v>163</v>
      </c>
    </row>
    <row r="974" spans="2:5">
      <c r="B974" s="117">
        <v>965</v>
      </c>
      <c r="C974" s="10" t="str">
        <f t="shared" si="15"/>
        <v>965</v>
      </c>
      <c r="D974" s="113" t="s">
        <v>61</v>
      </c>
      <c r="E974" s="112" t="s">
        <v>163</v>
      </c>
    </row>
    <row r="975" spans="2:5">
      <c r="B975" s="117">
        <v>966</v>
      </c>
      <c r="C975" s="10" t="str">
        <f t="shared" si="15"/>
        <v>966</v>
      </c>
      <c r="D975" s="113" t="s">
        <v>61</v>
      </c>
      <c r="E975" s="112" t="s">
        <v>163</v>
      </c>
    </row>
    <row r="976" spans="2:5">
      <c r="B976" s="117">
        <v>967</v>
      </c>
      <c r="C976" s="10" t="str">
        <f t="shared" si="15"/>
        <v>967</v>
      </c>
      <c r="D976" s="113" t="s">
        <v>61</v>
      </c>
      <c r="E976" s="112" t="s">
        <v>163</v>
      </c>
    </row>
    <row r="977" spans="2:5">
      <c r="B977" s="117">
        <v>968</v>
      </c>
      <c r="C977" s="10" t="str">
        <f t="shared" si="15"/>
        <v>968</v>
      </c>
      <c r="D977" s="113" t="s">
        <v>61</v>
      </c>
      <c r="E977" s="112" t="s">
        <v>163</v>
      </c>
    </row>
    <row r="978" spans="2:5">
      <c r="B978" s="117">
        <v>969</v>
      </c>
      <c r="C978" s="10" t="str">
        <f t="shared" si="15"/>
        <v>969</v>
      </c>
      <c r="D978" s="113" t="s">
        <v>61</v>
      </c>
      <c r="E978" s="112" t="s">
        <v>163</v>
      </c>
    </row>
    <row r="979" spans="2:5">
      <c r="B979" s="117">
        <v>970</v>
      </c>
      <c r="C979" s="10" t="str">
        <f t="shared" si="15"/>
        <v>970</v>
      </c>
      <c r="D979" s="113" t="s">
        <v>61</v>
      </c>
      <c r="E979" s="112" t="s">
        <v>163</v>
      </c>
    </row>
    <row r="980" spans="2:5">
      <c r="B980" s="117">
        <v>971</v>
      </c>
      <c r="C980" s="10" t="str">
        <f t="shared" si="15"/>
        <v>971</v>
      </c>
      <c r="D980" s="113" t="s">
        <v>61</v>
      </c>
      <c r="E980" s="112" t="s">
        <v>163</v>
      </c>
    </row>
    <row r="981" spans="2:5">
      <c r="B981" s="117">
        <v>972</v>
      </c>
      <c r="C981" s="10" t="str">
        <f t="shared" si="15"/>
        <v>972</v>
      </c>
      <c r="D981" s="113" t="s">
        <v>61</v>
      </c>
      <c r="E981" s="112" t="s">
        <v>163</v>
      </c>
    </row>
    <row r="982" spans="2:5">
      <c r="B982" s="117">
        <v>973</v>
      </c>
      <c r="C982" s="10" t="str">
        <f t="shared" si="15"/>
        <v>973</v>
      </c>
      <c r="D982" s="113" t="s">
        <v>61</v>
      </c>
      <c r="E982" s="112" t="s">
        <v>163</v>
      </c>
    </row>
    <row r="983" spans="2:5">
      <c r="B983" s="117">
        <v>974</v>
      </c>
      <c r="C983" s="10" t="str">
        <f t="shared" si="15"/>
        <v>974</v>
      </c>
      <c r="D983" s="113" t="s">
        <v>61</v>
      </c>
      <c r="E983" s="112" t="s">
        <v>163</v>
      </c>
    </row>
    <row r="984" spans="2:5">
      <c r="B984" s="117">
        <v>975</v>
      </c>
      <c r="C984" s="10" t="str">
        <f t="shared" si="15"/>
        <v>975</v>
      </c>
      <c r="D984" s="113" t="s">
        <v>61</v>
      </c>
      <c r="E984" s="112" t="s">
        <v>163</v>
      </c>
    </row>
    <row r="985" spans="2:5">
      <c r="B985" s="117">
        <v>976</v>
      </c>
      <c r="C985" s="10" t="str">
        <f t="shared" si="15"/>
        <v>976</v>
      </c>
      <c r="D985" s="113" t="s">
        <v>61</v>
      </c>
      <c r="E985" s="112" t="s">
        <v>163</v>
      </c>
    </row>
    <row r="986" spans="2:5">
      <c r="B986" s="117">
        <v>977</v>
      </c>
      <c r="C986" s="10" t="str">
        <f t="shared" si="15"/>
        <v>977</v>
      </c>
      <c r="D986" s="113" t="s">
        <v>61</v>
      </c>
      <c r="E986" s="112" t="s">
        <v>163</v>
      </c>
    </row>
    <row r="987" spans="2:5">
      <c r="B987" s="117">
        <v>978</v>
      </c>
      <c r="C987" s="10" t="str">
        <f t="shared" si="15"/>
        <v>978</v>
      </c>
      <c r="D987" s="113" t="s">
        <v>61</v>
      </c>
      <c r="E987" s="112" t="s">
        <v>163</v>
      </c>
    </row>
    <row r="988" spans="2:5">
      <c r="B988" s="117">
        <v>979</v>
      </c>
      <c r="C988" s="10" t="str">
        <f t="shared" si="15"/>
        <v>979</v>
      </c>
      <c r="D988" s="113" t="s">
        <v>61</v>
      </c>
      <c r="E988" s="112" t="s">
        <v>163</v>
      </c>
    </row>
    <row r="989" spans="2:5">
      <c r="B989" s="117">
        <v>980</v>
      </c>
      <c r="C989" s="10" t="str">
        <f t="shared" si="15"/>
        <v>980</v>
      </c>
      <c r="D989" s="113" t="s">
        <v>61</v>
      </c>
      <c r="E989" s="112" t="s">
        <v>163</v>
      </c>
    </row>
    <row r="990" spans="2:5">
      <c r="B990" s="117">
        <v>981</v>
      </c>
      <c r="C990" s="10" t="str">
        <f t="shared" si="15"/>
        <v>981</v>
      </c>
      <c r="D990" s="113" t="s">
        <v>61</v>
      </c>
      <c r="E990" s="112" t="s">
        <v>163</v>
      </c>
    </row>
    <row r="991" spans="2:5">
      <c r="B991" s="117">
        <v>982</v>
      </c>
      <c r="C991" s="10" t="str">
        <f t="shared" si="15"/>
        <v>982</v>
      </c>
      <c r="D991" s="113" t="s">
        <v>61</v>
      </c>
      <c r="E991" s="112" t="s">
        <v>163</v>
      </c>
    </row>
    <row r="992" spans="2:5">
      <c r="B992" s="117">
        <v>983</v>
      </c>
      <c r="C992" s="10" t="str">
        <f t="shared" si="15"/>
        <v>983</v>
      </c>
      <c r="D992" s="113" t="s">
        <v>61</v>
      </c>
      <c r="E992" s="112" t="s">
        <v>163</v>
      </c>
    </row>
    <row r="993" spans="2:5">
      <c r="B993" s="117">
        <v>984</v>
      </c>
      <c r="C993" s="10" t="str">
        <f t="shared" si="15"/>
        <v>984</v>
      </c>
      <c r="D993" s="113" t="s">
        <v>61</v>
      </c>
      <c r="E993" s="112" t="s">
        <v>163</v>
      </c>
    </row>
    <row r="994" spans="2:5">
      <c r="B994" s="117">
        <v>985</v>
      </c>
      <c r="C994" s="10" t="str">
        <f t="shared" si="15"/>
        <v>985</v>
      </c>
      <c r="D994" s="113" t="s">
        <v>61</v>
      </c>
      <c r="E994" s="112" t="s">
        <v>163</v>
      </c>
    </row>
    <row r="995" spans="2:5">
      <c r="B995" s="117">
        <v>986</v>
      </c>
      <c r="C995" s="10" t="str">
        <f t="shared" si="15"/>
        <v>986</v>
      </c>
      <c r="D995" s="113" t="s">
        <v>61</v>
      </c>
      <c r="E995" s="112" t="s">
        <v>163</v>
      </c>
    </row>
    <row r="996" spans="2:5">
      <c r="B996" s="117">
        <v>987</v>
      </c>
      <c r="C996" s="10" t="str">
        <f t="shared" si="15"/>
        <v>987</v>
      </c>
      <c r="D996" s="113" t="s">
        <v>61</v>
      </c>
      <c r="E996" s="112" t="s">
        <v>163</v>
      </c>
    </row>
    <row r="997" spans="2:5">
      <c r="B997" s="117">
        <v>988</v>
      </c>
      <c r="C997" s="10" t="str">
        <f t="shared" si="15"/>
        <v>988</v>
      </c>
      <c r="D997" s="113" t="s">
        <v>61</v>
      </c>
      <c r="E997" s="112" t="s">
        <v>163</v>
      </c>
    </row>
    <row r="998" spans="2:5">
      <c r="B998" s="117">
        <v>989</v>
      </c>
      <c r="C998" s="10" t="str">
        <f t="shared" si="15"/>
        <v>989</v>
      </c>
      <c r="D998" s="113" t="s">
        <v>61</v>
      </c>
      <c r="E998" s="112" t="s">
        <v>163</v>
      </c>
    </row>
    <row r="999" spans="2:5">
      <c r="B999" s="117">
        <v>990</v>
      </c>
      <c r="C999" s="10" t="str">
        <f t="shared" si="15"/>
        <v>990</v>
      </c>
      <c r="D999" s="113" t="s">
        <v>61</v>
      </c>
      <c r="E999" s="112" t="s">
        <v>163</v>
      </c>
    </row>
    <row r="1000" spans="2:5">
      <c r="B1000" s="117">
        <v>991</v>
      </c>
      <c r="C1000" s="10" t="str">
        <f t="shared" si="15"/>
        <v>991</v>
      </c>
      <c r="D1000" s="113" t="s">
        <v>61</v>
      </c>
      <c r="E1000" s="112" t="s">
        <v>163</v>
      </c>
    </row>
    <row r="1001" spans="2:5">
      <c r="B1001" s="117">
        <v>992</v>
      </c>
      <c r="C1001" s="10" t="str">
        <f t="shared" si="15"/>
        <v>992</v>
      </c>
      <c r="D1001" s="113" t="s">
        <v>61</v>
      </c>
      <c r="E1001" s="112" t="s">
        <v>163</v>
      </c>
    </row>
    <row r="1002" spans="2:5">
      <c r="B1002" s="117">
        <v>993</v>
      </c>
      <c r="C1002" s="10" t="str">
        <f t="shared" si="15"/>
        <v>993</v>
      </c>
      <c r="D1002" s="113" t="s">
        <v>61</v>
      </c>
      <c r="E1002" s="112" t="s">
        <v>163</v>
      </c>
    </row>
    <row r="1003" spans="2:5">
      <c r="B1003" s="117">
        <v>994</v>
      </c>
      <c r="C1003" s="10" t="str">
        <f t="shared" si="15"/>
        <v>994</v>
      </c>
      <c r="D1003" s="113" t="s">
        <v>61</v>
      </c>
      <c r="E1003" s="112" t="s">
        <v>163</v>
      </c>
    </row>
    <row r="1004" spans="2:5">
      <c r="B1004" s="117">
        <v>995</v>
      </c>
      <c r="C1004" s="10" t="str">
        <f t="shared" si="15"/>
        <v>995</v>
      </c>
      <c r="D1004" s="113" t="s">
        <v>61</v>
      </c>
      <c r="E1004" s="112" t="s">
        <v>163</v>
      </c>
    </row>
    <row r="1005" spans="2:5">
      <c r="B1005" s="117">
        <v>996</v>
      </c>
      <c r="C1005" s="10" t="str">
        <f t="shared" si="15"/>
        <v>996</v>
      </c>
      <c r="D1005" s="113" t="s">
        <v>61</v>
      </c>
      <c r="E1005" s="112" t="s">
        <v>163</v>
      </c>
    </row>
    <row r="1006" spans="2:5">
      <c r="B1006" s="117">
        <v>997</v>
      </c>
      <c r="C1006" s="10" t="str">
        <f t="shared" si="15"/>
        <v>997</v>
      </c>
      <c r="D1006" s="113" t="s">
        <v>61</v>
      </c>
      <c r="E1006" s="112" t="s">
        <v>163</v>
      </c>
    </row>
    <row r="1007" spans="2:5">
      <c r="B1007" s="117">
        <v>998</v>
      </c>
      <c r="C1007" s="10" t="str">
        <f t="shared" si="15"/>
        <v>998</v>
      </c>
      <c r="D1007" s="113" t="s">
        <v>61</v>
      </c>
      <c r="E1007" s="112" t="s">
        <v>163</v>
      </c>
    </row>
    <row r="1008" spans="2:5">
      <c r="B1008" s="117">
        <v>999</v>
      </c>
      <c r="C1008" s="10" t="str">
        <f t="shared" si="15"/>
        <v>999</v>
      </c>
      <c r="D1008" s="113" t="s">
        <v>61</v>
      </c>
      <c r="E1008" s="112" t="s">
        <v>163</v>
      </c>
    </row>
    <row r="1009" spans="2:5">
      <c r="B1009" s="117">
        <v>1000</v>
      </c>
      <c r="C1009" s="10" t="str">
        <f t="shared" si="15"/>
        <v>1000</v>
      </c>
      <c r="D1009" s="113" t="s">
        <v>61</v>
      </c>
      <c r="E1009" s="112" t="s">
        <v>163</v>
      </c>
    </row>
    <row r="1010" spans="2:5">
      <c r="B1010" s="117">
        <v>1001</v>
      </c>
      <c r="C1010" s="10" t="str">
        <f t="shared" si="15"/>
        <v>1001</v>
      </c>
      <c r="D1010" s="113" t="s">
        <v>61</v>
      </c>
      <c r="E1010" s="112" t="s">
        <v>163</v>
      </c>
    </row>
    <row r="1011" spans="2:5">
      <c r="B1011" s="117">
        <v>1002</v>
      </c>
      <c r="C1011" s="10" t="str">
        <f t="shared" si="15"/>
        <v>1002</v>
      </c>
      <c r="D1011" s="113" t="s">
        <v>61</v>
      </c>
      <c r="E1011" s="112" t="s">
        <v>163</v>
      </c>
    </row>
    <row r="1012" spans="2:5">
      <c r="B1012" s="117">
        <v>1003</v>
      </c>
      <c r="C1012" s="10" t="str">
        <f t="shared" si="15"/>
        <v>1003</v>
      </c>
      <c r="D1012" s="113" t="s">
        <v>61</v>
      </c>
      <c r="E1012" s="112" t="s">
        <v>163</v>
      </c>
    </row>
    <row r="1013" spans="2:5">
      <c r="B1013" s="117">
        <v>1004</v>
      </c>
      <c r="C1013" s="10" t="str">
        <f t="shared" si="15"/>
        <v>1004</v>
      </c>
      <c r="D1013" s="113" t="s">
        <v>61</v>
      </c>
      <c r="E1013" s="112" t="s">
        <v>163</v>
      </c>
    </row>
    <row r="1014" spans="2:5">
      <c r="B1014" s="117">
        <v>1005</v>
      </c>
      <c r="C1014" s="10" t="str">
        <f t="shared" si="15"/>
        <v>1005</v>
      </c>
      <c r="D1014" s="113" t="s">
        <v>61</v>
      </c>
      <c r="E1014" s="112" t="s">
        <v>163</v>
      </c>
    </row>
    <row r="1015" spans="2:5">
      <c r="B1015" s="117">
        <v>1006</v>
      </c>
      <c r="C1015" s="10" t="str">
        <f t="shared" si="15"/>
        <v>1006</v>
      </c>
      <c r="D1015" s="113" t="s">
        <v>61</v>
      </c>
      <c r="E1015" s="112" t="s">
        <v>163</v>
      </c>
    </row>
    <row r="1016" spans="2:5">
      <c r="B1016" s="117">
        <v>1007</v>
      </c>
      <c r="C1016" s="10" t="str">
        <f t="shared" si="15"/>
        <v>1007</v>
      </c>
      <c r="D1016" s="113" t="s">
        <v>61</v>
      </c>
      <c r="E1016" s="112" t="s">
        <v>163</v>
      </c>
    </row>
    <row r="1017" spans="2:5">
      <c r="B1017" s="117">
        <v>1008</v>
      </c>
      <c r="C1017" s="10" t="str">
        <f t="shared" si="15"/>
        <v>1008</v>
      </c>
      <c r="D1017" s="113" t="s">
        <v>61</v>
      </c>
      <c r="E1017" s="112" t="s">
        <v>163</v>
      </c>
    </row>
    <row r="1018" spans="2:5">
      <c r="B1018" s="117">
        <v>1009</v>
      </c>
      <c r="C1018" s="10" t="str">
        <f t="shared" si="15"/>
        <v>1009</v>
      </c>
      <c r="D1018" s="113" t="s">
        <v>61</v>
      </c>
      <c r="E1018" s="112" t="s">
        <v>163</v>
      </c>
    </row>
    <row r="1019" spans="2:5">
      <c r="B1019" s="117">
        <v>1010</v>
      </c>
      <c r="C1019" s="10" t="str">
        <f t="shared" si="15"/>
        <v>1010</v>
      </c>
      <c r="D1019" s="113" t="s">
        <v>61</v>
      </c>
      <c r="E1019" s="112" t="s">
        <v>163</v>
      </c>
    </row>
    <row r="1020" spans="2:5">
      <c r="B1020" s="117">
        <v>1011</v>
      </c>
      <c r="C1020" s="10" t="str">
        <f t="shared" si="15"/>
        <v>1011</v>
      </c>
      <c r="D1020" s="113" t="s">
        <v>61</v>
      </c>
      <c r="E1020" s="112" t="s">
        <v>163</v>
      </c>
    </row>
    <row r="1021" spans="2:5">
      <c r="B1021" s="117">
        <v>1012</v>
      </c>
      <c r="C1021" s="10" t="str">
        <f t="shared" si="15"/>
        <v>1012</v>
      </c>
      <c r="D1021" s="113" t="s">
        <v>61</v>
      </c>
      <c r="E1021" s="112" t="s">
        <v>163</v>
      </c>
    </row>
    <row r="1022" spans="2:5">
      <c r="B1022" s="117">
        <v>1013</v>
      </c>
      <c r="C1022" s="10" t="str">
        <f t="shared" si="15"/>
        <v>1013</v>
      </c>
      <c r="D1022" s="113" t="s">
        <v>61</v>
      </c>
      <c r="E1022" s="112" t="s">
        <v>163</v>
      </c>
    </row>
    <row r="1023" spans="2:5">
      <c r="B1023" s="117">
        <v>1014</v>
      </c>
      <c r="C1023" s="10" t="str">
        <f t="shared" si="15"/>
        <v>1014</v>
      </c>
      <c r="D1023" s="113" t="s">
        <v>61</v>
      </c>
      <c r="E1023" s="112" t="s">
        <v>163</v>
      </c>
    </row>
    <row r="1024" spans="2:5">
      <c r="B1024" s="117">
        <v>1015</v>
      </c>
      <c r="C1024" s="10" t="str">
        <f t="shared" si="15"/>
        <v>1015</v>
      </c>
      <c r="D1024" s="113" t="s">
        <v>61</v>
      </c>
      <c r="E1024" s="112" t="s">
        <v>163</v>
      </c>
    </row>
    <row r="1025" spans="2:5">
      <c r="B1025" s="117">
        <v>1016</v>
      </c>
      <c r="C1025" s="10" t="str">
        <f t="shared" si="15"/>
        <v>1016</v>
      </c>
      <c r="D1025" s="113" t="s">
        <v>61</v>
      </c>
      <c r="E1025" s="112" t="s">
        <v>163</v>
      </c>
    </row>
    <row r="1026" spans="2:5">
      <c r="B1026" s="117">
        <v>1017</v>
      </c>
      <c r="C1026" s="10" t="str">
        <f t="shared" si="15"/>
        <v>1017</v>
      </c>
      <c r="D1026" s="113" t="s">
        <v>61</v>
      </c>
      <c r="E1026" s="112" t="s">
        <v>163</v>
      </c>
    </row>
    <row r="1027" spans="2:5">
      <c r="B1027" s="117">
        <v>1018</v>
      </c>
      <c r="C1027" s="10" t="str">
        <f t="shared" si="15"/>
        <v>1018</v>
      </c>
      <c r="D1027" s="113" t="s">
        <v>61</v>
      </c>
      <c r="E1027" s="112" t="s">
        <v>163</v>
      </c>
    </row>
    <row r="1028" spans="2:5">
      <c r="B1028" s="117">
        <v>1019</v>
      </c>
      <c r="C1028" s="10" t="str">
        <f t="shared" si="15"/>
        <v>1019</v>
      </c>
      <c r="D1028" s="113" t="s">
        <v>61</v>
      </c>
      <c r="E1028" s="112" t="s">
        <v>163</v>
      </c>
    </row>
    <row r="1029" spans="2:5">
      <c r="B1029" s="117">
        <v>1020</v>
      </c>
      <c r="C1029" s="10" t="str">
        <f t="shared" si="15"/>
        <v>1020</v>
      </c>
      <c r="D1029" s="113" t="s">
        <v>61</v>
      </c>
      <c r="E1029" s="112" t="s">
        <v>163</v>
      </c>
    </row>
    <row r="1030" spans="2:5">
      <c r="B1030" s="117">
        <v>1021</v>
      </c>
      <c r="C1030" s="10" t="str">
        <f t="shared" si="15"/>
        <v>1021</v>
      </c>
      <c r="D1030" s="113" t="s">
        <v>61</v>
      </c>
      <c r="E1030" s="112" t="s">
        <v>163</v>
      </c>
    </row>
    <row r="1031" spans="2:5">
      <c r="B1031" s="117">
        <v>1022</v>
      </c>
      <c r="C1031" s="10" t="str">
        <f t="shared" si="15"/>
        <v>1022</v>
      </c>
      <c r="D1031" s="113" t="s">
        <v>61</v>
      </c>
      <c r="E1031" s="112" t="s">
        <v>163</v>
      </c>
    </row>
    <row r="1032" spans="2:5">
      <c r="B1032" s="117">
        <v>1023</v>
      </c>
      <c r="C1032" s="10" t="str">
        <f t="shared" si="15"/>
        <v>1023</v>
      </c>
      <c r="D1032" s="113" t="s">
        <v>61</v>
      </c>
      <c r="E1032" s="112" t="s">
        <v>163</v>
      </c>
    </row>
    <row r="1033" spans="2:5">
      <c r="B1033" s="117">
        <v>1024</v>
      </c>
      <c r="C1033" s="10" t="str">
        <f t="shared" si="15"/>
        <v>1024</v>
      </c>
      <c r="D1033" s="113" t="s">
        <v>61</v>
      </c>
      <c r="E1033" s="112" t="s">
        <v>163</v>
      </c>
    </row>
    <row r="1034" spans="2:5">
      <c r="B1034" s="117">
        <v>1025</v>
      </c>
      <c r="C1034" s="10" t="str">
        <f t="shared" si="15"/>
        <v>1025</v>
      </c>
      <c r="D1034" s="113" t="s">
        <v>61</v>
      </c>
      <c r="E1034" s="112" t="s">
        <v>163</v>
      </c>
    </row>
    <row r="1035" spans="2:5">
      <c r="B1035" s="117">
        <v>1026</v>
      </c>
      <c r="C1035" s="10" t="str">
        <f t="shared" ref="C1035:C1098" si="16">+TEXT(B1035,0)</f>
        <v>1026</v>
      </c>
      <c r="D1035" s="113" t="s">
        <v>61</v>
      </c>
      <c r="E1035" s="112" t="s">
        <v>163</v>
      </c>
    </row>
    <row r="1036" spans="2:5">
      <c r="B1036" s="117">
        <v>1027</v>
      </c>
      <c r="C1036" s="10" t="str">
        <f t="shared" si="16"/>
        <v>1027</v>
      </c>
      <c r="D1036" s="113" t="s">
        <v>61</v>
      </c>
      <c r="E1036" s="112" t="s">
        <v>163</v>
      </c>
    </row>
    <row r="1037" spans="2:5">
      <c r="B1037" s="117">
        <v>1028</v>
      </c>
      <c r="C1037" s="10" t="str">
        <f t="shared" si="16"/>
        <v>1028</v>
      </c>
      <c r="D1037" s="113" t="s">
        <v>61</v>
      </c>
      <c r="E1037" s="112" t="s">
        <v>163</v>
      </c>
    </row>
    <row r="1038" spans="2:5">
      <c r="B1038" s="117">
        <v>1029</v>
      </c>
      <c r="C1038" s="10" t="str">
        <f t="shared" si="16"/>
        <v>1029</v>
      </c>
      <c r="D1038" s="113" t="s">
        <v>61</v>
      </c>
      <c r="E1038" s="112" t="s">
        <v>163</v>
      </c>
    </row>
    <row r="1039" spans="2:5">
      <c r="B1039" s="117">
        <v>1030</v>
      </c>
      <c r="C1039" s="10" t="str">
        <f t="shared" si="16"/>
        <v>1030</v>
      </c>
      <c r="D1039" s="113" t="s">
        <v>61</v>
      </c>
      <c r="E1039" s="112" t="s">
        <v>163</v>
      </c>
    </row>
    <row r="1040" spans="2:5">
      <c r="B1040" s="117">
        <v>1031</v>
      </c>
      <c r="C1040" s="10" t="str">
        <f t="shared" si="16"/>
        <v>1031</v>
      </c>
      <c r="D1040" s="113" t="s">
        <v>61</v>
      </c>
      <c r="E1040" s="112" t="s">
        <v>163</v>
      </c>
    </row>
    <row r="1041" spans="2:5">
      <c r="B1041" s="117">
        <v>1032</v>
      </c>
      <c r="C1041" s="10" t="str">
        <f t="shared" si="16"/>
        <v>1032</v>
      </c>
      <c r="D1041" s="113" t="s">
        <v>61</v>
      </c>
      <c r="E1041" s="112" t="s">
        <v>163</v>
      </c>
    </row>
    <row r="1042" spans="2:5">
      <c r="B1042" s="117">
        <v>1033</v>
      </c>
      <c r="C1042" s="10" t="str">
        <f t="shared" si="16"/>
        <v>1033</v>
      </c>
      <c r="D1042" s="113" t="s">
        <v>61</v>
      </c>
      <c r="E1042" s="112" t="s">
        <v>163</v>
      </c>
    </row>
    <row r="1043" spans="2:5">
      <c r="B1043" s="117">
        <v>1034</v>
      </c>
      <c r="C1043" s="10" t="str">
        <f t="shared" si="16"/>
        <v>1034</v>
      </c>
      <c r="D1043" s="113" t="s">
        <v>61</v>
      </c>
      <c r="E1043" s="112" t="s">
        <v>163</v>
      </c>
    </row>
    <row r="1044" spans="2:5">
      <c r="B1044" s="117">
        <v>1035</v>
      </c>
      <c r="C1044" s="10" t="str">
        <f t="shared" si="16"/>
        <v>1035</v>
      </c>
      <c r="D1044" s="113" t="s">
        <v>61</v>
      </c>
      <c r="E1044" s="112" t="s">
        <v>163</v>
      </c>
    </row>
    <row r="1045" spans="2:5">
      <c r="B1045" s="117">
        <v>1036</v>
      </c>
      <c r="C1045" s="10" t="str">
        <f t="shared" si="16"/>
        <v>1036</v>
      </c>
      <c r="D1045" s="113" t="s">
        <v>61</v>
      </c>
      <c r="E1045" s="112" t="s">
        <v>163</v>
      </c>
    </row>
    <row r="1046" spans="2:5">
      <c r="B1046" s="117">
        <v>1037</v>
      </c>
      <c r="C1046" s="10" t="str">
        <f t="shared" si="16"/>
        <v>1037</v>
      </c>
      <c r="D1046" s="113" t="s">
        <v>61</v>
      </c>
      <c r="E1046" s="112" t="s">
        <v>163</v>
      </c>
    </row>
    <row r="1047" spans="2:5">
      <c r="B1047" s="117">
        <v>1038</v>
      </c>
      <c r="C1047" s="10" t="str">
        <f t="shared" si="16"/>
        <v>1038</v>
      </c>
      <c r="D1047" s="113" t="s">
        <v>61</v>
      </c>
      <c r="E1047" s="112" t="s">
        <v>163</v>
      </c>
    </row>
    <row r="1048" spans="2:5">
      <c r="B1048" s="117">
        <v>1039</v>
      </c>
      <c r="C1048" s="10" t="str">
        <f t="shared" si="16"/>
        <v>1039</v>
      </c>
      <c r="D1048" s="113" t="s">
        <v>61</v>
      </c>
      <c r="E1048" s="112" t="s">
        <v>163</v>
      </c>
    </row>
    <row r="1049" spans="2:5">
      <c r="B1049" s="117">
        <v>1040</v>
      </c>
      <c r="C1049" s="10" t="str">
        <f t="shared" si="16"/>
        <v>1040</v>
      </c>
      <c r="D1049" s="113" t="s">
        <v>61</v>
      </c>
      <c r="E1049" s="112" t="s">
        <v>163</v>
      </c>
    </row>
    <row r="1050" spans="2:5">
      <c r="B1050" s="117">
        <v>1041</v>
      </c>
      <c r="C1050" s="10" t="str">
        <f t="shared" si="16"/>
        <v>1041</v>
      </c>
      <c r="D1050" s="113" t="s">
        <v>61</v>
      </c>
      <c r="E1050" s="112" t="s">
        <v>163</v>
      </c>
    </row>
    <row r="1051" spans="2:5">
      <c r="B1051" s="117">
        <v>1042</v>
      </c>
      <c r="C1051" s="10" t="str">
        <f t="shared" si="16"/>
        <v>1042</v>
      </c>
      <c r="D1051" s="113" t="s">
        <v>61</v>
      </c>
      <c r="E1051" s="112" t="s">
        <v>163</v>
      </c>
    </row>
    <row r="1052" spans="2:5">
      <c r="B1052" s="117">
        <v>1043</v>
      </c>
      <c r="C1052" s="10" t="str">
        <f t="shared" si="16"/>
        <v>1043</v>
      </c>
      <c r="D1052" s="113" t="s">
        <v>61</v>
      </c>
      <c r="E1052" s="112" t="s">
        <v>163</v>
      </c>
    </row>
    <row r="1053" spans="2:5">
      <c r="B1053" s="117">
        <v>1044</v>
      </c>
      <c r="C1053" s="10" t="str">
        <f t="shared" si="16"/>
        <v>1044</v>
      </c>
      <c r="D1053" s="113" t="s">
        <v>61</v>
      </c>
      <c r="E1053" s="112" t="s">
        <v>163</v>
      </c>
    </row>
    <row r="1054" spans="2:5">
      <c r="B1054" s="117">
        <v>1045</v>
      </c>
      <c r="C1054" s="10" t="str">
        <f t="shared" si="16"/>
        <v>1045</v>
      </c>
      <c r="D1054" s="113" t="s">
        <v>61</v>
      </c>
      <c r="E1054" s="112" t="s">
        <v>163</v>
      </c>
    </row>
    <row r="1055" spans="2:5">
      <c r="B1055" s="117">
        <v>1046</v>
      </c>
      <c r="C1055" s="10" t="str">
        <f t="shared" si="16"/>
        <v>1046</v>
      </c>
      <c r="D1055" s="113" t="s">
        <v>61</v>
      </c>
      <c r="E1055" s="112" t="s">
        <v>163</v>
      </c>
    </row>
    <row r="1056" spans="2:5">
      <c r="B1056" s="117">
        <v>1047</v>
      </c>
      <c r="C1056" s="10" t="str">
        <f t="shared" si="16"/>
        <v>1047</v>
      </c>
      <c r="D1056" s="113" t="s">
        <v>61</v>
      </c>
      <c r="E1056" s="112" t="s">
        <v>163</v>
      </c>
    </row>
    <row r="1057" spans="2:5">
      <c r="B1057" s="117">
        <v>1048</v>
      </c>
      <c r="C1057" s="10" t="str">
        <f t="shared" si="16"/>
        <v>1048</v>
      </c>
      <c r="D1057" s="113" t="s">
        <v>61</v>
      </c>
      <c r="E1057" s="112" t="s">
        <v>163</v>
      </c>
    </row>
    <row r="1058" spans="2:5">
      <c r="B1058" s="117">
        <v>1049</v>
      </c>
      <c r="C1058" s="10" t="str">
        <f t="shared" si="16"/>
        <v>1049</v>
      </c>
      <c r="D1058" s="113" t="s">
        <v>61</v>
      </c>
      <c r="E1058" s="112" t="s">
        <v>163</v>
      </c>
    </row>
    <row r="1059" spans="2:5">
      <c r="B1059" s="117">
        <v>1050</v>
      </c>
      <c r="C1059" s="10" t="str">
        <f t="shared" si="16"/>
        <v>1050</v>
      </c>
      <c r="D1059" s="113" t="s">
        <v>61</v>
      </c>
      <c r="E1059" s="112" t="s">
        <v>163</v>
      </c>
    </row>
    <row r="1060" spans="2:5">
      <c r="B1060" s="117">
        <v>1051</v>
      </c>
      <c r="C1060" s="10" t="str">
        <f t="shared" si="16"/>
        <v>1051</v>
      </c>
      <c r="D1060" s="113" t="s">
        <v>61</v>
      </c>
      <c r="E1060" s="112" t="s">
        <v>163</v>
      </c>
    </row>
    <row r="1061" spans="2:5">
      <c r="B1061" s="117">
        <v>1052</v>
      </c>
      <c r="C1061" s="10" t="str">
        <f t="shared" si="16"/>
        <v>1052</v>
      </c>
      <c r="D1061" s="113" t="s">
        <v>61</v>
      </c>
      <c r="E1061" s="112" t="s">
        <v>163</v>
      </c>
    </row>
    <row r="1062" spans="2:5">
      <c r="B1062" s="117">
        <v>1053</v>
      </c>
      <c r="C1062" s="10" t="str">
        <f t="shared" si="16"/>
        <v>1053</v>
      </c>
      <c r="D1062" s="113" t="s">
        <v>61</v>
      </c>
      <c r="E1062" s="112" t="s">
        <v>163</v>
      </c>
    </row>
    <row r="1063" spans="2:5">
      <c r="B1063" s="117">
        <v>1054</v>
      </c>
      <c r="C1063" s="10" t="str">
        <f t="shared" si="16"/>
        <v>1054</v>
      </c>
      <c r="D1063" s="113" t="s">
        <v>61</v>
      </c>
      <c r="E1063" s="112" t="s">
        <v>163</v>
      </c>
    </row>
    <row r="1064" spans="2:5">
      <c r="B1064" s="117">
        <v>1055</v>
      </c>
      <c r="C1064" s="10" t="str">
        <f t="shared" si="16"/>
        <v>1055</v>
      </c>
      <c r="D1064" s="113" t="s">
        <v>61</v>
      </c>
      <c r="E1064" s="112" t="s">
        <v>163</v>
      </c>
    </row>
    <row r="1065" spans="2:5">
      <c r="B1065" s="117">
        <v>1056</v>
      </c>
      <c r="C1065" s="10" t="str">
        <f t="shared" si="16"/>
        <v>1056</v>
      </c>
      <c r="D1065" s="113" t="s">
        <v>61</v>
      </c>
      <c r="E1065" s="112" t="s">
        <v>163</v>
      </c>
    </row>
    <row r="1066" spans="2:5">
      <c r="B1066" s="117">
        <v>1057</v>
      </c>
      <c r="C1066" s="10" t="str">
        <f t="shared" si="16"/>
        <v>1057</v>
      </c>
      <c r="D1066" s="113" t="s">
        <v>61</v>
      </c>
      <c r="E1066" s="112" t="s">
        <v>163</v>
      </c>
    </row>
    <row r="1067" spans="2:5">
      <c r="B1067" s="117">
        <v>1058</v>
      </c>
      <c r="C1067" s="10" t="str">
        <f t="shared" si="16"/>
        <v>1058</v>
      </c>
      <c r="D1067" s="113" t="s">
        <v>61</v>
      </c>
      <c r="E1067" s="112" t="s">
        <v>163</v>
      </c>
    </row>
    <row r="1068" spans="2:5">
      <c r="B1068" s="117">
        <v>1059</v>
      </c>
      <c r="C1068" s="10" t="str">
        <f t="shared" si="16"/>
        <v>1059</v>
      </c>
      <c r="D1068" s="113" t="s">
        <v>61</v>
      </c>
      <c r="E1068" s="112" t="s">
        <v>163</v>
      </c>
    </row>
    <row r="1069" spans="2:5">
      <c r="B1069" s="117">
        <v>1060</v>
      </c>
      <c r="C1069" s="10" t="str">
        <f t="shared" si="16"/>
        <v>1060</v>
      </c>
      <c r="D1069" s="113" t="s">
        <v>61</v>
      </c>
      <c r="E1069" s="112" t="s">
        <v>163</v>
      </c>
    </row>
    <row r="1070" spans="2:5">
      <c r="B1070" s="117">
        <v>1061</v>
      </c>
      <c r="C1070" s="10" t="str">
        <f t="shared" si="16"/>
        <v>1061</v>
      </c>
      <c r="D1070" s="113" t="s">
        <v>61</v>
      </c>
      <c r="E1070" s="112" t="s">
        <v>163</v>
      </c>
    </row>
    <row r="1071" spans="2:5">
      <c r="B1071" s="117">
        <v>1062</v>
      </c>
      <c r="C1071" s="10" t="str">
        <f t="shared" si="16"/>
        <v>1062</v>
      </c>
      <c r="D1071" s="113" t="s">
        <v>61</v>
      </c>
      <c r="E1071" s="112" t="s">
        <v>163</v>
      </c>
    </row>
    <row r="1072" spans="2:5">
      <c r="B1072" s="117">
        <v>1063</v>
      </c>
      <c r="C1072" s="10" t="str">
        <f t="shared" si="16"/>
        <v>1063</v>
      </c>
      <c r="D1072" s="113" t="s">
        <v>61</v>
      </c>
      <c r="E1072" s="112" t="s">
        <v>163</v>
      </c>
    </row>
    <row r="1073" spans="2:5">
      <c r="B1073" s="117">
        <v>1064</v>
      </c>
      <c r="C1073" s="10" t="str">
        <f t="shared" si="16"/>
        <v>1064</v>
      </c>
      <c r="D1073" s="113" t="s">
        <v>61</v>
      </c>
      <c r="E1073" s="112" t="s">
        <v>163</v>
      </c>
    </row>
    <row r="1074" spans="2:5">
      <c r="B1074" s="117">
        <v>1065</v>
      </c>
      <c r="C1074" s="10" t="str">
        <f t="shared" si="16"/>
        <v>1065</v>
      </c>
      <c r="D1074" s="113" t="s">
        <v>61</v>
      </c>
      <c r="E1074" s="112" t="s">
        <v>163</v>
      </c>
    </row>
    <row r="1075" spans="2:5">
      <c r="B1075" s="117">
        <v>1066</v>
      </c>
      <c r="C1075" s="10" t="str">
        <f t="shared" si="16"/>
        <v>1066</v>
      </c>
      <c r="D1075" s="113" t="s">
        <v>61</v>
      </c>
      <c r="E1075" s="112" t="s">
        <v>163</v>
      </c>
    </row>
    <row r="1076" spans="2:5">
      <c r="B1076" s="117">
        <v>1067</v>
      </c>
      <c r="C1076" s="10" t="str">
        <f t="shared" si="16"/>
        <v>1067</v>
      </c>
      <c r="D1076" s="113" t="s">
        <v>61</v>
      </c>
      <c r="E1076" s="112" t="s">
        <v>163</v>
      </c>
    </row>
    <row r="1077" spans="2:5">
      <c r="B1077" s="117">
        <v>1068</v>
      </c>
      <c r="C1077" s="10" t="str">
        <f t="shared" si="16"/>
        <v>1068</v>
      </c>
      <c r="D1077" s="113" t="s">
        <v>61</v>
      </c>
      <c r="E1077" s="112" t="s">
        <v>163</v>
      </c>
    </row>
    <row r="1078" spans="2:5">
      <c r="B1078" s="117">
        <v>1069</v>
      </c>
      <c r="C1078" s="10" t="str">
        <f t="shared" si="16"/>
        <v>1069</v>
      </c>
      <c r="D1078" s="113" t="s">
        <v>61</v>
      </c>
      <c r="E1078" s="112" t="s">
        <v>163</v>
      </c>
    </row>
    <row r="1079" spans="2:5">
      <c r="B1079" s="117">
        <v>1070</v>
      </c>
      <c r="C1079" s="10" t="str">
        <f t="shared" si="16"/>
        <v>1070</v>
      </c>
      <c r="D1079" s="113" t="s">
        <v>61</v>
      </c>
      <c r="E1079" s="112" t="s">
        <v>163</v>
      </c>
    </row>
    <row r="1080" spans="2:5">
      <c r="B1080" s="117">
        <v>1071</v>
      </c>
      <c r="C1080" s="10" t="str">
        <f t="shared" si="16"/>
        <v>1071</v>
      </c>
      <c r="D1080" s="113" t="s">
        <v>61</v>
      </c>
      <c r="E1080" s="112" t="s">
        <v>163</v>
      </c>
    </row>
    <row r="1081" spans="2:5">
      <c r="B1081" s="117">
        <v>1072</v>
      </c>
      <c r="C1081" s="10" t="str">
        <f t="shared" si="16"/>
        <v>1072</v>
      </c>
      <c r="D1081" s="113" t="s">
        <v>61</v>
      </c>
      <c r="E1081" s="112" t="s">
        <v>163</v>
      </c>
    </row>
    <row r="1082" spans="2:5">
      <c r="B1082" s="117">
        <v>1073</v>
      </c>
      <c r="C1082" s="10" t="str">
        <f t="shared" si="16"/>
        <v>1073</v>
      </c>
      <c r="D1082" s="113" t="s">
        <v>61</v>
      </c>
      <c r="E1082" s="112" t="s">
        <v>163</v>
      </c>
    </row>
    <row r="1083" spans="2:5">
      <c r="B1083" s="117">
        <v>1074</v>
      </c>
      <c r="C1083" s="10" t="str">
        <f t="shared" si="16"/>
        <v>1074</v>
      </c>
      <c r="D1083" s="113" t="s">
        <v>61</v>
      </c>
      <c r="E1083" s="112" t="s">
        <v>163</v>
      </c>
    </row>
    <row r="1084" spans="2:5">
      <c r="B1084" s="117">
        <v>1075</v>
      </c>
      <c r="C1084" s="10" t="str">
        <f t="shared" si="16"/>
        <v>1075</v>
      </c>
      <c r="D1084" s="113" t="s">
        <v>61</v>
      </c>
      <c r="E1084" s="112" t="s">
        <v>163</v>
      </c>
    </row>
    <row r="1085" spans="2:5">
      <c r="B1085" s="117">
        <v>1076</v>
      </c>
      <c r="C1085" s="10" t="str">
        <f t="shared" si="16"/>
        <v>1076</v>
      </c>
      <c r="D1085" s="113" t="s">
        <v>61</v>
      </c>
      <c r="E1085" s="112" t="s">
        <v>163</v>
      </c>
    </row>
    <row r="1086" spans="2:5">
      <c r="B1086" s="117">
        <v>1077</v>
      </c>
      <c r="C1086" s="10" t="str">
        <f t="shared" si="16"/>
        <v>1077</v>
      </c>
      <c r="D1086" s="113" t="s">
        <v>61</v>
      </c>
      <c r="E1086" s="112" t="s">
        <v>163</v>
      </c>
    </row>
    <row r="1087" spans="2:5">
      <c r="B1087" s="117">
        <v>1078</v>
      </c>
      <c r="C1087" s="10" t="str">
        <f t="shared" si="16"/>
        <v>1078</v>
      </c>
      <c r="D1087" s="113" t="s">
        <v>61</v>
      </c>
      <c r="E1087" s="112" t="s">
        <v>163</v>
      </c>
    </row>
    <row r="1088" spans="2:5">
      <c r="B1088" s="117">
        <v>1079</v>
      </c>
      <c r="C1088" s="10" t="str">
        <f t="shared" si="16"/>
        <v>1079</v>
      </c>
      <c r="D1088" s="113" t="s">
        <v>61</v>
      </c>
      <c r="E1088" s="112" t="s">
        <v>163</v>
      </c>
    </row>
    <row r="1089" spans="2:5">
      <c r="B1089" s="117">
        <v>1080</v>
      </c>
      <c r="C1089" s="10" t="str">
        <f t="shared" si="16"/>
        <v>1080</v>
      </c>
      <c r="D1089" s="113" t="s">
        <v>61</v>
      </c>
      <c r="E1089" s="112" t="s">
        <v>163</v>
      </c>
    </row>
    <row r="1090" spans="2:5">
      <c r="B1090" s="117">
        <v>1081</v>
      </c>
      <c r="C1090" s="10" t="str">
        <f t="shared" si="16"/>
        <v>1081</v>
      </c>
      <c r="D1090" s="113" t="s">
        <v>61</v>
      </c>
      <c r="E1090" s="112" t="s">
        <v>163</v>
      </c>
    </row>
    <row r="1091" spans="2:5">
      <c r="B1091" s="117">
        <v>1082</v>
      </c>
      <c r="C1091" s="10" t="str">
        <f t="shared" si="16"/>
        <v>1082</v>
      </c>
      <c r="D1091" s="113" t="s">
        <v>61</v>
      </c>
      <c r="E1091" s="112" t="s">
        <v>163</v>
      </c>
    </row>
    <row r="1092" spans="2:5">
      <c r="B1092" s="117">
        <v>1083</v>
      </c>
      <c r="C1092" s="10" t="str">
        <f t="shared" si="16"/>
        <v>1083</v>
      </c>
      <c r="D1092" s="113" t="s">
        <v>61</v>
      </c>
      <c r="E1092" s="112" t="s">
        <v>163</v>
      </c>
    </row>
    <row r="1093" spans="2:5">
      <c r="B1093" s="117">
        <v>1084</v>
      </c>
      <c r="C1093" s="10" t="str">
        <f t="shared" si="16"/>
        <v>1084</v>
      </c>
      <c r="D1093" s="113" t="s">
        <v>61</v>
      </c>
      <c r="E1093" s="112" t="s">
        <v>163</v>
      </c>
    </row>
    <row r="1094" spans="2:5">
      <c r="B1094" s="117">
        <v>1085</v>
      </c>
      <c r="C1094" s="10" t="str">
        <f t="shared" si="16"/>
        <v>1085</v>
      </c>
      <c r="D1094" s="113" t="s">
        <v>61</v>
      </c>
      <c r="E1094" s="112" t="s">
        <v>163</v>
      </c>
    </row>
    <row r="1095" spans="2:5">
      <c r="B1095" s="117">
        <v>1086</v>
      </c>
      <c r="C1095" s="10" t="str">
        <f t="shared" si="16"/>
        <v>1086</v>
      </c>
      <c r="D1095" s="113" t="s">
        <v>61</v>
      </c>
      <c r="E1095" s="112" t="s">
        <v>163</v>
      </c>
    </row>
    <row r="1096" spans="2:5">
      <c r="B1096" s="117">
        <v>1087</v>
      </c>
      <c r="C1096" s="10" t="str">
        <f t="shared" si="16"/>
        <v>1087</v>
      </c>
      <c r="D1096" s="113" t="s">
        <v>61</v>
      </c>
      <c r="E1096" s="112" t="s">
        <v>163</v>
      </c>
    </row>
    <row r="1097" spans="2:5">
      <c r="B1097" s="117">
        <v>1088</v>
      </c>
      <c r="C1097" s="10" t="str">
        <f t="shared" si="16"/>
        <v>1088</v>
      </c>
      <c r="D1097" s="113" t="s">
        <v>61</v>
      </c>
      <c r="E1097" s="112" t="s">
        <v>163</v>
      </c>
    </row>
    <row r="1098" spans="2:5">
      <c r="B1098" s="117">
        <v>1089</v>
      </c>
      <c r="C1098" s="10" t="str">
        <f t="shared" si="16"/>
        <v>1089</v>
      </c>
      <c r="D1098" s="113" t="s">
        <v>61</v>
      </c>
      <c r="E1098" s="112" t="s">
        <v>163</v>
      </c>
    </row>
    <row r="1099" spans="2:5">
      <c r="B1099" s="117">
        <v>1090</v>
      </c>
      <c r="C1099" s="10" t="str">
        <f t="shared" ref="C1099:C1162" si="17">+TEXT(B1099,0)</f>
        <v>1090</v>
      </c>
      <c r="D1099" s="113" t="s">
        <v>61</v>
      </c>
      <c r="E1099" s="112" t="s">
        <v>163</v>
      </c>
    </row>
    <row r="1100" spans="2:5">
      <c r="B1100" s="117">
        <v>1091</v>
      </c>
      <c r="C1100" s="10" t="str">
        <f t="shared" si="17"/>
        <v>1091</v>
      </c>
      <c r="D1100" s="113" t="s">
        <v>61</v>
      </c>
      <c r="E1100" s="112" t="s">
        <v>163</v>
      </c>
    </row>
    <row r="1101" spans="2:5">
      <c r="B1101" s="117">
        <v>1092</v>
      </c>
      <c r="C1101" s="10" t="str">
        <f t="shared" si="17"/>
        <v>1092</v>
      </c>
      <c r="D1101" s="113" t="s">
        <v>61</v>
      </c>
      <c r="E1101" s="112" t="s">
        <v>163</v>
      </c>
    </row>
    <row r="1102" spans="2:5">
      <c r="B1102" s="117">
        <v>1093</v>
      </c>
      <c r="C1102" s="10" t="str">
        <f t="shared" si="17"/>
        <v>1093</v>
      </c>
      <c r="D1102" s="113" t="s">
        <v>61</v>
      </c>
      <c r="E1102" s="112" t="s">
        <v>163</v>
      </c>
    </row>
    <row r="1103" spans="2:5">
      <c r="B1103" s="117">
        <v>1094</v>
      </c>
      <c r="C1103" s="10" t="str">
        <f t="shared" si="17"/>
        <v>1094</v>
      </c>
      <c r="D1103" s="113" t="s">
        <v>61</v>
      </c>
      <c r="E1103" s="112" t="s">
        <v>163</v>
      </c>
    </row>
    <row r="1104" spans="2:5">
      <c r="B1104" s="117">
        <v>1095</v>
      </c>
      <c r="C1104" s="10" t="str">
        <f t="shared" si="17"/>
        <v>1095</v>
      </c>
      <c r="D1104" s="113" t="s">
        <v>61</v>
      </c>
      <c r="E1104" s="112" t="s">
        <v>163</v>
      </c>
    </row>
    <row r="1105" spans="2:5">
      <c r="B1105" s="117">
        <v>1096</v>
      </c>
      <c r="C1105" s="10" t="str">
        <f t="shared" si="17"/>
        <v>1096</v>
      </c>
      <c r="D1105" s="113" t="s">
        <v>61</v>
      </c>
      <c r="E1105" s="112" t="s">
        <v>163</v>
      </c>
    </row>
    <row r="1106" spans="2:5">
      <c r="B1106" s="117">
        <v>1097</v>
      </c>
      <c r="C1106" s="10" t="str">
        <f t="shared" si="17"/>
        <v>1097</v>
      </c>
      <c r="D1106" s="113" t="s">
        <v>61</v>
      </c>
      <c r="E1106" s="112" t="s">
        <v>163</v>
      </c>
    </row>
    <row r="1107" spans="2:5">
      <c r="B1107" s="117">
        <v>1098</v>
      </c>
      <c r="C1107" s="10" t="str">
        <f t="shared" si="17"/>
        <v>1098</v>
      </c>
      <c r="D1107" s="113" t="s">
        <v>61</v>
      </c>
      <c r="E1107" s="112" t="s">
        <v>163</v>
      </c>
    </row>
    <row r="1108" spans="2:5">
      <c r="B1108" s="117">
        <v>1099</v>
      </c>
      <c r="C1108" s="10" t="str">
        <f t="shared" si="17"/>
        <v>1099</v>
      </c>
      <c r="D1108" s="113" t="s">
        <v>61</v>
      </c>
      <c r="E1108" s="112" t="s">
        <v>163</v>
      </c>
    </row>
    <row r="1109" spans="2:5">
      <c r="B1109" s="117">
        <v>1100</v>
      </c>
      <c r="C1109" s="10" t="str">
        <f t="shared" si="17"/>
        <v>1100</v>
      </c>
      <c r="D1109" s="113" t="s">
        <v>61</v>
      </c>
      <c r="E1109" s="112" t="s">
        <v>163</v>
      </c>
    </row>
    <row r="1110" spans="2:5">
      <c r="B1110" s="117">
        <v>1101</v>
      </c>
      <c r="C1110" s="10" t="str">
        <f t="shared" si="17"/>
        <v>1101</v>
      </c>
      <c r="D1110" s="113" t="s">
        <v>61</v>
      </c>
      <c r="E1110" s="112" t="s">
        <v>163</v>
      </c>
    </row>
    <row r="1111" spans="2:5">
      <c r="B1111" s="117">
        <v>1102</v>
      </c>
      <c r="C1111" s="10" t="str">
        <f t="shared" si="17"/>
        <v>1102</v>
      </c>
      <c r="D1111" s="113" t="s">
        <v>61</v>
      </c>
      <c r="E1111" s="112" t="s">
        <v>163</v>
      </c>
    </row>
    <row r="1112" spans="2:5">
      <c r="B1112" s="117">
        <v>1103</v>
      </c>
      <c r="C1112" s="10" t="str">
        <f t="shared" si="17"/>
        <v>1103</v>
      </c>
      <c r="D1112" s="113" t="s">
        <v>61</v>
      </c>
      <c r="E1112" s="112" t="s">
        <v>163</v>
      </c>
    </row>
    <row r="1113" spans="2:5">
      <c r="B1113" s="117">
        <v>1104</v>
      </c>
      <c r="C1113" s="10" t="str">
        <f t="shared" si="17"/>
        <v>1104</v>
      </c>
      <c r="D1113" s="113" t="s">
        <v>61</v>
      </c>
      <c r="E1113" s="112" t="s">
        <v>163</v>
      </c>
    </row>
    <row r="1114" spans="2:5">
      <c r="B1114" s="117">
        <v>1105</v>
      </c>
      <c r="C1114" s="10" t="str">
        <f t="shared" si="17"/>
        <v>1105</v>
      </c>
      <c r="D1114" s="113" t="s">
        <v>61</v>
      </c>
      <c r="E1114" s="112" t="s">
        <v>163</v>
      </c>
    </row>
    <row r="1115" spans="2:5">
      <c r="B1115" s="117">
        <v>1106</v>
      </c>
      <c r="C1115" s="10" t="str">
        <f t="shared" si="17"/>
        <v>1106</v>
      </c>
      <c r="D1115" s="113" t="s">
        <v>61</v>
      </c>
      <c r="E1115" s="112" t="s">
        <v>163</v>
      </c>
    </row>
    <row r="1116" spans="2:5">
      <c r="B1116" s="117">
        <v>1107</v>
      </c>
      <c r="C1116" s="10" t="str">
        <f t="shared" si="17"/>
        <v>1107</v>
      </c>
      <c r="D1116" s="113" t="s">
        <v>61</v>
      </c>
      <c r="E1116" s="112" t="s">
        <v>163</v>
      </c>
    </row>
    <row r="1117" spans="2:5">
      <c r="B1117" s="117">
        <v>1108</v>
      </c>
      <c r="C1117" s="10" t="str">
        <f t="shared" si="17"/>
        <v>1108</v>
      </c>
      <c r="D1117" s="113" t="s">
        <v>61</v>
      </c>
      <c r="E1117" s="112" t="s">
        <v>163</v>
      </c>
    </row>
    <row r="1118" spans="2:5">
      <c r="B1118" s="117">
        <v>1109</v>
      </c>
      <c r="C1118" s="10" t="str">
        <f t="shared" si="17"/>
        <v>1109</v>
      </c>
      <c r="D1118" s="113" t="s">
        <v>61</v>
      </c>
      <c r="E1118" s="112" t="s">
        <v>163</v>
      </c>
    </row>
    <row r="1119" spans="2:5">
      <c r="B1119" s="117">
        <v>1110</v>
      </c>
      <c r="C1119" s="10" t="str">
        <f t="shared" si="17"/>
        <v>1110</v>
      </c>
      <c r="D1119" s="113" t="s">
        <v>61</v>
      </c>
      <c r="E1119" s="112" t="s">
        <v>163</v>
      </c>
    </row>
    <row r="1120" spans="2:5">
      <c r="B1120" s="117">
        <v>1111</v>
      </c>
      <c r="C1120" s="10" t="str">
        <f t="shared" si="17"/>
        <v>1111</v>
      </c>
      <c r="D1120" s="113" t="s">
        <v>61</v>
      </c>
      <c r="E1120" s="112" t="s">
        <v>163</v>
      </c>
    </row>
    <row r="1121" spans="2:5">
      <c r="B1121" s="117">
        <v>1112</v>
      </c>
      <c r="C1121" s="10" t="str">
        <f t="shared" si="17"/>
        <v>1112</v>
      </c>
      <c r="D1121" s="113" t="s">
        <v>61</v>
      </c>
      <c r="E1121" s="112" t="s">
        <v>163</v>
      </c>
    </row>
    <row r="1122" spans="2:5">
      <c r="B1122" s="117">
        <v>1113</v>
      </c>
      <c r="C1122" s="10" t="str">
        <f t="shared" si="17"/>
        <v>1113</v>
      </c>
      <c r="D1122" s="113" t="s">
        <v>61</v>
      </c>
      <c r="E1122" s="112" t="s">
        <v>163</v>
      </c>
    </row>
    <row r="1123" spans="2:5">
      <c r="B1123" s="117">
        <v>1114</v>
      </c>
      <c r="C1123" s="10" t="str">
        <f t="shared" si="17"/>
        <v>1114</v>
      </c>
      <c r="D1123" s="113" t="s">
        <v>61</v>
      </c>
      <c r="E1123" s="112" t="s">
        <v>163</v>
      </c>
    </row>
    <row r="1124" spans="2:5">
      <c r="B1124" s="117">
        <v>1115</v>
      </c>
      <c r="C1124" s="10" t="str">
        <f t="shared" si="17"/>
        <v>1115</v>
      </c>
      <c r="D1124" s="113" t="s">
        <v>61</v>
      </c>
      <c r="E1124" s="112" t="s">
        <v>163</v>
      </c>
    </row>
    <row r="1125" spans="2:5">
      <c r="B1125" s="117">
        <v>1116</v>
      </c>
      <c r="C1125" s="10" t="str">
        <f t="shared" si="17"/>
        <v>1116</v>
      </c>
      <c r="D1125" s="113" t="s">
        <v>61</v>
      </c>
      <c r="E1125" s="112" t="s">
        <v>163</v>
      </c>
    </row>
    <row r="1126" spans="2:5">
      <c r="B1126" s="117">
        <v>1117</v>
      </c>
      <c r="C1126" s="10" t="str">
        <f t="shared" si="17"/>
        <v>1117</v>
      </c>
      <c r="D1126" s="113" t="s">
        <v>61</v>
      </c>
      <c r="E1126" s="112" t="s">
        <v>163</v>
      </c>
    </row>
    <row r="1127" spans="2:5">
      <c r="B1127" s="117">
        <v>1118</v>
      </c>
      <c r="C1127" s="10" t="str">
        <f t="shared" si="17"/>
        <v>1118</v>
      </c>
      <c r="D1127" s="113" t="s">
        <v>61</v>
      </c>
      <c r="E1127" s="112" t="s">
        <v>163</v>
      </c>
    </row>
    <row r="1128" spans="2:5">
      <c r="B1128" s="117">
        <v>1119</v>
      </c>
      <c r="C1128" s="10" t="str">
        <f t="shared" si="17"/>
        <v>1119</v>
      </c>
      <c r="D1128" s="113" t="s">
        <v>61</v>
      </c>
      <c r="E1128" s="112" t="s">
        <v>163</v>
      </c>
    </row>
    <row r="1129" spans="2:5">
      <c r="B1129" s="117">
        <v>1120</v>
      </c>
      <c r="C1129" s="10" t="str">
        <f t="shared" si="17"/>
        <v>1120</v>
      </c>
      <c r="D1129" s="113" t="s">
        <v>61</v>
      </c>
      <c r="E1129" s="112" t="s">
        <v>163</v>
      </c>
    </row>
    <row r="1130" spans="2:5">
      <c r="B1130" s="117">
        <v>1121</v>
      </c>
      <c r="C1130" s="10" t="str">
        <f t="shared" si="17"/>
        <v>1121</v>
      </c>
      <c r="D1130" s="113" t="s">
        <v>61</v>
      </c>
      <c r="E1130" s="112" t="s">
        <v>163</v>
      </c>
    </row>
    <row r="1131" spans="2:5">
      <c r="B1131" s="117">
        <v>1122</v>
      </c>
      <c r="C1131" s="10" t="str">
        <f t="shared" si="17"/>
        <v>1122</v>
      </c>
      <c r="D1131" s="113" t="s">
        <v>61</v>
      </c>
      <c r="E1131" s="112" t="s">
        <v>163</v>
      </c>
    </row>
    <row r="1132" spans="2:5">
      <c r="B1132" s="117">
        <v>1123</v>
      </c>
      <c r="C1132" s="10" t="str">
        <f t="shared" si="17"/>
        <v>1123</v>
      </c>
      <c r="D1132" s="113" t="s">
        <v>61</v>
      </c>
      <c r="E1132" s="112" t="s">
        <v>163</v>
      </c>
    </row>
    <row r="1133" spans="2:5">
      <c r="B1133" s="117">
        <v>1124</v>
      </c>
      <c r="C1133" s="10" t="str">
        <f t="shared" si="17"/>
        <v>1124</v>
      </c>
      <c r="D1133" s="113" t="s">
        <v>61</v>
      </c>
      <c r="E1133" s="112" t="s">
        <v>163</v>
      </c>
    </row>
    <row r="1134" spans="2:5">
      <c r="B1134" s="117">
        <v>1125</v>
      </c>
      <c r="C1134" s="10" t="str">
        <f t="shared" si="17"/>
        <v>1125</v>
      </c>
      <c r="D1134" s="113" t="s">
        <v>61</v>
      </c>
      <c r="E1134" s="112" t="s">
        <v>163</v>
      </c>
    </row>
    <row r="1135" spans="2:5">
      <c r="B1135" s="117">
        <v>1126</v>
      </c>
      <c r="C1135" s="10" t="str">
        <f t="shared" si="17"/>
        <v>1126</v>
      </c>
      <c r="D1135" s="113" t="s">
        <v>61</v>
      </c>
      <c r="E1135" s="112" t="s">
        <v>163</v>
      </c>
    </row>
    <row r="1136" spans="2:5">
      <c r="B1136" s="117">
        <v>1127</v>
      </c>
      <c r="C1136" s="10" t="str">
        <f t="shared" si="17"/>
        <v>1127</v>
      </c>
      <c r="D1136" s="113" t="s">
        <v>61</v>
      </c>
      <c r="E1136" s="112" t="s">
        <v>163</v>
      </c>
    </row>
    <row r="1137" spans="2:5">
      <c r="B1137" s="117">
        <v>1128</v>
      </c>
      <c r="C1137" s="10" t="str">
        <f t="shared" si="17"/>
        <v>1128</v>
      </c>
      <c r="D1137" s="113" t="s">
        <v>61</v>
      </c>
      <c r="E1137" s="112" t="s">
        <v>163</v>
      </c>
    </row>
    <row r="1138" spans="2:5">
      <c r="B1138" s="117">
        <v>1129</v>
      </c>
      <c r="C1138" s="10" t="str">
        <f t="shared" si="17"/>
        <v>1129</v>
      </c>
      <c r="D1138" s="113" t="s">
        <v>61</v>
      </c>
      <c r="E1138" s="112" t="s">
        <v>163</v>
      </c>
    </row>
    <row r="1139" spans="2:5">
      <c r="B1139" s="117">
        <v>1130</v>
      </c>
      <c r="C1139" s="10" t="str">
        <f t="shared" si="17"/>
        <v>1130</v>
      </c>
      <c r="D1139" s="113" t="s">
        <v>61</v>
      </c>
      <c r="E1139" s="112" t="s">
        <v>163</v>
      </c>
    </row>
    <row r="1140" spans="2:5">
      <c r="B1140" s="117">
        <v>1131</v>
      </c>
      <c r="C1140" s="10" t="str">
        <f t="shared" si="17"/>
        <v>1131</v>
      </c>
      <c r="D1140" s="113" t="s">
        <v>61</v>
      </c>
      <c r="E1140" s="112" t="s">
        <v>163</v>
      </c>
    </row>
    <row r="1141" spans="2:5">
      <c r="B1141" s="117">
        <v>1132</v>
      </c>
      <c r="C1141" s="10" t="str">
        <f t="shared" si="17"/>
        <v>1132</v>
      </c>
      <c r="D1141" s="113" t="s">
        <v>61</v>
      </c>
      <c r="E1141" s="112" t="s">
        <v>163</v>
      </c>
    </row>
    <row r="1142" spans="2:5">
      <c r="B1142" s="117">
        <v>1133</v>
      </c>
      <c r="C1142" s="10" t="str">
        <f t="shared" si="17"/>
        <v>1133</v>
      </c>
      <c r="D1142" s="113" t="s">
        <v>61</v>
      </c>
      <c r="E1142" s="112" t="s">
        <v>163</v>
      </c>
    </row>
    <row r="1143" spans="2:5">
      <c r="B1143" s="117">
        <v>1134</v>
      </c>
      <c r="C1143" s="10" t="str">
        <f t="shared" si="17"/>
        <v>1134</v>
      </c>
      <c r="D1143" s="113" t="s">
        <v>61</v>
      </c>
      <c r="E1143" s="112" t="s">
        <v>163</v>
      </c>
    </row>
    <row r="1144" spans="2:5">
      <c r="B1144" s="117">
        <v>1135</v>
      </c>
      <c r="C1144" s="10" t="str">
        <f t="shared" si="17"/>
        <v>1135</v>
      </c>
      <c r="D1144" s="113" t="s">
        <v>61</v>
      </c>
      <c r="E1144" s="112" t="s">
        <v>163</v>
      </c>
    </row>
    <row r="1145" spans="2:5">
      <c r="B1145" s="117">
        <v>1136</v>
      </c>
      <c r="C1145" s="10" t="str">
        <f t="shared" si="17"/>
        <v>1136</v>
      </c>
      <c r="D1145" s="113" t="s">
        <v>61</v>
      </c>
      <c r="E1145" s="112" t="s">
        <v>163</v>
      </c>
    </row>
    <row r="1146" spans="2:5">
      <c r="B1146" s="117">
        <v>1137</v>
      </c>
      <c r="C1146" s="10" t="str">
        <f t="shared" si="17"/>
        <v>1137</v>
      </c>
      <c r="D1146" s="113" t="s">
        <v>61</v>
      </c>
      <c r="E1146" s="112" t="s">
        <v>163</v>
      </c>
    </row>
    <row r="1147" spans="2:5">
      <c r="B1147" s="117">
        <v>1138</v>
      </c>
      <c r="C1147" s="10" t="str">
        <f t="shared" si="17"/>
        <v>1138</v>
      </c>
      <c r="D1147" s="113" t="s">
        <v>61</v>
      </c>
      <c r="E1147" s="112" t="s">
        <v>163</v>
      </c>
    </row>
    <row r="1148" spans="2:5">
      <c r="B1148" s="117">
        <v>1139</v>
      </c>
      <c r="C1148" s="10" t="str">
        <f t="shared" si="17"/>
        <v>1139</v>
      </c>
      <c r="D1148" s="113" t="s">
        <v>61</v>
      </c>
      <c r="E1148" s="112" t="s">
        <v>163</v>
      </c>
    </row>
    <row r="1149" spans="2:5">
      <c r="B1149" s="117">
        <v>1140</v>
      </c>
      <c r="C1149" s="10" t="str">
        <f t="shared" si="17"/>
        <v>1140</v>
      </c>
      <c r="D1149" s="113" t="s">
        <v>61</v>
      </c>
      <c r="E1149" s="112" t="s">
        <v>163</v>
      </c>
    </row>
    <row r="1150" spans="2:5">
      <c r="B1150" s="117">
        <v>1141</v>
      </c>
      <c r="C1150" s="10" t="str">
        <f t="shared" si="17"/>
        <v>1141</v>
      </c>
      <c r="D1150" s="113" t="s">
        <v>61</v>
      </c>
      <c r="E1150" s="112" t="s">
        <v>163</v>
      </c>
    </row>
    <row r="1151" spans="2:5">
      <c r="B1151" s="117">
        <v>1142</v>
      </c>
      <c r="C1151" s="10" t="str">
        <f t="shared" si="17"/>
        <v>1142</v>
      </c>
      <c r="D1151" s="113" t="s">
        <v>61</v>
      </c>
      <c r="E1151" s="112" t="s">
        <v>163</v>
      </c>
    </row>
    <row r="1152" spans="2:5">
      <c r="B1152" s="117">
        <v>1143</v>
      </c>
      <c r="C1152" s="10" t="str">
        <f t="shared" si="17"/>
        <v>1143</v>
      </c>
      <c r="D1152" s="113" t="s">
        <v>61</v>
      </c>
      <c r="E1152" s="112" t="s">
        <v>163</v>
      </c>
    </row>
    <row r="1153" spans="2:5">
      <c r="B1153" s="117">
        <v>1144</v>
      </c>
      <c r="C1153" s="10" t="str">
        <f t="shared" si="17"/>
        <v>1144</v>
      </c>
      <c r="D1153" s="113" t="s">
        <v>61</v>
      </c>
      <c r="E1153" s="112" t="s">
        <v>163</v>
      </c>
    </row>
    <row r="1154" spans="2:5">
      <c r="B1154" s="117">
        <v>1145</v>
      </c>
      <c r="C1154" s="10" t="str">
        <f t="shared" si="17"/>
        <v>1145</v>
      </c>
      <c r="D1154" s="113" t="s">
        <v>61</v>
      </c>
      <c r="E1154" s="112" t="s">
        <v>163</v>
      </c>
    </row>
    <row r="1155" spans="2:5">
      <c r="B1155" s="117">
        <v>1146</v>
      </c>
      <c r="C1155" s="10" t="str">
        <f t="shared" si="17"/>
        <v>1146</v>
      </c>
      <c r="D1155" s="113" t="s">
        <v>61</v>
      </c>
      <c r="E1155" s="112" t="s">
        <v>163</v>
      </c>
    </row>
    <row r="1156" spans="2:5">
      <c r="B1156" s="117">
        <v>1147</v>
      </c>
      <c r="C1156" s="10" t="str">
        <f t="shared" si="17"/>
        <v>1147</v>
      </c>
      <c r="D1156" s="113" t="s">
        <v>61</v>
      </c>
      <c r="E1156" s="112" t="s">
        <v>163</v>
      </c>
    </row>
    <row r="1157" spans="2:5">
      <c r="B1157" s="117">
        <v>1148</v>
      </c>
      <c r="C1157" s="10" t="str">
        <f t="shared" si="17"/>
        <v>1148</v>
      </c>
      <c r="D1157" s="113" t="s">
        <v>61</v>
      </c>
      <c r="E1157" s="112" t="s">
        <v>163</v>
      </c>
    </row>
    <row r="1158" spans="2:5">
      <c r="B1158" s="117">
        <v>1149</v>
      </c>
      <c r="C1158" s="10" t="str">
        <f t="shared" si="17"/>
        <v>1149</v>
      </c>
      <c r="D1158" s="113" t="s">
        <v>61</v>
      </c>
      <c r="E1158" s="112" t="s">
        <v>163</v>
      </c>
    </row>
    <row r="1159" spans="2:5">
      <c r="B1159" s="117">
        <v>1150</v>
      </c>
      <c r="C1159" s="10" t="str">
        <f t="shared" si="17"/>
        <v>1150</v>
      </c>
      <c r="D1159" s="113" t="s">
        <v>61</v>
      </c>
      <c r="E1159" s="112" t="s">
        <v>163</v>
      </c>
    </row>
    <row r="1160" spans="2:5">
      <c r="B1160" s="117">
        <v>1151</v>
      </c>
      <c r="C1160" s="10" t="str">
        <f t="shared" si="17"/>
        <v>1151</v>
      </c>
      <c r="D1160" s="113" t="s">
        <v>61</v>
      </c>
      <c r="E1160" s="112" t="s">
        <v>163</v>
      </c>
    </row>
    <row r="1161" spans="2:5">
      <c r="B1161" s="117">
        <v>1152</v>
      </c>
      <c r="C1161" s="10" t="str">
        <f t="shared" si="17"/>
        <v>1152</v>
      </c>
      <c r="D1161" s="113" t="s">
        <v>61</v>
      </c>
      <c r="E1161" s="112" t="s">
        <v>163</v>
      </c>
    </row>
    <row r="1162" spans="2:5">
      <c r="B1162" s="117">
        <v>1153</v>
      </c>
      <c r="C1162" s="10" t="str">
        <f t="shared" si="17"/>
        <v>1153</v>
      </c>
      <c r="D1162" s="113" t="s">
        <v>61</v>
      </c>
      <c r="E1162" s="112" t="s">
        <v>163</v>
      </c>
    </row>
    <row r="1163" spans="2:5">
      <c r="B1163" s="117">
        <v>1154</v>
      </c>
      <c r="C1163" s="10" t="str">
        <f t="shared" ref="C1163:C1210" si="18">+TEXT(B1163,0)</f>
        <v>1154</v>
      </c>
      <c r="D1163" s="113" t="s">
        <v>61</v>
      </c>
      <c r="E1163" s="112" t="s">
        <v>163</v>
      </c>
    </row>
    <row r="1164" spans="2:5">
      <c r="B1164" s="117">
        <v>1155</v>
      </c>
      <c r="C1164" s="10" t="str">
        <f t="shared" si="18"/>
        <v>1155</v>
      </c>
      <c r="D1164" s="113" t="s">
        <v>61</v>
      </c>
      <c r="E1164" s="112" t="s">
        <v>163</v>
      </c>
    </row>
    <row r="1165" spans="2:5">
      <c r="B1165" s="117">
        <v>1156</v>
      </c>
      <c r="C1165" s="10" t="str">
        <f t="shared" si="18"/>
        <v>1156</v>
      </c>
      <c r="D1165" s="113" t="s">
        <v>61</v>
      </c>
      <c r="E1165" s="112" t="s">
        <v>163</v>
      </c>
    </row>
    <row r="1166" spans="2:5">
      <c r="B1166" s="117">
        <v>1157</v>
      </c>
      <c r="C1166" s="10" t="str">
        <f t="shared" si="18"/>
        <v>1157</v>
      </c>
      <c r="D1166" s="113" t="s">
        <v>61</v>
      </c>
      <c r="E1166" s="112" t="s">
        <v>163</v>
      </c>
    </row>
    <row r="1167" spans="2:5">
      <c r="B1167" s="117">
        <v>1158</v>
      </c>
      <c r="C1167" s="10" t="str">
        <f t="shared" si="18"/>
        <v>1158</v>
      </c>
      <c r="D1167" s="113" t="s">
        <v>61</v>
      </c>
      <c r="E1167" s="112" t="s">
        <v>163</v>
      </c>
    </row>
    <row r="1168" spans="2:5">
      <c r="B1168" s="117">
        <v>1159</v>
      </c>
      <c r="C1168" s="10" t="str">
        <f t="shared" si="18"/>
        <v>1159</v>
      </c>
      <c r="D1168" s="113" t="s">
        <v>61</v>
      </c>
      <c r="E1168" s="112" t="s">
        <v>163</v>
      </c>
    </row>
    <row r="1169" spans="2:5">
      <c r="B1169" s="117">
        <v>1160</v>
      </c>
      <c r="C1169" s="10" t="str">
        <f t="shared" si="18"/>
        <v>1160</v>
      </c>
      <c r="D1169" s="113" t="s">
        <v>61</v>
      </c>
      <c r="E1169" s="112" t="s">
        <v>163</v>
      </c>
    </row>
    <row r="1170" spans="2:5">
      <c r="B1170" s="117">
        <v>1161</v>
      </c>
      <c r="C1170" s="10" t="str">
        <f t="shared" si="18"/>
        <v>1161</v>
      </c>
      <c r="D1170" s="113" t="s">
        <v>61</v>
      </c>
      <c r="E1170" s="112" t="s">
        <v>163</v>
      </c>
    </row>
    <row r="1171" spans="2:5">
      <c r="B1171" s="117">
        <v>1162</v>
      </c>
      <c r="C1171" s="10" t="str">
        <f t="shared" si="18"/>
        <v>1162</v>
      </c>
      <c r="D1171" s="113" t="s">
        <v>61</v>
      </c>
      <c r="E1171" s="112" t="s">
        <v>163</v>
      </c>
    </row>
    <row r="1172" spans="2:5">
      <c r="B1172" s="117">
        <v>1163</v>
      </c>
      <c r="C1172" s="10" t="str">
        <f t="shared" si="18"/>
        <v>1163</v>
      </c>
      <c r="D1172" s="113" t="s">
        <v>61</v>
      </c>
      <c r="E1172" s="112" t="s">
        <v>163</v>
      </c>
    </row>
    <row r="1173" spans="2:5">
      <c r="B1173" s="117">
        <v>1164</v>
      </c>
      <c r="C1173" s="10" t="str">
        <f t="shared" si="18"/>
        <v>1164</v>
      </c>
      <c r="D1173" s="113" t="s">
        <v>61</v>
      </c>
      <c r="E1173" s="112" t="s">
        <v>163</v>
      </c>
    </row>
    <row r="1174" spans="2:5">
      <c r="B1174" s="117">
        <v>1165</v>
      </c>
      <c r="C1174" s="10" t="str">
        <f t="shared" si="18"/>
        <v>1165</v>
      </c>
      <c r="D1174" s="113" t="s">
        <v>61</v>
      </c>
      <c r="E1174" s="112" t="s">
        <v>163</v>
      </c>
    </row>
    <row r="1175" spans="2:5">
      <c r="B1175" s="117">
        <v>1166</v>
      </c>
      <c r="C1175" s="10" t="str">
        <f t="shared" si="18"/>
        <v>1166</v>
      </c>
      <c r="D1175" s="113" t="s">
        <v>61</v>
      </c>
      <c r="E1175" s="112" t="s">
        <v>163</v>
      </c>
    </row>
    <row r="1176" spans="2:5">
      <c r="B1176" s="117">
        <v>1167</v>
      </c>
      <c r="C1176" s="10" t="str">
        <f t="shared" si="18"/>
        <v>1167</v>
      </c>
      <c r="D1176" s="113" t="s">
        <v>61</v>
      </c>
      <c r="E1176" s="112" t="s">
        <v>163</v>
      </c>
    </row>
    <row r="1177" spans="2:5">
      <c r="B1177" s="117">
        <v>1168</v>
      </c>
      <c r="C1177" s="10" t="str">
        <f t="shared" si="18"/>
        <v>1168</v>
      </c>
      <c r="D1177" s="113" t="s">
        <v>61</v>
      </c>
      <c r="E1177" s="112" t="s">
        <v>163</v>
      </c>
    </row>
    <row r="1178" spans="2:5">
      <c r="B1178" s="117">
        <v>1169</v>
      </c>
      <c r="C1178" s="10" t="str">
        <f t="shared" si="18"/>
        <v>1169</v>
      </c>
      <c r="D1178" s="113" t="s">
        <v>61</v>
      </c>
      <c r="E1178" s="112" t="s">
        <v>163</v>
      </c>
    </row>
    <row r="1179" spans="2:5">
      <c r="B1179" s="117">
        <v>1170</v>
      </c>
      <c r="C1179" s="10" t="str">
        <f t="shared" si="18"/>
        <v>1170</v>
      </c>
      <c r="D1179" s="113" t="s">
        <v>61</v>
      </c>
      <c r="E1179" s="112" t="s">
        <v>163</v>
      </c>
    </row>
    <row r="1180" spans="2:5">
      <c r="B1180" s="117">
        <v>1171</v>
      </c>
      <c r="C1180" s="10" t="str">
        <f t="shared" si="18"/>
        <v>1171</v>
      </c>
      <c r="D1180" s="113" t="s">
        <v>61</v>
      </c>
      <c r="E1180" s="112" t="s">
        <v>163</v>
      </c>
    </row>
    <row r="1181" spans="2:5">
      <c r="B1181" s="117">
        <v>1172</v>
      </c>
      <c r="C1181" s="10" t="str">
        <f t="shared" si="18"/>
        <v>1172</v>
      </c>
      <c r="D1181" s="113" t="s">
        <v>61</v>
      </c>
      <c r="E1181" s="112" t="s">
        <v>163</v>
      </c>
    </row>
    <row r="1182" spans="2:5">
      <c r="B1182" s="117">
        <v>1173</v>
      </c>
      <c r="C1182" s="10" t="str">
        <f t="shared" si="18"/>
        <v>1173</v>
      </c>
      <c r="D1182" s="113" t="s">
        <v>61</v>
      </c>
      <c r="E1182" s="112" t="s">
        <v>163</v>
      </c>
    </row>
    <row r="1183" spans="2:5">
      <c r="B1183" s="117">
        <v>1174</v>
      </c>
      <c r="C1183" s="10" t="str">
        <f t="shared" si="18"/>
        <v>1174</v>
      </c>
      <c r="D1183" s="113" t="s">
        <v>61</v>
      </c>
      <c r="E1183" s="112" t="s">
        <v>163</v>
      </c>
    </row>
    <row r="1184" spans="2:5">
      <c r="B1184" s="117">
        <v>1175</v>
      </c>
      <c r="C1184" s="10" t="str">
        <f t="shared" si="18"/>
        <v>1175</v>
      </c>
      <c r="D1184" s="113" t="s">
        <v>61</v>
      </c>
      <c r="E1184" s="112" t="s">
        <v>163</v>
      </c>
    </row>
    <row r="1185" spans="2:5">
      <c r="B1185" s="117">
        <v>1176</v>
      </c>
      <c r="C1185" s="10" t="str">
        <f t="shared" si="18"/>
        <v>1176</v>
      </c>
      <c r="D1185" s="113" t="s">
        <v>61</v>
      </c>
      <c r="E1185" s="112" t="s">
        <v>163</v>
      </c>
    </row>
    <row r="1186" spans="2:5">
      <c r="B1186" s="117">
        <v>1177</v>
      </c>
      <c r="C1186" s="10" t="str">
        <f t="shared" si="18"/>
        <v>1177</v>
      </c>
      <c r="D1186" s="113" t="s">
        <v>61</v>
      </c>
      <c r="E1186" s="112" t="s">
        <v>163</v>
      </c>
    </row>
    <row r="1187" spans="2:5">
      <c r="B1187" s="117">
        <v>1178</v>
      </c>
      <c r="C1187" s="10" t="str">
        <f t="shared" si="18"/>
        <v>1178</v>
      </c>
      <c r="D1187" s="113" t="s">
        <v>61</v>
      </c>
      <c r="E1187" s="112" t="s">
        <v>163</v>
      </c>
    </row>
    <row r="1188" spans="2:5">
      <c r="B1188" s="117">
        <v>1179</v>
      </c>
      <c r="C1188" s="10" t="str">
        <f t="shared" si="18"/>
        <v>1179</v>
      </c>
      <c r="D1188" s="113" t="s">
        <v>61</v>
      </c>
      <c r="E1188" s="112" t="s">
        <v>163</v>
      </c>
    </row>
    <row r="1189" spans="2:5">
      <c r="B1189" s="117">
        <v>1180</v>
      </c>
      <c r="C1189" s="10" t="str">
        <f t="shared" si="18"/>
        <v>1180</v>
      </c>
      <c r="D1189" s="113" t="s">
        <v>61</v>
      </c>
      <c r="E1189" s="112" t="s">
        <v>163</v>
      </c>
    </row>
    <row r="1190" spans="2:5">
      <c r="B1190" s="117">
        <v>1181</v>
      </c>
      <c r="C1190" s="10" t="str">
        <f t="shared" si="18"/>
        <v>1181</v>
      </c>
      <c r="D1190" s="113" t="s">
        <v>61</v>
      </c>
      <c r="E1190" s="112" t="s">
        <v>163</v>
      </c>
    </row>
    <row r="1191" spans="2:5">
      <c r="B1191" s="117">
        <v>1182</v>
      </c>
      <c r="C1191" s="10" t="str">
        <f t="shared" si="18"/>
        <v>1182</v>
      </c>
      <c r="D1191" s="113" t="s">
        <v>61</v>
      </c>
      <c r="E1191" s="112" t="s">
        <v>163</v>
      </c>
    </row>
    <row r="1192" spans="2:5">
      <c r="B1192" s="117">
        <v>1183</v>
      </c>
      <c r="C1192" s="10" t="str">
        <f t="shared" si="18"/>
        <v>1183</v>
      </c>
      <c r="D1192" s="113" t="s">
        <v>61</v>
      </c>
      <c r="E1192" s="112" t="s">
        <v>163</v>
      </c>
    </row>
    <row r="1193" spans="2:5">
      <c r="B1193" s="117">
        <v>1184</v>
      </c>
      <c r="C1193" s="10" t="str">
        <f t="shared" si="18"/>
        <v>1184</v>
      </c>
      <c r="D1193" s="113" t="s">
        <v>61</v>
      </c>
      <c r="E1193" s="112" t="s">
        <v>163</v>
      </c>
    </row>
    <row r="1194" spans="2:5">
      <c r="B1194" s="117">
        <v>1185</v>
      </c>
      <c r="C1194" s="10" t="str">
        <f t="shared" si="18"/>
        <v>1185</v>
      </c>
      <c r="D1194" s="113" t="s">
        <v>61</v>
      </c>
      <c r="E1194" s="112" t="s">
        <v>163</v>
      </c>
    </row>
    <row r="1195" spans="2:5">
      <c r="B1195" s="117">
        <v>1186</v>
      </c>
      <c r="C1195" s="10" t="str">
        <f t="shared" si="18"/>
        <v>1186</v>
      </c>
      <c r="D1195" s="113" t="s">
        <v>61</v>
      </c>
      <c r="E1195" s="112" t="s">
        <v>163</v>
      </c>
    </row>
    <row r="1196" spans="2:5">
      <c r="B1196" s="117">
        <v>1187</v>
      </c>
      <c r="C1196" s="10" t="str">
        <f t="shared" si="18"/>
        <v>1187</v>
      </c>
      <c r="D1196" s="113" t="s">
        <v>61</v>
      </c>
      <c r="E1196" s="112" t="s">
        <v>163</v>
      </c>
    </row>
    <row r="1197" spans="2:5">
      <c r="B1197" s="117">
        <v>1188</v>
      </c>
      <c r="C1197" s="10" t="str">
        <f t="shared" si="18"/>
        <v>1188</v>
      </c>
      <c r="D1197" s="113" t="s">
        <v>61</v>
      </c>
      <c r="E1197" s="112" t="s">
        <v>163</v>
      </c>
    </row>
    <row r="1198" spans="2:5">
      <c r="B1198" s="117">
        <v>1189</v>
      </c>
      <c r="C1198" s="10" t="str">
        <f t="shared" si="18"/>
        <v>1189</v>
      </c>
      <c r="D1198" s="113" t="s">
        <v>61</v>
      </c>
      <c r="E1198" s="112" t="s">
        <v>163</v>
      </c>
    </row>
    <row r="1199" spans="2:5">
      <c r="B1199" s="117">
        <v>1190</v>
      </c>
      <c r="C1199" s="10" t="str">
        <f t="shared" si="18"/>
        <v>1190</v>
      </c>
      <c r="D1199" s="113" t="s">
        <v>61</v>
      </c>
      <c r="E1199" s="112" t="s">
        <v>163</v>
      </c>
    </row>
    <row r="1200" spans="2:5">
      <c r="B1200" s="117">
        <v>1191</v>
      </c>
      <c r="C1200" s="10" t="str">
        <f t="shared" si="18"/>
        <v>1191</v>
      </c>
      <c r="D1200" s="113" t="s">
        <v>61</v>
      </c>
      <c r="E1200" s="112" t="s">
        <v>163</v>
      </c>
    </row>
    <row r="1201" spans="2:5">
      <c r="B1201" s="117">
        <v>1192</v>
      </c>
      <c r="C1201" s="10" t="str">
        <f t="shared" si="18"/>
        <v>1192</v>
      </c>
      <c r="D1201" s="113" t="s">
        <v>61</v>
      </c>
      <c r="E1201" s="112" t="s">
        <v>163</v>
      </c>
    </row>
    <row r="1202" spans="2:5">
      <c r="B1202" s="117">
        <v>1193</v>
      </c>
      <c r="C1202" s="10" t="str">
        <f t="shared" si="18"/>
        <v>1193</v>
      </c>
      <c r="D1202" s="113" t="s">
        <v>61</v>
      </c>
      <c r="E1202" s="112" t="s">
        <v>163</v>
      </c>
    </row>
    <row r="1203" spans="2:5">
      <c r="B1203" s="117">
        <v>1194</v>
      </c>
      <c r="C1203" s="10" t="str">
        <f t="shared" si="18"/>
        <v>1194</v>
      </c>
      <c r="D1203" s="113" t="s">
        <v>61</v>
      </c>
      <c r="E1203" s="112" t="s">
        <v>163</v>
      </c>
    </row>
    <row r="1204" spans="2:5">
      <c r="B1204" s="117">
        <v>1195</v>
      </c>
      <c r="C1204" s="10" t="str">
        <f t="shared" si="18"/>
        <v>1195</v>
      </c>
      <c r="D1204" s="113" t="s">
        <v>61</v>
      </c>
      <c r="E1204" s="112" t="s">
        <v>163</v>
      </c>
    </row>
    <row r="1205" spans="2:5">
      <c r="B1205" s="117">
        <v>1196</v>
      </c>
      <c r="C1205" s="10" t="str">
        <f t="shared" si="18"/>
        <v>1196</v>
      </c>
      <c r="D1205" s="113" t="s">
        <v>61</v>
      </c>
      <c r="E1205" s="112" t="s">
        <v>163</v>
      </c>
    </row>
    <row r="1206" spans="2:5">
      <c r="B1206" s="117">
        <v>1197</v>
      </c>
      <c r="C1206" s="10" t="str">
        <f t="shared" si="18"/>
        <v>1197</v>
      </c>
      <c r="D1206" s="113" t="s">
        <v>61</v>
      </c>
      <c r="E1206" s="112" t="s">
        <v>163</v>
      </c>
    </row>
    <row r="1207" spans="2:5">
      <c r="B1207" s="117">
        <v>1198</v>
      </c>
      <c r="C1207" s="10" t="str">
        <f t="shared" si="18"/>
        <v>1198</v>
      </c>
      <c r="D1207" s="113" t="s">
        <v>61</v>
      </c>
      <c r="E1207" s="112" t="s">
        <v>163</v>
      </c>
    </row>
    <row r="1208" spans="2:5">
      <c r="B1208" s="117">
        <v>1199</v>
      </c>
      <c r="C1208" s="10" t="str">
        <f t="shared" si="18"/>
        <v>1199</v>
      </c>
      <c r="D1208" s="113" t="s">
        <v>61</v>
      </c>
      <c r="E1208" s="112" t="s">
        <v>163</v>
      </c>
    </row>
    <row r="1209" spans="2:5">
      <c r="B1209" s="118">
        <v>1200</v>
      </c>
      <c r="C1209" s="21" t="str">
        <f t="shared" si="18"/>
        <v>1200</v>
      </c>
      <c r="D1209" s="114" t="s">
        <v>189</v>
      </c>
      <c r="E1209" s="112" t="s">
        <v>163</v>
      </c>
    </row>
    <row r="1210" spans="2:5">
      <c r="B1210" s="118">
        <v>1201</v>
      </c>
      <c r="C1210" s="21" t="str">
        <f t="shared" si="18"/>
        <v>1201</v>
      </c>
      <c r="D1210" s="114" t="s">
        <v>189</v>
      </c>
      <c r="E1210" s="112" t="s">
        <v>163</v>
      </c>
    </row>
    <row r="1211" spans="2:5">
      <c r="B1211" s="118">
        <v>1202</v>
      </c>
      <c r="C1211" s="21" t="str">
        <f t="shared" ref="C1211:C1274" si="19">+TEXT(B1211,0)</f>
        <v>1202</v>
      </c>
      <c r="D1211" s="114" t="s">
        <v>189</v>
      </c>
      <c r="E1211" s="112" t="s">
        <v>163</v>
      </c>
    </row>
    <row r="1212" spans="2:5">
      <c r="B1212" s="118">
        <v>1203</v>
      </c>
      <c r="C1212" s="21" t="str">
        <f t="shared" si="19"/>
        <v>1203</v>
      </c>
      <c r="D1212" s="114" t="s">
        <v>189</v>
      </c>
      <c r="E1212" s="112" t="s">
        <v>163</v>
      </c>
    </row>
    <row r="1213" spans="2:5">
      <c r="B1213" s="118">
        <v>1204</v>
      </c>
      <c r="C1213" s="21" t="str">
        <f t="shared" si="19"/>
        <v>1204</v>
      </c>
      <c r="D1213" s="114" t="s">
        <v>189</v>
      </c>
      <c r="E1213" s="112" t="s">
        <v>163</v>
      </c>
    </row>
    <row r="1214" spans="2:5">
      <c r="B1214" s="118">
        <v>1205</v>
      </c>
      <c r="C1214" s="21" t="str">
        <f t="shared" si="19"/>
        <v>1205</v>
      </c>
      <c r="D1214" s="114" t="s">
        <v>189</v>
      </c>
      <c r="E1214" s="112" t="s">
        <v>163</v>
      </c>
    </row>
    <row r="1215" spans="2:5">
      <c r="B1215" s="118">
        <v>1206</v>
      </c>
      <c r="C1215" s="21" t="str">
        <f t="shared" si="19"/>
        <v>1206</v>
      </c>
      <c r="D1215" s="114" t="s">
        <v>189</v>
      </c>
      <c r="E1215" s="112" t="s">
        <v>163</v>
      </c>
    </row>
    <row r="1216" spans="2:5">
      <c r="B1216" s="118">
        <v>1207</v>
      </c>
      <c r="C1216" s="21" t="str">
        <f t="shared" si="19"/>
        <v>1207</v>
      </c>
      <c r="D1216" s="114" t="s">
        <v>189</v>
      </c>
      <c r="E1216" s="112" t="s">
        <v>163</v>
      </c>
    </row>
    <row r="1217" spans="2:5">
      <c r="B1217" s="118">
        <v>1208</v>
      </c>
      <c r="C1217" s="21" t="str">
        <f t="shared" si="19"/>
        <v>1208</v>
      </c>
      <c r="D1217" s="114" t="s">
        <v>189</v>
      </c>
      <c r="E1217" s="112" t="s">
        <v>163</v>
      </c>
    </row>
    <row r="1218" spans="2:5">
      <c r="B1218" s="118">
        <v>1209</v>
      </c>
      <c r="C1218" s="21" t="str">
        <f t="shared" si="19"/>
        <v>1209</v>
      </c>
      <c r="D1218" s="114" t="s">
        <v>189</v>
      </c>
      <c r="E1218" s="112" t="s">
        <v>163</v>
      </c>
    </row>
    <row r="1219" spans="2:5">
      <c r="B1219" s="118">
        <v>1210</v>
      </c>
      <c r="C1219" s="21" t="str">
        <f t="shared" si="19"/>
        <v>1210</v>
      </c>
      <c r="D1219" s="114" t="s">
        <v>189</v>
      </c>
      <c r="E1219" s="112" t="s">
        <v>163</v>
      </c>
    </row>
    <row r="1220" spans="2:5">
      <c r="B1220" s="118">
        <v>1211</v>
      </c>
      <c r="C1220" s="21" t="str">
        <f t="shared" si="19"/>
        <v>1211</v>
      </c>
      <c r="D1220" s="114" t="s">
        <v>189</v>
      </c>
      <c r="E1220" s="112" t="s">
        <v>163</v>
      </c>
    </row>
    <row r="1221" spans="2:5">
      <c r="B1221" s="118">
        <v>1212</v>
      </c>
      <c r="C1221" s="21" t="str">
        <f t="shared" si="19"/>
        <v>1212</v>
      </c>
      <c r="D1221" s="114" t="s">
        <v>189</v>
      </c>
      <c r="E1221" s="112" t="s">
        <v>163</v>
      </c>
    </row>
    <row r="1222" spans="2:5">
      <c r="B1222" s="118">
        <v>1213</v>
      </c>
      <c r="C1222" s="21" t="str">
        <f t="shared" si="19"/>
        <v>1213</v>
      </c>
      <c r="D1222" s="114" t="s">
        <v>189</v>
      </c>
      <c r="E1222" s="112" t="s">
        <v>163</v>
      </c>
    </row>
    <row r="1223" spans="2:5">
      <c r="B1223" s="118">
        <v>1214</v>
      </c>
      <c r="C1223" s="21" t="str">
        <f t="shared" si="19"/>
        <v>1214</v>
      </c>
      <c r="D1223" s="114" t="s">
        <v>189</v>
      </c>
      <c r="E1223" s="112" t="s">
        <v>163</v>
      </c>
    </row>
    <row r="1224" spans="2:5">
      <c r="B1224" s="118">
        <v>1215</v>
      </c>
      <c r="C1224" s="21" t="str">
        <f t="shared" si="19"/>
        <v>1215</v>
      </c>
      <c r="D1224" s="114" t="s">
        <v>189</v>
      </c>
      <c r="E1224" s="112" t="s">
        <v>163</v>
      </c>
    </row>
    <row r="1225" spans="2:5">
      <c r="B1225" s="118">
        <v>1216</v>
      </c>
      <c r="C1225" s="21" t="str">
        <f t="shared" si="19"/>
        <v>1216</v>
      </c>
      <c r="D1225" s="114" t="s">
        <v>189</v>
      </c>
      <c r="E1225" s="112" t="s">
        <v>163</v>
      </c>
    </row>
    <row r="1226" spans="2:5">
      <c r="B1226" s="118">
        <v>1217</v>
      </c>
      <c r="C1226" s="21" t="str">
        <f t="shared" si="19"/>
        <v>1217</v>
      </c>
      <c r="D1226" s="114" t="s">
        <v>189</v>
      </c>
      <c r="E1226" s="112" t="s">
        <v>163</v>
      </c>
    </row>
    <row r="1227" spans="2:5">
      <c r="B1227" s="118">
        <v>1218</v>
      </c>
      <c r="C1227" s="21" t="str">
        <f t="shared" si="19"/>
        <v>1218</v>
      </c>
      <c r="D1227" s="114" t="s">
        <v>189</v>
      </c>
      <c r="E1227" s="112" t="s">
        <v>163</v>
      </c>
    </row>
    <row r="1228" spans="2:5">
      <c r="B1228" s="118">
        <v>1219</v>
      </c>
      <c r="C1228" s="21" t="str">
        <f t="shared" si="19"/>
        <v>1219</v>
      </c>
      <c r="D1228" s="114" t="s">
        <v>189</v>
      </c>
      <c r="E1228" s="112" t="s">
        <v>163</v>
      </c>
    </row>
    <row r="1229" spans="2:5">
      <c r="B1229" s="118">
        <v>1220</v>
      </c>
      <c r="C1229" s="21" t="str">
        <f t="shared" si="19"/>
        <v>1220</v>
      </c>
      <c r="D1229" s="114" t="s">
        <v>189</v>
      </c>
      <c r="E1229" s="112" t="s">
        <v>163</v>
      </c>
    </row>
    <row r="1230" spans="2:5">
      <c r="B1230" s="118">
        <v>1221</v>
      </c>
      <c r="C1230" s="21" t="str">
        <f t="shared" si="19"/>
        <v>1221</v>
      </c>
      <c r="D1230" s="114" t="s">
        <v>189</v>
      </c>
      <c r="E1230" s="112" t="s">
        <v>163</v>
      </c>
    </row>
    <row r="1231" spans="2:5">
      <c r="B1231" s="118">
        <v>1222</v>
      </c>
      <c r="C1231" s="21" t="str">
        <f t="shared" si="19"/>
        <v>1222</v>
      </c>
      <c r="D1231" s="114" t="s">
        <v>189</v>
      </c>
      <c r="E1231" s="112" t="s">
        <v>163</v>
      </c>
    </row>
    <row r="1232" spans="2:5">
      <c r="B1232" s="118">
        <v>1223</v>
      </c>
      <c r="C1232" s="21" t="str">
        <f t="shared" si="19"/>
        <v>1223</v>
      </c>
      <c r="D1232" s="114" t="s">
        <v>189</v>
      </c>
      <c r="E1232" s="112" t="s">
        <v>163</v>
      </c>
    </row>
    <row r="1233" spans="2:5">
      <c r="B1233" s="118">
        <v>1224</v>
      </c>
      <c r="C1233" s="21" t="str">
        <f t="shared" si="19"/>
        <v>1224</v>
      </c>
      <c r="D1233" s="114" t="s">
        <v>189</v>
      </c>
      <c r="E1233" s="112" t="s">
        <v>163</v>
      </c>
    </row>
    <row r="1234" spans="2:5">
      <c r="B1234" s="118">
        <v>1225</v>
      </c>
      <c r="C1234" s="21" t="str">
        <f t="shared" si="19"/>
        <v>1225</v>
      </c>
      <c r="D1234" s="114" t="s">
        <v>189</v>
      </c>
      <c r="E1234" s="112" t="s">
        <v>163</v>
      </c>
    </row>
    <row r="1235" spans="2:5">
      <c r="B1235" s="118">
        <v>1226</v>
      </c>
      <c r="C1235" s="21" t="str">
        <f t="shared" si="19"/>
        <v>1226</v>
      </c>
      <c r="D1235" s="114" t="s">
        <v>189</v>
      </c>
      <c r="E1235" s="112" t="s">
        <v>163</v>
      </c>
    </row>
    <row r="1236" spans="2:5">
      <c r="B1236" s="118">
        <v>1227</v>
      </c>
      <c r="C1236" s="21" t="str">
        <f t="shared" si="19"/>
        <v>1227</v>
      </c>
      <c r="D1236" s="114" t="s">
        <v>189</v>
      </c>
      <c r="E1236" s="112" t="s">
        <v>163</v>
      </c>
    </row>
    <row r="1237" spans="2:5">
      <c r="B1237" s="118">
        <v>1228</v>
      </c>
      <c r="C1237" s="21" t="str">
        <f t="shared" si="19"/>
        <v>1228</v>
      </c>
      <c r="D1237" s="114" t="s">
        <v>189</v>
      </c>
      <c r="E1237" s="112" t="s">
        <v>163</v>
      </c>
    </row>
    <row r="1238" spans="2:5">
      <c r="B1238" s="118">
        <v>1229</v>
      </c>
      <c r="C1238" s="21" t="str">
        <f t="shared" si="19"/>
        <v>1229</v>
      </c>
      <c r="D1238" s="114" t="s">
        <v>189</v>
      </c>
      <c r="E1238" s="112" t="s">
        <v>163</v>
      </c>
    </row>
    <row r="1239" spans="2:5">
      <c r="B1239" s="118">
        <v>1230</v>
      </c>
      <c r="C1239" s="21" t="str">
        <f t="shared" si="19"/>
        <v>1230</v>
      </c>
      <c r="D1239" s="114" t="s">
        <v>189</v>
      </c>
      <c r="E1239" s="112" t="s">
        <v>163</v>
      </c>
    </row>
    <row r="1240" spans="2:5">
      <c r="B1240" s="118">
        <v>1231</v>
      </c>
      <c r="C1240" s="21" t="str">
        <f t="shared" si="19"/>
        <v>1231</v>
      </c>
      <c r="D1240" s="114" t="s">
        <v>189</v>
      </c>
      <c r="E1240" s="112" t="s">
        <v>163</v>
      </c>
    </row>
    <row r="1241" spans="2:5">
      <c r="B1241" s="118">
        <v>1232</v>
      </c>
      <c r="C1241" s="21" t="str">
        <f t="shared" si="19"/>
        <v>1232</v>
      </c>
      <c r="D1241" s="114" t="s">
        <v>189</v>
      </c>
      <c r="E1241" s="112" t="s">
        <v>163</v>
      </c>
    </row>
    <row r="1242" spans="2:5">
      <c r="B1242" s="118">
        <v>1233</v>
      </c>
      <c r="C1242" s="21" t="str">
        <f t="shared" si="19"/>
        <v>1233</v>
      </c>
      <c r="D1242" s="114" t="s">
        <v>189</v>
      </c>
      <c r="E1242" s="112" t="s">
        <v>163</v>
      </c>
    </row>
    <row r="1243" spans="2:5">
      <c r="B1243" s="118">
        <v>1234</v>
      </c>
      <c r="C1243" s="21" t="str">
        <f t="shared" si="19"/>
        <v>1234</v>
      </c>
      <c r="D1243" s="114" t="s">
        <v>189</v>
      </c>
      <c r="E1243" s="112" t="s">
        <v>163</v>
      </c>
    </row>
    <row r="1244" spans="2:5">
      <c r="B1244" s="118">
        <v>1235</v>
      </c>
      <c r="C1244" s="21" t="str">
        <f t="shared" si="19"/>
        <v>1235</v>
      </c>
      <c r="D1244" s="114" t="s">
        <v>189</v>
      </c>
      <c r="E1244" s="112" t="s">
        <v>163</v>
      </c>
    </row>
    <row r="1245" spans="2:5">
      <c r="B1245" s="118">
        <v>1236</v>
      </c>
      <c r="C1245" s="21" t="str">
        <f t="shared" si="19"/>
        <v>1236</v>
      </c>
      <c r="D1245" s="114" t="s">
        <v>189</v>
      </c>
      <c r="E1245" s="112" t="s">
        <v>163</v>
      </c>
    </row>
    <row r="1246" spans="2:5">
      <c r="B1246" s="118">
        <v>1237</v>
      </c>
      <c r="C1246" s="21" t="str">
        <f t="shared" si="19"/>
        <v>1237</v>
      </c>
      <c r="D1246" s="114" t="s">
        <v>189</v>
      </c>
      <c r="E1246" s="112" t="s">
        <v>163</v>
      </c>
    </row>
    <row r="1247" spans="2:5">
      <c r="B1247" s="118">
        <v>1238</v>
      </c>
      <c r="C1247" s="21" t="str">
        <f t="shared" si="19"/>
        <v>1238</v>
      </c>
      <c r="D1247" s="114" t="s">
        <v>189</v>
      </c>
      <c r="E1247" s="112" t="s">
        <v>163</v>
      </c>
    </row>
    <row r="1248" spans="2:5">
      <c r="B1248" s="118">
        <v>1239</v>
      </c>
      <c r="C1248" s="21" t="str">
        <f t="shared" si="19"/>
        <v>1239</v>
      </c>
      <c r="D1248" s="114" t="s">
        <v>189</v>
      </c>
      <c r="E1248" s="112" t="s">
        <v>163</v>
      </c>
    </row>
    <row r="1249" spans="2:5">
      <c r="B1249" s="118">
        <v>1240</v>
      </c>
      <c r="C1249" s="21" t="str">
        <f t="shared" si="19"/>
        <v>1240</v>
      </c>
      <c r="D1249" s="114" t="s">
        <v>189</v>
      </c>
      <c r="E1249" s="112" t="s">
        <v>163</v>
      </c>
    </row>
    <row r="1250" spans="2:5">
      <c r="B1250" s="118">
        <v>1241</v>
      </c>
      <c r="C1250" s="21" t="str">
        <f t="shared" si="19"/>
        <v>1241</v>
      </c>
      <c r="D1250" s="114" t="s">
        <v>189</v>
      </c>
      <c r="E1250" s="112" t="s">
        <v>163</v>
      </c>
    </row>
    <row r="1251" spans="2:5">
      <c r="B1251" s="118">
        <v>1242</v>
      </c>
      <c r="C1251" s="21" t="str">
        <f t="shared" si="19"/>
        <v>1242</v>
      </c>
      <c r="D1251" s="114" t="s">
        <v>189</v>
      </c>
      <c r="E1251" s="112" t="s">
        <v>163</v>
      </c>
    </row>
    <row r="1252" spans="2:5">
      <c r="B1252" s="118">
        <v>1243</v>
      </c>
      <c r="C1252" s="21" t="str">
        <f t="shared" si="19"/>
        <v>1243</v>
      </c>
      <c r="D1252" s="114" t="s">
        <v>189</v>
      </c>
      <c r="E1252" s="112" t="s">
        <v>163</v>
      </c>
    </row>
    <row r="1253" spans="2:5">
      <c r="B1253" s="118">
        <v>1244</v>
      </c>
      <c r="C1253" s="21" t="str">
        <f t="shared" si="19"/>
        <v>1244</v>
      </c>
      <c r="D1253" s="114" t="s">
        <v>189</v>
      </c>
      <c r="E1253" s="112" t="s">
        <v>163</v>
      </c>
    </row>
    <row r="1254" spans="2:5">
      <c r="B1254" s="118">
        <v>1245</v>
      </c>
      <c r="C1254" s="21" t="str">
        <f t="shared" si="19"/>
        <v>1245</v>
      </c>
      <c r="D1254" s="114" t="s">
        <v>189</v>
      </c>
      <c r="E1254" s="112" t="s">
        <v>163</v>
      </c>
    </row>
    <row r="1255" spans="2:5">
      <c r="B1255" s="118">
        <v>1246</v>
      </c>
      <c r="C1255" s="21" t="str">
        <f t="shared" si="19"/>
        <v>1246</v>
      </c>
      <c r="D1255" s="114" t="s">
        <v>189</v>
      </c>
      <c r="E1255" s="112" t="s">
        <v>163</v>
      </c>
    </row>
    <row r="1256" spans="2:5">
      <c r="B1256" s="118">
        <v>1247</v>
      </c>
      <c r="C1256" s="21" t="str">
        <f t="shared" si="19"/>
        <v>1247</v>
      </c>
      <c r="D1256" s="114" t="s">
        <v>189</v>
      </c>
      <c r="E1256" s="112" t="s">
        <v>163</v>
      </c>
    </row>
    <row r="1257" spans="2:5">
      <c r="B1257" s="118">
        <v>1248</v>
      </c>
      <c r="C1257" s="21" t="str">
        <f t="shared" si="19"/>
        <v>1248</v>
      </c>
      <c r="D1257" s="114" t="s">
        <v>189</v>
      </c>
      <c r="E1257" s="112" t="s">
        <v>163</v>
      </c>
    </row>
    <row r="1258" spans="2:5">
      <c r="B1258" s="118">
        <v>1249</v>
      </c>
      <c r="C1258" s="21" t="str">
        <f t="shared" si="19"/>
        <v>1249</v>
      </c>
      <c r="D1258" s="114" t="s">
        <v>189</v>
      </c>
      <c r="E1258" s="112" t="s">
        <v>163</v>
      </c>
    </row>
    <row r="1259" spans="2:5">
      <c r="B1259" s="118">
        <v>1250</v>
      </c>
      <c r="C1259" s="21" t="str">
        <f t="shared" si="19"/>
        <v>1250</v>
      </c>
      <c r="D1259" s="114" t="s">
        <v>189</v>
      </c>
      <c r="E1259" s="112" t="s">
        <v>163</v>
      </c>
    </row>
    <row r="1260" spans="2:5">
      <c r="B1260" s="118">
        <v>1251</v>
      </c>
      <c r="C1260" s="21" t="str">
        <f t="shared" si="19"/>
        <v>1251</v>
      </c>
      <c r="D1260" s="114" t="s">
        <v>189</v>
      </c>
      <c r="E1260" s="112" t="s">
        <v>163</v>
      </c>
    </row>
    <row r="1261" spans="2:5">
      <c r="B1261" s="118">
        <v>1252</v>
      </c>
      <c r="C1261" s="21" t="str">
        <f t="shared" si="19"/>
        <v>1252</v>
      </c>
      <c r="D1261" s="114" t="s">
        <v>189</v>
      </c>
      <c r="E1261" s="112" t="s">
        <v>163</v>
      </c>
    </row>
    <row r="1262" spans="2:5">
      <c r="B1262" s="118">
        <v>1253</v>
      </c>
      <c r="C1262" s="21" t="str">
        <f t="shared" si="19"/>
        <v>1253</v>
      </c>
      <c r="D1262" s="114" t="s">
        <v>189</v>
      </c>
      <c r="E1262" s="112" t="s">
        <v>163</v>
      </c>
    </row>
    <row r="1263" spans="2:5">
      <c r="B1263" s="118">
        <v>1254</v>
      </c>
      <c r="C1263" s="21" t="str">
        <f t="shared" si="19"/>
        <v>1254</v>
      </c>
      <c r="D1263" s="114" t="s">
        <v>189</v>
      </c>
      <c r="E1263" s="112" t="s">
        <v>163</v>
      </c>
    </row>
    <row r="1264" spans="2:5">
      <c r="B1264" s="118">
        <v>1255</v>
      </c>
      <c r="C1264" s="21" t="str">
        <f t="shared" si="19"/>
        <v>1255</v>
      </c>
      <c r="D1264" s="114" t="s">
        <v>189</v>
      </c>
      <c r="E1264" s="112" t="s">
        <v>163</v>
      </c>
    </row>
    <row r="1265" spans="2:5">
      <c r="B1265" s="118">
        <v>1256</v>
      </c>
      <c r="C1265" s="21" t="str">
        <f t="shared" si="19"/>
        <v>1256</v>
      </c>
      <c r="D1265" s="114" t="s">
        <v>189</v>
      </c>
      <c r="E1265" s="112" t="s">
        <v>163</v>
      </c>
    </row>
    <row r="1266" spans="2:5">
      <c r="B1266" s="118">
        <v>1257</v>
      </c>
      <c r="C1266" s="21" t="str">
        <f t="shared" si="19"/>
        <v>1257</v>
      </c>
      <c r="D1266" s="114" t="s">
        <v>189</v>
      </c>
      <c r="E1266" s="112" t="s">
        <v>163</v>
      </c>
    </row>
    <row r="1267" spans="2:5">
      <c r="B1267" s="118">
        <v>1258</v>
      </c>
      <c r="C1267" s="21" t="str">
        <f t="shared" si="19"/>
        <v>1258</v>
      </c>
      <c r="D1267" s="114" t="s">
        <v>189</v>
      </c>
      <c r="E1267" s="112" t="s">
        <v>163</v>
      </c>
    </row>
    <row r="1268" spans="2:5">
      <c r="B1268" s="118">
        <v>1259</v>
      </c>
      <c r="C1268" s="21" t="str">
        <f t="shared" si="19"/>
        <v>1259</v>
      </c>
      <c r="D1268" s="114" t="s">
        <v>189</v>
      </c>
      <c r="E1268" s="112" t="s">
        <v>163</v>
      </c>
    </row>
    <row r="1269" spans="2:5">
      <c r="B1269" s="118">
        <v>1260</v>
      </c>
      <c r="C1269" s="21" t="str">
        <f t="shared" si="19"/>
        <v>1260</v>
      </c>
      <c r="D1269" s="114" t="s">
        <v>189</v>
      </c>
      <c r="E1269" s="112" t="s">
        <v>163</v>
      </c>
    </row>
    <row r="1270" spans="2:5">
      <c r="B1270" s="118">
        <v>1261</v>
      </c>
      <c r="C1270" s="21" t="str">
        <f t="shared" si="19"/>
        <v>1261</v>
      </c>
      <c r="D1270" s="114" t="s">
        <v>189</v>
      </c>
      <c r="E1270" s="112" t="s">
        <v>163</v>
      </c>
    </row>
    <row r="1271" spans="2:5">
      <c r="B1271" s="118">
        <v>1262</v>
      </c>
      <c r="C1271" s="21" t="str">
        <f t="shared" si="19"/>
        <v>1262</v>
      </c>
      <c r="D1271" s="114" t="s">
        <v>189</v>
      </c>
      <c r="E1271" s="112" t="s">
        <v>163</v>
      </c>
    </row>
    <row r="1272" spans="2:5">
      <c r="B1272" s="118">
        <v>1263</v>
      </c>
      <c r="C1272" s="21" t="str">
        <f t="shared" si="19"/>
        <v>1263</v>
      </c>
      <c r="D1272" s="114" t="s">
        <v>189</v>
      </c>
      <c r="E1272" s="112" t="s">
        <v>163</v>
      </c>
    </row>
    <row r="1273" spans="2:5">
      <c r="B1273" s="118">
        <v>1264</v>
      </c>
      <c r="C1273" s="21" t="str">
        <f t="shared" si="19"/>
        <v>1264</v>
      </c>
      <c r="D1273" s="114" t="s">
        <v>189</v>
      </c>
      <c r="E1273" s="112" t="s">
        <v>163</v>
      </c>
    </row>
    <row r="1274" spans="2:5">
      <c r="B1274" s="118">
        <v>1265</v>
      </c>
      <c r="C1274" s="21" t="str">
        <f t="shared" si="19"/>
        <v>1265</v>
      </c>
      <c r="D1274" s="114" t="s">
        <v>189</v>
      </c>
      <c r="E1274" s="112" t="s">
        <v>163</v>
      </c>
    </row>
    <row r="1275" spans="2:5">
      <c r="B1275" s="118">
        <v>1266</v>
      </c>
      <c r="C1275" s="21" t="str">
        <f t="shared" ref="C1275:C1338" si="20">+TEXT(B1275,0)</f>
        <v>1266</v>
      </c>
      <c r="D1275" s="114" t="s">
        <v>189</v>
      </c>
      <c r="E1275" s="112" t="s">
        <v>163</v>
      </c>
    </row>
    <row r="1276" spans="2:5">
      <c r="B1276" s="118">
        <v>1267</v>
      </c>
      <c r="C1276" s="21" t="str">
        <f t="shared" si="20"/>
        <v>1267</v>
      </c>
      <c r="D1276" s="114" t="s">
        <v>189</v>
      </c>
      <c r="E1276" s="112" t="s">
        <v>163</v>
      </c>
    </row>
    <row r="1277" spans="2:5">
      <c r="B1277" s="118">
        <v>1268</v>
      </c>
      <c r="C1277" s="21" t="str">
        <f t="shared" si="20"/>
        <v>1268</v>
      </c>
      <c r="D1277" s="114" t="s">
        <v>189</v>
      </c>
      <c r="E1277" s="112" t="s">
        <v>163</v>
      </c>
    </row>
    <row r="1278" spans="2:5">
      <c r="B1278" s="118">
        <v>1269</v>
      </c>
      <c r="C1278" s="21" t="str">
        <f t="shared" si="20"/>
        <v>1269</v>
      </c>
      <c r="D1278" s="114" t="s">
        <v>189</v>
      </c>
      <c r="E1278" s="112" t="s">
        <v>163</v>
      </c>
    </row>
    <row r="1279" spans="2:5">
      <c r="B1279" s="118">
        <v>1270</v>
      </c>
      <c r="C1279" s="21" t="str">
        <f t="shared" si="20"/>
        <v>1270</v>
      </c>
      <c r="D1279" s="114" t="s">
        <v>189</v>
      </c>
      <c r="E1279" s="112" t="s">
        <v>163</v>
      </c>
    </row>
    <row r="1280" spans="2:5">
      <c r="B1280" s="118">
        <v>1271</v>
      </c>
      <c r="C1280" s="21" t="str">
        <f t="shared" si="20"/>
        <v>1271</v>
      </c>
      <c r="D1280" s="114" t="s">
        <v>189</v>
      </c>
      <c r="E1280" s="112" t="s">
        <v>163</v>
      </c>
    </row>
    <row r="1281" spans="2:5">
      <c r="B1281" s="118">
        <v>1272</v>
      </c>
      <c r="C1281" s="21" t="str">
        <f t="shared" si="20"/>
        <v>1272</v>
      </c>
      <c r="D1281" s="114" t="s">
        <v>189</v>
      </c>
      <c r="E1281" s="112" t="s">
        <v>163</v>
      </c>
    </row>
    <row r="1282" spans="2:5">
      <c r="B1282" s="118">
        <v>1273</v>
      </c>
      <c r="C1282" s="21" t="str">
        <f t="shared" si="20"/>
        <v>1273</v>
      </c>
      <c r="D1282" s="114" t="s">
        <v>189</v>
      </c>
      <c r="E1282" s="112" t="s">
        <v>163</v>
      </c>
    </row>
    <row r="1283" spans="2:5">
      <c r="B1283" s="118">
        <v>1274</v>
      </c>
      <c r="C1283" s="21" t="str">
        <f t="shared" si="20"/>
        <v>1274</v>
      </c>
      <c r="D1283" s="114" t="s">
        <v>189</v>
      </c>
      <c r="E1283" s="112" t="s">
        <v>163</v>
      </c>
    </row>
    <row r="1284" spans="2:5">
      <c r="B1284" s="118">
        <v>1275</v>
      </c>
      <c r="C1284" s="21" t="str">
        <f t="shared" si="20"/>
        <v>1275</v>
      </c>
      <c r="D1284" s="114" t="s">
        <v>189</v>
      </c>
      <c r="E1284" s="112" t="s">
        <v>163</v>
      </c>
    </row>
    <row r="1285" spans="2:5">
      <c r="B1285" s="118">
        <v>1276</v>
      </c>
      <c r="C1285" s="21" t="str">
        <f t="shared" si="20"/>
        <v>1276</v>
      </c>
      <c r="D1285" s="114" t="s">
        <v>189</v>
      </c>
      <c r="E1285" s="112" t="s">
        <v>163</v>
      </c>
    </row>
    <row r="1286" spans="2:5">
      <c r="B1286" s="118">
        <v>1277</v>
      </c>
      <c r="C1286" s="21" t="str">
        <f t="shared" si="20"/>
        <v>1277</v>
      </c>
      <c r="D1286" s="114" t="s">
        <v>189</v>
      </c>
      <c r="E1286" s="112" t="s">
        <v>163</v>
      </c>
    </row>
    <row r="1287" spans="2:5">
      <c r="B1287" s="118">
        <v>1278</v>
      </c>
      <c r="C1287" s="21" t="str">
        <f t="shared" si="20"/>
        <v>1278</v>
      </c>
      <c r="D1287" s="114" t="s">
        <v>189</v>
      </c>
      <c r="E1287" s="112" t="s">
        <v>163</v>
      </c>
    </row>
    <row r="1288" spans="2:5">
      <c r="B1288" s="118">
        <v>1279</v>
      </c>
      <c r="C1288" s="21" t="str">
        <f t="shared" si="20"/>
        <v>1279</v>
      </c>
      <c r="D1288" s="114" t="s">
        <v>189</v>
      </c>
      <c r="E1288" s="112" t="s">
        <v>163</v>
      </c>
    </row>
    <row r="1289" spans="2:5">
      <c r="B1289" s="118">
        <v>1280</v>
      </c>
      <c r="C1289" s="21" t="str">
        <f t="shared" si="20"/>
        <v>1280</v>
      </c>
      <c r="D1289" s="114" t="s">
        <v>189</v>
      </c>
      <c r="E1289" s="112" t="s">
        <v>163</v>
      </c>
    </row>
    <row r="1290" spans="2:5">
      <c r="B1290" s="118">
        <v>1281</v>
      </c>
      <c r="C1290" s="21" t="str">
        <f t="shared" si="20"/>
        <v>1281</v>
      </c>
      <c r="D1290" s="114" t="s">
        <v>189</v>
      </c>
      <c r="E1290" s="112" t="s">
        <v>163</v>
      </c>
    </row>
    <row r="1291" spans="2:5">
      <c r="B1291" s="118">
        <v>1282</v>
      </c>
      <c r="C1291" s="21" t="str">
        <f t="shared" si="20"/>
        <v>1282</v>
      </c>
      <c r="D1291" s="114" t="s">
        <v>189</v>
      </c>
      <c r="E1291" s="112" t="s">
        <v>163</v>
      </c>
    </row>
    <row r="1292" spans="2:5">
      <c r="B1292" s="118">
        <v>1283</v>
      </c>
      <c r="C1292" s="21" t="str">
        <f t="shared" si="20"/>
        <v>1283</v>
      </c>
      <c r="D1292" s="114" t="s">
        <v>189</v>
      </c>
      <c r="E1292" s="112" t="s">
        <v>163</v>
      </c>
    </row>
    <row r="1293" spans="2:5">
      <c r="B1293" s="118">
        <v>1284</v>
      </c>
      <c r="C1293" s="21" t="str">
        <f t="shared" si="20"/>
        <v>1284</v>
      </c>
      <c r="D1293" s="114" t="s">
        <v>189</v>
      </c>
      <c r="E1293" s="112" t="s">
        <v>163</v>
      </c>
    </row>
    <row r="1294" spans="2:5">
      <c r="B1294" s="118">
        <v>1285</v>
      </c>
      <c r="C1294" s="21" t="str">
        <f t="shared" si="20"/>
        <v>1285</v>
      </c>
      <c r="D1294" s="114" t="s">
        <v>189</v>
      </c>
      <c r="E1294" s="112" t="s">
        <v>163</v>
      </c>
    </row>
    <row r="1295" spans="2:5">
      <c r="B1295" s="118">
        <v>1286</v>
      </c>
      <c r="C1295" s="21" t="str">
        <f t="shared" si="20"/>
        <v>1286</v>
      </c>
      <c r="D1295" s="114" t="s">
        <v>189</v>
      </c>
      <c r="E1295" s="112" t="s">
        <v>163</v>
      </c>
    </row>
    <row r="1296" spans="2:5">
      <c r="B1296" s="118">
        <v>1287</v>
      </c>
      <c r="C1296" s="21" t="str">
        <f t="shared" si="20"/>
        <v>1287</v>
      </c>
      <c r="D1296" s="114" t="s">
        <v>189</v>
      </c>
      <c r="E1296" s="112" t="s">
        <v>163</v>
      </c>
    </row>
    <row r="1297" spans="2:5">
      <c r="B1297" s="118">
        <v>1288</v>
      </c>
      <c r="C1297" s="21" t="str">
        <f t="shared" si="20"/>
        <v>1288</v>
      </c>
      <c r="D1297" s="114" t="s">
        <v>189</v>
      </c>
      <c r="E1297" s="112" t="s">
        <v>163</v>
      </c>
    </row>
    <row r="1298" spans="2:5">
      <c r="B1298" s="118">
        <v>1289</v>
      </c>
      <c r="C1298" s="21" t="str">
        <f t="shared" si="20"/>
        <v>1289</v>
      </c>
      <c r="D1298" s="114" t="s">
        <v>189</v>
      </c>
      <c r="E1298" s="112" t="s">
        <v>163</v>
      </c>
    </row>
    <row r="1299" spans="2:5">
      <c r="B1299" s="118">
        <v>1290</v>
      </c>
      <c r="C1299" s="21" t="str">
        <f t="shared" si="20"/>
        <v>1290</v>
      </c>
      <c r="D1299" s="114" t="s">
        <v>189</v>
      </c>
      <c r="E1299" s="112" t="s">
        <v>163</v>
      </c>
    </row>
    <row r="1300" spans="2:5">
      <c r="B1300" s="118">
        <v>1291</v>
      </c>
      <c r="C1300" s="21" t="str">
        <f t="shared" si="20"/>
        <v>1291</v>
      </c>
      <c r="D1300" s="114" t="s">
        <v>189</v>
      </c>
      <c r="E1300" s="112" t="s">
        <v>163</v>
      </c>
    </row>
    <row r="1301" spans="2:5">
      <c r="B1301" s="118">
        <v>1292</v>
      </c>
      <c r="C1301" s="21" t="str">
        <f t="shared" si="20"/>
        <v>1292</v>
      </c>
      <c r="D1301" s="114" t="s">
        <v>189</v>
      </c>
      <c r="E1301" s="112" t="s">
        <v>163</v>
      </c>
    </row>
    <row r="1302" spans="2:5">
      <c r="B1302" s="118">
        <v>1293</v>
      </c>
      <c r="C1302" s="21" t="str">
        <f t="shared" si="20"/>
        <v>1293</v>
      </c>
      <c r="D1302" s="114" t="s">
        <v>189</v>
      </c>
      <c r="E1302" s="112" t="s">
        <v>163</v>
      </c>
    </row>
    <row r="1303" spans="2:5">
      <c r="B1303" s="118">
        <v>1294</v>
      </c>
      <c r="C1303" s="21" t="str">
        <f t="shared" si="20"/>
        <v>1294</v>
      </c>
      <c r="D1303" s="114" t="s">
        <v>189</v>
      </c>
      <c r="E1303" s="112" t="s">
        <v>163</v>
      </c>
    </row>
    <row r="1304" spans="2:5">
      <c r="B1304" s="118">
        <v>1295</v>
      </c>
      <c r="C1304" s="21" t="str">
        <f t="shared" si="20"/>
        <v>1295</v>
      </c>
      <c r="D1304" s="114" t="s">
        <v>189</v>
      </c>
      <c r="E1304" s="112" t="s">
        <v>163</v>
      </c>
    </row>
    <row r="1305" spans="2:5">
      <c r="B1305" s="118">
        <v>1296</v>
      </c>
      <c r="C1305" s="21" t="str">
        <f t="shared" si="20"/>
        <v>1296</v>
      </c>
      <c r="D1305" s="114" t="s">
        <v>189</v>
      </c>
      <c r="E1305" s="112" t="s">
        <v>163</v>
      </c>
    </row>
    <row r="1306" spans="2:5">
      <c r="B1306" s="118">
        <v>1297</v>
      </c>
      <c r="C1306" s="21" t="str">
        <f t="shared" si="20"/>
        <v>1297</v>
      </c>
      <c r="D1306" s="114" t="s">
        <v>189</v>
      </c>
      <c r="E1306" s="112" t="s">
        <v>163</v>
      </c>
    </row>
    <row r="1307" spans="2:5">
      <c r="B1307" s="118">
        <v>1298</v>
      </c>
      <c r="C1307" s="21" t="str">
        <f t="shared" si="20"/>
        <v>1298</v>
      </c>
      <c r="D1307" s="114" t="s">
        <v>189</v>
      </c>
      <c r="E1307" s="112" t="s">
        <v>163</v>
      </c>
    </row>
    <row r="1308" spans="2:5">
      <c r="B1308" s="118">
        <v>1299</v>
      </c>
      <c r="C1308" s="21" t="str">
        <f t="shared" si="20"/>
        <v>1299</v>
      </c>
      <c r="D1308" s="114" t="s">
        <v>189</v>
      </c>
      <c r="E1308" s="112" t="s">
        <v>163</v>
      </c>
    </row>
    <row r="1309" spans="2:5">
      <c r="B1309" s="118">
        <v>1300</v>
      </c>
      <c r="C1309" s="21" t="str">
        <f t="shared" si="20"/>
        <v>1300</v>
      </c>
      <c r="D1309" s="114" t="s">
        <v>189</v>
      </c>
      <c r="E1309" s="112" t="s">
        <v>163</v>
      </c>
    </row>
    <row r="1310" spans="2:5">
      <c r="B1310" s="118">
        <v>1301</v>
      </c>
      <c r="C1310" s="21" t="str">
        <f t="shared" si="20"/>
        <v>1301</v>
      </c>
      <c r="D1310" s="114" t="s">
        <v>189</v>
      </c>
      <c r="E1310" s="112" t="s">
        <v>163</v>
      </c>
    </row>
    <row r="1311" spans="2:5">
      <c r="B1311" s="118">
        <v>1302</v>
      </c>
      <c r="C1311" s="21" t="str">
        <f t="shared" si="20"/>
        <v>1302</v>
      </c>
      <c r="D1311" s="114" t="s">
        <v>189</v>
      </c>
      <c r="E1311" s="112" t="s">
        <v>163</v>
      </c>
    </row>
    <row r="1312" spans="2:5">
      <c r="B1312" s="118">
        <v>1303</v>
      </c>
      <c r="C1312" s="21" t="str">
        <f t="shared" si="20"/>
        <v>1303</v>
      </c>
      <c r="D1312" s="114" t="s">
        <v>189</v>
      </c>
      <c r="E1312" s="112" t="s">
        <v>163</v>
      </c>
    </row>
    <row r="1313" spans="2:5">
      <c r="B1313" s="118">
        <v>1304</v>
      </c>
      <c r="C1313" s="21" t="str">
        <f t="shared" si="20"/>
        <v>1304</v>
      </c>
      <c r="D1313" s="114" t="s">
        <v>189</v>
      </c>
      <c r="E1313" s="112" t="s">
        <v>163</v>
      </c>
    </row>
    <row r="1314" spans="2:5">
      <c r="B1314" s="118">
        <v>1305</v>
      </c>
      <c r="C1314" s="21" t="str">
        <f t="shared" si="20"/>
        <v>1305</v>
      </c>
      <c r="D1314" s="114" t="s">
        <v>189</v>
      </c>
      <c r="E1314" s="112" t="s">
        <v>163</v>
      </c>
    </row>
    <row r="1315" spans="2:5">
      <c r="B1315" s="118">
        <v>1306</v>
      </c>
      <c r="C1315" s="21" t="str">
        <f t="shared" si="20"/>
        <v>1306</v>
      </c>
      <c r="D1315" s="114" t="s">
        <v>189</v>
      </c>
      <c r="E1315" s="112" t="s">
        <v>163</v>
      </c>
    </row>
    <row r="1316" spans="2:5">
      <c r="B1316" s="118">
        <v>1307</v>
      </c>
      <c r="C1316" s="21" t="str">
        <f t="shared" si="20"/>
        <v>1307</v>
      </c>
      <c r="D1316" s="114" t="s">
        <v>189</v>
      </c>
      <c r="E1316" s="112" t="s">
        <v>163</v>
      </c>
    </row>
    <row r="1317" spans="2:5">
      <c r="B1317" s="118">
        <v>1308</v>
      </c>
      <c r="C1317" s="21" t="str">
        <f t="shared" si="20"/>
        <v>1308</v>
      </c>
      <c r="D1317" s="114" t="s">
        <v>189</v>
      </c>
      <c r="E1317" s="112" t="s">
        <v>163</v>
      </c>
    </row>
    <row r="1318" spans="2:5">
      <c r="B1318" s="118">
        <v>1309</v>
      </c>
      <c r="C1318" s="21" t="str">
        <f t="shared" si="20"/>
        <v>1309</v>
      </c>
      <c r="D1318" s="114" t="s">
        <v>189</v>
      </c>
      <c r="E1318" s="112" t="s">
        <v>163</v>
      </c>
    </row>
    <row r="1319" spans="2:5">
      <c r="B1319" s="118">
        <v>1310</v>
      </c>
      <c r="C1319" s="21" t="str">
        <f t="shared" si="20"/>
        <v>1310</v>
      </c>
      <c r="D1319" s="114" t="s">
        <v>189</v>
      </c>
      <c r="E1319" s="112" t="s">
        <v>163</v>
      </c>
    </row>
    <row r="1320" spans="2:5">
      <c r="B1320" s="118">
        <v>1311</v>
      </c>
      <c r="C1320" s="21" t="str">
        <f t="shared" si="20"/>
        <v>1311</v>
      </c>
      <c r="D1320" s="114" t="s">
        <v>189</v>
      </c>
      <c r="E1320" s="112" t="s">
        <v>163</v>
      </c>
    </row>
    <row r="1321" spans="2:5">
      <c r="B1321" s="118">
        <v>1312</v>
      </c>
      <c r="C1321" s="21" t="str">
        <f t="shared" si="20"/>
        <v>1312</v>
      </c>
      <c r="D1321" s="114" t="s">
        <v>189</v>
      </c>
      <c r="E1321" s="112" t="s">
        <v>163</v>
      </c>
    </row>
    <row r="1322" spans="2:5">
      <c r="B1322" s="118">
        <v>1313</v>
      </c>
      <c r="C1322" s="21" t="str">
        <f t="shared" si="20"/>
        <v>1313</v>
      </c>
      <c r="D1322" s="114" t="s">
        <v>189</v>
      </c>
      <c r="E1322" s="112" t="s">
        <v>163</v>
      </c>
    </row>
    <row r="1323" spans="2:5">
      <c r="B1323" s="118">
        <v>1314</v>
      </c>
      <c r="C1323" s="21" t="str">
        <f t="shared" si="20"/>
        <v>1314</v>
      </c>
      <c r="D1323" s="114" t="s">
        <v>189</v>
      </c>
      <c r="E1323" s="112" t="s">
        <v>163</v>
      </c>
    </row>
    <row r="1324" spans="2:5">
      <c r="B1324" s="118">
        <v>1315</v>
      </c>
      <c r="C1324" s="21" t="str">
        <f t="shared" si="20"/>
        <v>1315</v>
      </c>
      <c r="D1324" s="114" t="s">
        <v>189</v>
      </c>
      <c r="E1324" s="112" t="s">
        <v>163</v>
      </c>
    </row>
    <row r="1325" spans="2:5">
      <c r="B1325" s="118">
        <v>1316</v>
      </c>
      <c r="C1325" s="21" t="str">
        <f t="shared" si="20"/>
        <v>1316</v>
      </c>
      <c r="D1325" s="114" t="s">
        <v>189</v>
      </c>
      <c r="E1325" s="112" t="s">
        <v>163</v>
      </c>
    </row>
    <row r="1326" spans="2:5">
      <c r="B1326" s="118">
        <v>1317</v>
      </c>
      <c r="C1326" s="21" t="str">
        <f t="shared" si="20"/>
        <v>1317</v>
      </c>
      <c r="D1326" s="114" t="s">
        <v>189</v>
      </c>
      <c r="E1326" s="112" t="s">
        <v>163</v>
      </c>
    </row>
    <row r="1327" spans="2:5">
      <c r="B1327" s="118">
        <v>1318</v>
      </c>
      <c r="C1327" s="21" t="str">
        <f t="shared" si="20"/>
        <v>1318</v>
      </c>
      <c r="D1327" s="114" t="s">
        <v>189</v>
      </c>
      <c r="E1327" s="112" t="s">
        <v>163</v>
      </c>
    </row>
    <row r="1328" spans="2:5">
      <c r="B1328" s="118">
        <v>1319</v>
      </c>
      <c r="C1328" s="21" t="str">
        <f t="shared" si="20"/>
        <v>1319</v>
      </c>
      <c r="D1328" s="114" t="s">
        <v>189</v>
      </c>
      <c r="E1328" s="112" t="s">
        <v>163</v>
      </c>
    </row>
    <row r="1329" spans="2:5">
      <c r="B1329" s="118">
        <v>1320</v>
      </c>
      <c r="C1329" s="21" t="str">
        <f t="shared" si="20"/>
        <v>1320</v>
      </c>
      <c r="D1329" s="114" t="s">
        <v>189</v>
      </c>
      <c r="E1329" s="112" t="s">
        <v>163</v>
      </c>
    </row>
    <row r="1330" spans="2:5">
      <c r="B1330" s="118">
        <v>1321</v>
      </c>
      <c r="C1330" s="21" t="str">
        <f t="shared" si="20"/>
        <v>1321</v>
      </c>
      <c r="D1330" s="114" t="s">
        <v>189</v>
      </c>
      <c r="E1330" s="112" t="s">
        <v>163</v>
      </c>
    </row>
    <row r="1331" spans="2:5">
      <c r="B1331" s="118">
        <v>1322</v>
      </c>
      <c r="C1331" s="21" t="str">
        <f t="shared" si="20"/>
        <v>1322</v>
      </c>
      <c r="D1331" s="114" t="s">
        <v>189</v>
      </c>
      <c r="E1331" s="112" t="s">
        <v>163</v>
      </c>
    </row>
    <row r="1332" spans="2:5">
      <c r="B1332" s="118">
        <v>1323</v>
      </c>
      <c r="C1332" s="21" t="str">
        <f t="shared" si="20"/>
        <v>1323</v>
      </c>
      <c r="D1332" s="114" t="s">
        <v>189</v>
      </c>
      <c r="E1332" s="112" t="s">
        <v>163</v>
      </c>
    </row>
    <row r="1333" spans="2:5">
      <c r="B1333" s="118">
        <v>1324</v>
      </c>
      <c r="C1333" s="21" t="str">
        <f t="shared" si="20"/>
        <v>1324</v>
      </c>
      <c r="D1333" s="114" t="s">
        <v>189</v>
      </c>
      <c r="E1333" s="112" t="s">
        <v>163</v>
      </c>
    </row>
    <row r="1334" spans="2:5">
      <c r="B1334" s="118">
        <v>1325</v>
      </c>
      <c r="C1334" s="21" t="str">
        <f t="shared" si="20"/>
        <v>1325</v>
      </c>
      <c r="D1334" s="114" t="s">
        <v>189</v>
      </c>
      <c r="E1334" s="112" t="s">
        <v>163</v>
      </c>
    </row>
    <row r="1335" spans="2:5">
      <c r="B1335" s="118">
        <v>1326</v>
      </c>
      <c r="C1335" s="21" t="str">
        <f t="shared" si="20"/>
        <v>1326</v>
      </c>
      <c r="D1335" s="114" t="s">
        <v>189</v>
      </c>
      <c r="E1335" s="112" t="s">
        <v>163</v>
      </c>
    </row>
    <row r="1336" spans="2:5">
      <c r="B1336" s="118">
        <v>1327</v>
      </c>
      <c r="C1336" s="21" t="str">
        <f t="shared" si="20"/>
        <v>1327</v>
      </c>
      <c r="D1336" s="114" t="s">
        <v>189</v>
      </c>
      <c r="E1336" s="112" t="s">
        <v>163</v>
      </c>
    </row>
    <row r="1337" spans="2:5">
      <c r="B1337" s="118">
        <v>1328</v>
      </c>
      <c r="C1337" s="21" t="str">
        <f t="shared" si="20"/>
        <v>1328</v>
      </c>
      <c r="D1337" s="114" t="s">
        <v>189</v>
      </c>
      <c r="E1337" s="112" t="s">
        <v>163</v>
      </c>
    </row>
    <row r="1338" spans="2:5">
      <c r="B1338" s="118">
        <v>1329</v>
      </c>
      <c r="C1338" s="21" t="str">
        <f t="shared" si="20"/>
        <v>1329</v>
      </c>
      <c r="D1338" s="114" t="s">
        <v>189</v>
      </c>
      <c r="E1338" s="112" t="s">
        <v>163</v>
      </c>
    </row>
    <row r="1339" spans="2:5">
      <c r="B1339" s="118">
        <v>1330</v>
      </c>
      <c r="C1339" s="21" t="str">
        <f t="shared" ref="C1339:C1402" si="21">+TEXT(B1339,0)</f>
        <v>1330</v>
      </c>
      <c r="D1339" s="114" t="s">
        <v>189</v>
      </c>
      <c r="E1339" s="112" t="s">
        <v>163</v>
      </c>
    </row>
    <row r="1340" spans="2:5">
      <c r="B1340" s="118">
        <v>1331</v>
      </c>
      <c r="C1340" s="21" t="str">
        <f t="shared" si="21"/>
        <v>1331</v>
      </c>
      <c r="D1340" s="114" t="s">
        <v>189</v>
      </c>
      <c r="E1340" s="112" t="s">
        <v>163</v>
      </c>
    </row>
    <row r="1341" spans="2:5">
      <c r="B1341" s="118">
        <v>1332</v>
      </c>
      <c r="C1341" s="21" t="str">
        <f t="shared" si="21"/>
        <v>1332</v>
      </c>
      <c r="D1341" s="114" t="s">
        <v>189</v>
      </c>
      <c r="E1341" s="112" t="s">
        <v>163</v>
      </c>
    </row>
    <row r="1342" spans="2:5">
      <c r="B1342" s="118">
        <v>1333</v>
      </c>
      <c r="C1342" s="21" t="str">
        <f t="shared" si="21"/>
        <v>1333</v>
      </c>
      <c r="D1342" s="114" t="s">
        <v>189</v>
      </c>
      <c r="E1342" s="112" t="s">
        <v>163</v>
      </c>
    </row>
    <row r="1343" spans="2:5">
      <c r="B1343" s="118">
        <v>1334</v>
      </c>
      <c r="C1343" s="21" t="str">
        <f t="shared" si="21"/>
        <v>1334</v>
      </c>
      <c r="D1343" s="114" t="s">
        <v>189</v>
      </c>
      <c r="E1343" s="112" t="s">
        <v>163</v>
      </c>
    </row>
    <row r="1344" spans="2:5">
      <c r="B1344" s="118">
        <v>1335</v>
      </c>
      <c r="C1344" s="21" t="str">
        <f t="shared" si="21"/>
        <v>1335</v>
      </c>
      <c r="D1344" s="114" t="s">
        <v>189</v>
      </c>
      <c r="E1344" s="112" t="s">
        <v>163</v>
      </c>
    </row>
    <row r="1345" spans="2:5">
      <c r="B1345" s="118">
        <v>1336</v>
      </c>
      <c r="C1345" s="21" t="str">
        <f t="shared" si="21"/>
        <v>1336</v>
      </c>
      <c r="D1345" s="114" t="s">
        <v>189</v>
      </c>
      <c r="E1345" s="112" t="s">
        <v>163</v>
      </c>
    </row>
    <row r="1346" spans="2:5">
      <c r="B1346" s="118">
        <v>1337</v>
      </c>
      <c r="C1346" s="21" t="str">
        <f t="shared" si="21"/>
        <v>1337</v>
      </c>
      <c r="D1346" s="114" t="s">
        <v>189</v>
      </c>
      <c r="E1346" s="112" t="s">
        <v>163</v>
      </c>
    </row>
    <row r="1347" spans="2:5">
      <c r="B1347" s="118">
        <v>1338</v>
      </c>
      <c r="C1347" s="21" t="str">
        <f t="shared" si="21"/>
        <v>1338</v>
      </c>
      <c r="D1347" s="114" t="s">
        <v>189</v>
      </c>
      <c r="E1347" s="112" t="s">
        <v>163</v>
      </c>
    </row>
    <row r="1348" spans="2:5">
      <c r="B1348" s="118">
        <v>1339</v>
      </c>
      <c r="C1348" s="21" t="str">
        <f t="shared" si="21"/>
        <v>1339</v>
      </c>
      <c r="D1348" s="114" t="s">
        <v>189</v>
      </c>
      <c r="E1348" s="112" t="s">
        <v>163</v>
      </c>
    </row>
    <row r="1349" spans="2:5">
      <c r="B1349" s="118">
        <v>1340</v>
      </c>
      <c r="C1349" s="21" t="str">
        <f t="shared" si="21"/>
        <v>1340</v>
      </c>
      <c r="D1349" s="114" t="s">
        <v>189</v>
      </c>
      <c r="E1349" s="112" t="s">
        <v>163</v>
      </c>
    </row>
    <row r="1350" spans="2:5">
      <c r="B1350" s="118">
        <v>1341</v>
      </c>
      <c r="C1350" s="21" t="str">
        <f t="shared" si="21"/>
        <v>1341</v>
      </c>
      <c r="D1350" s="114" t="s">
        <v>189</v>
      </c>
      <c r="E1350" s="112" t="s">
        <v>163</v>
      </c>
    </row>
    <row r="1351" spans="2:5">
      <c r="B1351" s="118">
        <v>1342</v>
      </c>
      <c r="C1351" s="21" t="str">
        <f t="shared" si="21"/>
        <v>1342</v>
      </c>
      <c r="D1351" s="114" t="s">
        <v>189</v>
      </c>
      <c r="E1351" s="112" t="s">
        <v>163</v>
      </c>
    </row>
    <row r="1352" spans="2:5">
      <c r="B1352" s="118">
        <v>1343</v>
      </c>
      <c r="C1352" s="21" t="str">
        <f t="shared" si="21"/>
        <v>1343</v>
      </c>
      <c r="D1352" s="114" t="s">
        <v>189</v>
      </c>
      <c r="E1352" s="112" t="s">
        <v>163</v>
      </c>
    </row>
    <row r="1353" spans="2:5">
      <c r="B1353" s="118">
        <v>1344</v>
      </c>
      <c r="C1353" s="21" t="str">
        <f t="shared" si="21"/>
        <v>1344</v>
      </c>
      <c r="D1353" s="114" t="s">
        <v>189</v>
      </c>
      <c r="E1353" s="112" t="s">
        <v>163</v>
      </c>
    </row>
    <row r="1354" spans="2:5">
      <c r="B1354" s="118">
        <v>1345</v>
      </c>
      <c r="C1354" s="21" t="str">
        <f t="shared" si="21"/>
        <v>1345</v>
      </c>
      <c r="D1354" s="114" t="s">
        <v>189</v>
      </c>
      <c r="E1354" s="112" t="s">
        <v>163</v>
      </c>
    </row>
    <row r="1355" spans="2:5">
      <c r="B1355" s="118">
        <v>1346</v>
      </c>
      <c r="C1355" s="21" t="str">
        <f t="shared" si="21"/>
        <v>1346</v>
      </c>
      <c r="D1355" s="114" t="s">
        <v>189</v>
      </c>
      <c r="E1355" s="112" t="s">
        <v>163</v>
      </c>
    </row>
    <row r="1356" spans="2:5">
      <c r="B1356" s="118">
        <v>1347</v>
      </c>
      <c r="C1356" s="21" t="str">
        <f t="shared" si="21"/>
        <v>1347</v>
      </c>
      <c r="D1356" s="114" t="s">
        <v>189</v>
      </c>
      <c r="E1356" s="112" t="s">
        <v>163</v>
      </c>
    </row>
    <row r="1357" spans="2:5">
      <c r="B1357" s="118">
        <v>1348</v>
      </c>
      <c r="C1357" s="21" t="str">
        <f t="shared" si="21"/>
        <v>1348</v>
      </c>
      <c r="D1357" s="114" t="s">
        <v>189</v>
      </c>
      <c r="E1357" s="112" t="s">
        <v>163</v>
      </c>
    </row>
    <row r="1358" spans="2:5">
      <c r="B1358" s="118">
        <v>1349</v>
      </c>
      <c r="C1358" s="21" t="str">
        <f t="shared" si="21"/>
        <v>1349</v>
      </c>
      <c r="D1358" s="114" t="s">
        <v>189</v>
      </c>
      <c r="E1358" s="112" t="s">
        <v>163</v>
      </c>
    </row>
    <row r="1359" spans="2:5">
      <c r="B1359" s="118">
        <v>1350</v>
      </c>
      <c r="C1359" s="21" t="str">
        <f t="shared" si="21"/>
        <v>1350</v>
      </c>
      <c r="D1359" s="114" t="s">
        <v>189</v>
      </c>
      <c r="E1359" s="112" t="s">
        <v>163</v>
      </c>
    </row>
    <row r="1360" spans="2:5">
      <c r="B1360" s="118">
        <v>1351</v>
      </c>
      <c r="C1360" s="21" t="str">
        <f t="shared" si="21"/>
        <v>1351</v>
      </c>
      <c r="D1360" s="114" t="s">
        <v>189</v>
      </c>
      <c r="E1360" s="112" t="s">
        <v>163</v>
      </c>
    </row>
    <row r="1361" spans="2:5">
      <c r="B1361" s="118">
        <v>1352</v>
      </c>
      <c r="C1361" s="21" t="str">
        <f t="shared" si="21"/>
        <v>1352</v>
      </c>
      <c r="D1361" s="114" t="s">
        <v>189</v>
      </c>
      <c r="E1361" s="112" t="s">
        <v>163</v>
      </c>
    </row>
    <row r="1362" spans="2:5">
      <c r="B1362" s="118">
        <v>1353</v>
      </c>
      <c r="C1362" s="21" t="str">
        <f t="shared" si="21"/>
        <v>1353</v>
      </c>
      <c r="D1362" s="114" t="s">
        <v>189</v>
      </c>
      <c r="E1362" s="112" t="s">
        <v>163</v>
      </c>
    </row>
    <row r="1363" spans="2:5">
      <c r="B1363" s="118">
        <v>1354</v>
      </c>
      <c r="C1363" s="21" t="str">
        <f t="shared" si="21"/>
        <v>1354</v>
      </c>
      <c r="D1363" s="114" t="s">
        <v>189</v>
      </c>
      <c r="E1363" s="112" t="s">
        <v>163</v>
      </c>
    </row>
    <row r="1364" spans="2:5">
      <c r="B1364" s="118">
        <v>1355</v>
      </c>
      <c r="C1364" s="21" t="str">
        <f t="shared" si="21"/>
        <v>1355</v>
      </c>
      <c r="D1364" s="114" t="s">
        <v>189</v>
      </c>
      <c r="E1364" s="112" t="s">
        <v>163</v>
      </c>
    </row>
    <row r="1365" spans="2:5">
      <c r="B1365" s="118">
        <v>1356</v>
      </c>
      <c r="C1365" s="21" t="str">
        <f t="shared" si="21"/>
        <v>1356</v>
      </c>
      <c r="D1365" s="114" t="s">
        <v>189</v>
      </c>
      <c r="E1365" s="112" t="s">
        <v>163</v>
      </c>
    </row>
    <row r="1366" spans="2:5">
      <c r="B1366" s="118">
        <v>1357</v>
      </c>
      <c r="C1366" s="21" t="str">
        <f t="shared" si="21"/>
        <v>1357</v>
      </c>
      <c r="D1366" s="114" t="s">
        <v>189</v>
      </c>
      <c r="E1366" s="112" t="s">
        <v>163</v>
      </c>
    </row>
    <row r="1367" spans="2:5">
      <c r="B1367" s="118">
        <v>1358</v>
      </c>
      <c r="C1367" s="21" t="str">
        <f t="shared" si="21"/>
        <v>1358</v>
      </c>
      <c r="D1367" s="114" t="s">
        <v>189</v>
      </c>
      <c r="E1367" s="112" t="s">
        <v>163</v>
      </c>
    </row>
    <row r="1368" spans="2:5">
      <c r="B1368" s="118">
        <v>1359</v>
      </c>
      <c r="C1368" s="21" t="str">
        <f t="shared" si="21"/>
        <v>1359</v>
      </c>
      <c r="D1368" s="114" t="s">
        <v>189</v>
      </c>
      <c r="E1368" s="112" t="s">
        <v>163</v>
      </c>
    </row>
    <row r="1369" spans="2:5">
      <c r="B1369" s="118">
        <v>1360</v>
      </c>
      <c r="C1369" s="21" t="str">
        <f t="shared" si="21"/>
        <v>1360</v>
      </c>
      <c r="D1369" s="114" t="s">
        <v>189</v>
      </c>
      <c r="E1369" s="112" t="s">
        <v>163</v>
      </c>
    </row>
    <row r="1370" spans="2:5">
      <c r="B1370" s="118">
        <v>1361</v>
      </c>
      <c r="C1370" s="21" t="str">
        <f t="shared" si="21"/>
        <v>1361</v>
      </c>
      <c r="D1370" s="114" t="s">
        <v>189</v>
      </c>
      <c r="E1370" s="112" t="s">
        <v>163</v>
      </c>
    </row>
    <row r="1371" spans="2:5">
      <c r="B1371" s="118">
        <v>1362</v>
      </c>
      <c r="C1371" s="21" t="str">
        <f t="shared" si="21"/>
        <v>1362</v>
      </c>
      <c r="D1371" s="114" t="s">
        <v>189</v>
      </c>
      <c r="E1371" s="112" t="s">
        <v>163</v>
      </c>
    </row>
    <row r="1372" spans="2:5">
      <c r="B1372" s="118">
        <v>1363</v>
      </c>
      <c r="C1372" s="21" t="str">
        <f t="shared" si="21"/>
        <v>1363</v>
      </c>
      <c r="D1372" s="114" t="s">
        <v>189</v>
      </c>
      <c r="E1372" s="112" t="s">
        <v>163</v>
      </c>
    </row>
    <row r="1373" spans="2:5">
      <c r="B1373" s="118">
        <v>1364</v>
      </c>
      <c r="C1373" s="21" t="str">
        <f t="shared" si="21"/>
        <v>1364</v>
      </c>
      <c r="D1373" s="114" t="s">
        <v>189</v>
      </c>
      <c r="E1373" s="112" t="s">
        <v>163</v>
      </c>
    </row>
    <row r="1374" spans="2:5">
      <c r="B1374" s="118">
        <v>1365</v>
      </c>
      <c r="C1374" s="21" t="str">
        <f t="shared" si="21"/>
        <v>1365</v>
      </c>
      <c r="D1374" s="114" t="s">
        <v>189</v>
      </c>
      <c r="E1374" s="112" t="s">
        <v>163</v>
      </c>
    </row>
    <row r="1375" spans="2:5">
      <c r="B1375" s="118">
        <v>1366</v>
      </c>
      <c r="C1375" s="21" t="str">
        <f t="shared" si="21"/>
        <v>1366</v>
      </c>
      <c r="D1375" s="114" t="s">
        <v>189</v>
      </c>
      <c r="E1375" s="112" t="s">
        <v>163</v>
      </c>
    </row>
    <row r="1376" spans="2:5">
      <c r="B1376" s="118">
        <v>1367</v>
      </c>
      <c r="C1376" s="21" t="str">
        <f t="shared" si="21"/>
        <v>1367</v>
      </c>
      <c r="D1376" s="114" t="s">
        <v>189</v>
      </c>
      <c r="E1376" s="112" t="s">
        <v>163</v>
      </c>
    </row>
    <row r="1377" spans="2:5">
      <c r="B1377" s="118">
        <v>1368</v>
      </c>
      <c r="C1377" s="21" t="str">
        <f t="shared" si="21"/>
        <v>1368</v>
      </c>
      <c r="D1377" s="114" t="s">
        <v>189</v>
      </c>
      <c r="E1377" s="112" t="s">
        <v>163</v>
      </c>
    </row>
    <row r="1378" spans="2:5">
      <c r="B1378" s="118">
        <v>1369</v>
      </c>
      <c r="C1378" s="21" t="str">
        <f t="shared" si="21"/>
        <v>1369</v>
      </c>
      <c r="D1378" s="114" t="s">
        <v>189</v>
      </c>
      <c r="E1378" s="112" t="s">
        <v>163</v>
      </c>
    </row>
    <row r="1379" spans="2:5">
      <c r="B1379" s="118">
        <v>1370</v>
      </c>
      <c r="C1379" s="21" t="str">
        <f t="shared" si="21"/>
        <v>1370</v>
      </c>
      <c r="D1379" s="114" t="s">
        <v>189</v>
      </c>
      <c r="E1379" s="112" t="s">
        <v>163</v>
      </c>
    </row>
    <row r="1380" spans="2:5">
      <c r="B1380" s="118">
        <v>1371</v>
      </c>
      <c r="C1380" s="21" t="str">
        <f t="shared" si="21"/>
        <v>1371</v>
      </c>
      <c r="D1380" s="114" t="s">
        <v>189</v>
      </c>
      <c r="E1380" s="112" t="s">
        <v>163</v>
      </c>
    </row>
    <row r="1381" spans="2:5">
      <c r="B1381" s="118">
        <v>1372</v>
      </c>
      <c r="C1381" s="21" t="str">
        <f t="shared" si="21"/>
        <v>1372</v>
      </c>
      <c r="D1381" s="114" t="s">
        <v>189</v>
      </c>
      <c r="E1381" s="112" t="s">
        <v>163</v>
      </c>
    </row>
    <row r="1382" spans="2:5">
      <c r="B1382" s="118">
        <v>1373</v>
      </c>
      <c r="C1382" s="21" t="str">
        <f t="shared" si="21"/>
        <v>1373</v>
      </c>
      <c r="D1382" s="114" t="s">
        <v>189</v>
      </c>
      <c r="E1382" s="112" t="s">
        <v>163</v>
      </c>
    </row>
    <row r="1383" spans="2:5">
      <c r="B1383" s="118">
        <v>1374</v>
      </c>
      <c r="C1383" s="21" t="str">
        <f t="shared" si="21"/>
        <v>1374</v>
      </c>
      <c r="D1383" s="114" t="s">
        <v>189</v>
      </c>
      <c r="E1383" s="112" t="s">
        <v>163</v>
      </c>
    </row>
    <row r="1384" spans="2:5">
      <c r="B1384" s="118">
        <v>1375</v>
      </c>
      <c r="C1384" s="21" t="str">
        <f t="shared" si="21"/>
        <v>1375</v>
      </c>
      <c r="D1384" s="114" t="s">
        <v>189</v>
      </c>
      <c r="E1384" s="112" t="s">
        <v>163</v>
      </c>
    </row>
    <row r="1385" spans="2:5">
      <c r="B1385" s="118">
        <v>1376</v>
      </c>
      <c r="C1385" s="21" t="str">
        <f t="shared" si="21"/>
        <v>1376</v>
      </c>
      <c r="D1385" s="114" t="s">
        <v>189</v>
      </c>
      <c r="E1385" s="112" t="s">
        <v>163</v>
      </c>
    </row>
    <row r="1386" spans="2:5">
      <c r="B1386" s="118">
        <v>1377</v>
      </c>
      <c r="C1386" s="21" t="str">
        <f t="shared" si="21"/>
        <v>1377</v>
      </c>
      <c r="D1386" s="114" t="s">
        <v>189</v>
      </c>
      <c r="E1386" s="112" t="s">
        <v>163</v>
      </c>
    </row>
    <row r="1387" spans="2:5">
      <c r="B1387" s="118">
        <v>1378</v>
      </c>
      <c r="C1387" s="21" t="str">
        <f t="shared" si="21"/>
        <v>1378</v>
      </c>
      <c r="D1387" s="114" t="s">
        <v>189</v>
      </c>
      <c r="E1387" s="112" t="s">
        <v>163</v>
      </c>
    </row>
    <row r="1388" spans="2:5">
      <c r="B1388" s="118">
        <v>1379</v>
      </c>
      <c r="C1388" s="21" t="str">
        <f t="shared" si="21"/>
        <v>1379</v>
      </c>
      <c r="D1388" s="114" t="s">
        <v>189</v>
      </c>
      <c r="E1388" s="112" t="s">
        <v>163</v>
      </c>
    </row>
    <row r="1389" spans="2:5">
      <c r="B1389" s="118">
        <v>1380</v>
      </c>
      <c r="C1389" s="21" t="str">
        <f t="shared" si="21"/>
        <v>1380</v>
      </c>
      <c r="D1389" s="114" t="s">
        <v>189</v>
      </c>
      <c r="E1389" s="112" t="s">
        <v>163</v>
      </c>
    </row>
    <row r="1390" spans="2:5">
      <c r="B1390" s="118">
        <v>1381</v>
      </c>
      <c r="C1390" s="21" t="str">
        <f t="shared" si="21"/>
        <v>1381</v>
      </c>
      <c r="D1390" s="114" t="s">
        <v>189</v>
      </c>
      <c r="E1390" s="112" t="s">
        <v>163</v>
      </c>
    </row>
    <row r="1391" spans="2:5">
      <c r="B1391" s="118">
        <v>1382</v>
      </c>
      <c r="C1391" s="21" t="str">
        <f t="shared" si="21"/>
        <v>1382</v>
      </c>
      <c r="D1391" s="114" t="s">
        <v>189</v>
      </c>
      <c r="E1391" s="112" t="s">
        <v>163</v>
      </c>
    </row>
    <row r="1392" spans="2:5">
      <c r="B1392" s="118">
        <v>1383</v>
      </c>
      <c r="C1392" s="21" t="str">
        <f t="shared" si="21"/>
        <v>1383</v>
      </c>
      <c r="D1392" s="114" t="s">
        <v>189</v>
      </c>
      <c r="E1392" s="112" t="s">
        <v>163</v>
      </c>
    </row>
    <row r="1393" spans="2:5">
      <c r="B1393" s="118">
        <v>1384</v>
      </c>
      <c r="C1393" s="21" t="str">
        <f t="shared" si="21"/>
        <v>1384</v>
      </c>
      <c r="D1393" s="114" t="s">
        <v>189</v>
      </c>
      <c r="E1393" s="112" t="s">
        <v>163</v>
      </c>
    </row>
    <row r="1394" spans="2:5">
      <c r="B1394" s="118">
        <v>1385</v>
      </c>
      <c r="C1394" s="21" t="str">
        <f t="shared" si="21"/>
        <v>1385</v>
      </c>
      <c r="D1394" s="114" t="s">
        <v>189</v>
      </c>
      <c r="E1394" s="112" t="s">
        <v>163</v>
      </c>
    </row>
    <row r="1395" spans="2:5">
      <c r="B1395" s="118">
        <v>1386</v>
      </c>
      <c r="C1395" s="21" t="str">
        <f t="shared" si="21"/>
        <v>1386</v>
      </c>
      <c r="D1395" s="114" t="s">
        <v>189</v>
      </c>
      <c r="E1395" s="112" t="s">
        <v>163</v>
      </c>
    </row>
    <row r="1396" spans="2:5">
      <c r="B1396" s="118">
        <v>1387</v>
      </c>
      <c r="C1396" s="21" t="str">
        <f t="shared" si="21"/>
        <v>1387</v>
      </c>
      <c r="D1396" s="114" t="s">
        <v>189</v>
      </c>
      <c r="E1396" s="112" t="s">
        <v>163</v>
      </c>
    </row>
    <row r="1397" spans="2:5">
      <c r="B1397" s="118">
        <v>1388</v>
      </c>
      <c r="C1397" s="21" t="str">
        <f t="shared" si="21"/>
        <v>1388</v>
      </c>
      <c r="D1397" s="114" t="s">
        <v>189</v>
      </c>
      <c r="E1397" s="112" t="s">
        <v>163</v>
      </c>
    </row>
    <row r="1398" spans="2:5">
      <c r="B1398" s="118">
        <v>1389</v>
      </c>
      <c r="C1398" s="21" t="str">
        <f t="shared" si="21"/>
        <v>1389</v>
      </c>
      <c r="D1398" s="114" t="s">
        <v>189</v>
      </c>
      <c r="E1398" s="112" t="s">
        <v>163</v>
      </c>
    </row>
    <row r="1399" spans="2:5">
      <c r="B1399" s="118">
        <v>1390</v>
      </c>
      <c r="C1399" s="21" t="str">
        <f t="shared" si="21"/>
        <v>1390</v>
      </c>
      <c r="D1399" s="114" t="s">
        <v>189</v>
      </c>
      <c r="E1399" s="112" t="s">
        <v>163</v>
      </c>
    </row>
    <row r="1400" spans="2:5">
      <c r="B1400" s="118">
        <v>1391</v>
      </c>
      <c r="C1400" s="21" t="str">
        <f t="shared" si="21"/>
        <v>1391</v>
      </c>
      <c r="D1400" s="114" t="s">
        <v>189</v>
      </c>
      <c r="E1400" s="112" t="s">
        <v>163</v>
      </c>
    </row>
    <row r="1401" spans="2:5">
      <c r="B1401" s="118">
        <v>1392</v>
      </c>
      <c r="C1401" s="21" t="str">
        <f t="shared" si="21"/>
        <v>1392</v>
      </c>
      <c r="D1401" s="114" t="s">
        <v>189</v>
      </c>
      <c r="E1401" s="112" t="s">
        <v>163</v>
      </c>
    </row>
    <row r="1402" spans="2:5">
      <c r="B1402" s="118">
        <v>1393</v>
      </c>
      <c r="C1402" s="21" t="str">
        <f t="shared" si="21"/>
        <v>1393</v>
      </c>
      <c r="D1402" s="114" t="s">
        <v>189</v>
      </c>
      <c r="E1402" s="112" t="s">
        <v>163</v>
      </c>
    </row>
    <row r="1403" spans="2:5">
      <c r="B1403" s="118">
        <v>1394</v>
      </c>
      <c r="C1403" s="21" t="str">
        <f t="shared" ref="C1403:C1466" si="22">+TEXT(B1403,0)</f>
        <v>1394</v>
      </c>
      <c r="D1403" s="114" t="s">
        <v>189</v>
      </c>
      <c r="E1403" s="112" t="s">
        <v>163</v>
      </c>
    </row>
    <row r="1404" spans="2:5">
      <c r="B1404" s="118">
        <v>1395</v>
      </c>
      <c r="C1404" s="21" t="str">
        <f t="shared" si="22"/>
        <v>1395</v>
      </c>
      <c r="D1404" s="114" t="s">
        <v>189</v>
      </c>
      <c r="E1404" s="112" t="s">
        <v>163</v>
      </c>
    </row>
    <row r="1405" spans="2:5">
      <c r="B1405" s="118">
        <v>1396</v>
      </c>
      <c r="C1405" s="21" t="str">
        <f t="shared" si="22"/>
        <v>1396</v>
      </c>
      <c r="D1405" s="114" t="s">
        <v>189</v>
      </c>
      <c r="E1405" s="112" t="s">
        <v>163</v>
      </c>
    </row>
    <row r="1406" spans="2:5">
      <c r="B1406" s="118">
        <v>1397</v>
      </c>
      <c r="C1406" s="21" t="str">
        <f t="shared" si="22"/>
        <v>1397</v>
      </c>
      <c r="D1406" s="114" t="s">
        <v>189</v>
      </c>
      <c r="E1406" s="112" t="s">
        <v>163</v>
      </c>
    </row>
    <row r="1407" spans="2:5">
      <c r="B1407" s="118">
        <v>1398</v>
      </c>
      <c r="C1407" s="21" t="str">
        <f t="shared" si="22"/>
        <v>1398</v>
      </c>
      <c r="D1407" s="114" t="s">
        <v>189</v>
      </c>
      <c r="E1407" s="112" t="s">
        <v>163</v>
      </c>
    </row>
    <row r="1408" spans="2:5">
      <c r="B1408" s="118">
        <v>1399</v>
      </c>
      <c r="C1408" s="21" t="str">
        <f t="shared" si="22"/>
        <v>1399</v>
      </c>
      <c r="D1408" s="114" t="s">
        <v>189</v>
      </c>
      <c r="E1408" s="112" t="s">
        <v>163</v>
      </c>
    </row>
    <row r="1409" spans="2:5">
      <c r="B1409" s="118">
        <v>1400</v>
      </c>
      <c r="C1409" s="21" t="str">
        <f t="shared" si="22"/>
        <v>1400</v>
      </c>
      <c r="D1409" s="114" t="s">
        <v>189</v>
      </c>
      <c r="E1409" s="112" t="s">
        <v>163</v>
      </c>
    </row>
    <row r="1410" spans="2:5">
      <c r="B1410" s="118">
        <v>1401</v>
      </c>
      <c r="C1410" s="21" t="str">
        <f t="shared" si="22"/>
        <v>1401</v>
      </c>
      <c r="D1410" s="114" t="s">
        <v>189</v>
      </c>
      <c r="E1410" s="112" t="s">
        <v>163</v>
      </c>
    </row>
    <row r="1411" spans="2:5">
      <c r="B1411" s="118">
        <v>1402</v>
      </c>
      <c r="C1411" s="21" t="str">
        <f t="shared" si="22"/>
        <v>1402</v>
      </c>
      <c r="D1411" s="114" t="s">
        <v>189</v>
      </c>
      <c r="E1411" s="112" t="s">
        <v>163</v>
      </c>
    </row>
    <row r="1412" spans="2:5">
      <c r="B1412" s="118">
        <v>1403</v>
      </c>
      <c r="C1412" s="21" t="str">
        <f t="shared" si="22"/>
        <v>1403</v>
      </c>
      <c r="D1412" s="114" t="s">
        <v>189</v>
      </c>
      <c r="E1412" s="112" t="s">
        <v>163</v>
      </c>
    </row>
    <row r="1413" spans="2:5">
      <c r="B1413" s="118">
        <v>1404</v>
      </c>
      <c r="C1413" s="21" t="str">
        <f t="shared" si="22"/>
        <v>1404</v>
      </c>
      <c r="D1413" s="114" t="s">
        <v>189</v>
      </c>
      <c r="E1413" s="112" t="s">
        <v>163</v>
      </c>
    </row>
    <row r="1414" spans="2:5">
      <c r="B1414" s="118">
        <v>1405</v>
      </c>
      <c r="C1414" s="21" t="str">
        <f t="shared" si="22"/>
        <v>1405</v>
      </c>
      <c r="D1414" s="114" t="s">
        <v>189</v>
      </c>
      <c r="E1414" s="112" t="s">
        <v>163</v>
      </c>
    </row>
    <row r="1415" spans="2:5">
      <c r="B1415" s="118">
        <v>1406</v>
      </c>
      <c r="C1415" s="21" t="str">
        <f t="shared" si="22"/>
        <v>1406</v>
      </c>
      <c r="D1415" s="114" t="s">
        <v>189</v>
      </c>
      <c r="E1415" s="112" t="s">
        <v>163</v>
      </c>
    </row>
    <row r="1416" spans="2:5">
      <c r="B1416" s="118">
        <v>1407</v>
      </c>
      <c r="C1416" s="21" t="str">
        <f t="shared" si="22"/>
        <v>1407</v>
      </c>
      <c r="D1416" s="114" t="s">
        <v>189</v>
      </c>
      <c r="E1416" s="112" t="s">
        <v>163</v>
      </c>
    </row>
    <row r="1417" spans="2:5">
      <c r="B1417" s="118">
        <v>1408</v>
      </c>
      <c r="C1417" s="21" t="str">
        <f t="shared" si="22"/>
        <v>1408</v>
      </c>
      <c r="D1417" s="114" t="s">
        <v>189</v>
      </c>
      <c r="E1417" s="112" t="s">
        <v>163</v>
      </c>
    </row>
    <row r="1418" spans="2:5">
      <c r="B1418" s="118">
        <v>1409</v>
      </c>
      <c r="C1418" s="21" t="str">
        <f t="shared" si="22"/>
        <v>1409</v>
      </c>
      <c r="D1418" s="114" t="s">
        <v>189</v>
      </c>
      <c r="E1418" s="112" t="s">
        <v>163</v>
      </c>
    </row>
    <row r="1419" spans="2:5">
      <c r="B1419" s="118">
        <v>1410</v>
      </c>
      <c r="C1419" s="21" t="str">
        <f t="shared" si="22"/>
        <v>1410</v>
      </c>
      <c r="D1419" s="114" t="s">
        <v>189</v>
      </c>
      <c r="E1419" s="112" t="s">
        <v>163</v>
      </c>
    </row>
    <row r="1420" spans="2:5">
      <c r="B1420" s="118">
        <v>1411</v>
      </c>
      <c r="C1420" s="21" t="str">
        <f t="shared" si="22"/>
        <v>1411</v>
      </c>
      <c r="D1420" s="114" t="s">
        <v>189</v>
      </c>
      <c r="E1420" s="112" t="s">
        <v>163</v>
      </c>
    </row>
    <row r="1421" spans="2:5">
      <c r="B1421" s="118">
        <v>1412</v>
      </c>
      <c r="C1421" s="21" t="str">
        <f t="shared" si="22"/>
        <v>1412</v>
      </c>
      <c r="D1421" s="114" t="s">
        <v>189</v>
      </c>
      <c r="E1421" s="112" t="s">
        <v>163</v>
      </c>
    </row>
    <row r="1422" spans="2:5">
      <c r="B1422" s="118">
        <v>1413</v>
      </c>
      <c r="C1422" s="21" t="str">
        <f t="shared" si="22"/>
        <v>1413</v>
      </c>
      <c r="D1422" s="114" t="s">
        <v>189</v>
      </c>
      <c r="E1422" s="112" t="s">
        <v>163</v>
      </c>
    </row>
    <row r="1423" spans="2:5">
      <c r="B1423" s="118">
        <v>1414</v>
      </c>
      <c r="C1423" s="21" t="str">
        <f t="shared" si="22"/>
        <v>1414</v>
      </c>
      <c r="D1423" s="114" t="s">
        <v>189</v>
      </c>
      <c r="E1423" s="112" t="s">
        <v>163</v>
      </c>
    </row>
    <row r="1424" spans="2:5">
      <c r="B1424" s="118">
        <v>1415</v>
      </c>
      <c r="C1424" s="21" t="str">
        <f t="shared" si="22"/>
        <v>1415</v>
      </c>
      <c r="D1424" s="114" t="s">
        <v>189</v>
      </c>
      <c r="E1424" s="112" t="s">
        <v>163</v>
      </c>
    </row>
    <row r="1425" spans="2:5">
      <c r="B1425" s="118">
        <v>1416</v>
      </c>
      <c r="C1425" s="21" t="str">
        <f t="shared" si="22"/>
        <v>1416</v>
      </c>
      <c r="D1425" s="114" t="s">
        <v>189</v>
      </c>
      <c r="E1425" s="112" t="s">
        <v>163</v>
      </c>
    </row>
    <row r="1426" spans="2:5">
      <c r="B1426" s="118">
        <v>1417</v>
      </c>
      <c r="C1426" s="21" t="str">
        <f t="shared" si="22"/>
        <v>1417</v>
      </c>
      <c r="D1426" s="114" t="s">
        <v>189</v>
      </c>
      <c r="E1426" s="112" t="s">
        <v>163</v>
      </c>
    </row>
    <row r="1427" spans="2:5">
      <c r="B1427" s="118">
        <v>1418</v>
      </c>
      <c r="C1427" s="21" t="str">
        <f t="shared" si="22"/>
        <v>1418</v>
      </c>
      <c r="D1427" s="114" t="s">
        <v>189</v>
      </c>
      <c r="E1427" s="112" t="s">
        <v>163</v>
      </c>
    </row>
    <row r="1428" spans="2:5">
      <c r="B1428" s="118">
        <v>1419</v>
      </c>
      <c r="C1428" s="21" t="str">
        <f t="shared" si="22"/>
        <v>1419</v>
      </c>
      <c r="D1428" s="114" t="s">
        <v>189</v>
      </c>
      <c r="E1428" s="112" t="s">
        <v>163</v>
      </c>
    </row>
    <row r="1429" spans="2:5">
      <c r="B1429" s="118">
        <v>1420</v>
      </c>
      <c r="C1429" s="21" t="str">
        <f t="shared" si="22"/>
        <v>1420</v>
      </c>
      <c r="D1429" s="114" t="s">
        <v>189</v>
      </c>
      <c r="E1429" s="112" t="s">
        <v>163</v>
      </c>
    </row>
    <row r="1430" spans="2:5">
      <c r="B1430" s="118">
        <v>1421</v>
      </c>
      <c r="C1430" s="21" t="str">
        <f t="shared" si="22"/>
        <v>1421</v>
      </c>
      <c r="D1430" s="114" t="s">
        <v>189</v>
      </c>
      <c r="E1430" s="112" t="s">
        <v>163</v>
      </c>
    </row>
    <row r="1431" spans="2:5">
      <c r="B1431" s="118">
        <v>1422</v>
      </c>
      <c r="C1431" s="21" t="str">
        <f t="shared" si="22"/>
        <v>1422</v>
      </c>
      <c r="D1431" s="114" t="s">
        <v>189</v>
      </c>
      <c r="E1431" s="112" t="s">
        <v>163</v>
      </c>
    </row>
    <row r="1432" spans="2:5">
      <c r="B1432" s="118">
        <v>1423</v>
      </c>
      <c r="C1432" s="21" t="str">
        <f t="shared" si="22"/>
        <v>1423</v>
      </c>
      <c r="D1432" s="114" t="s">
        <v>189</v>
      </c>
      <c r="E1432" s="112" t="s">
        <v>163</v>
      </c>
    </row>
    <row r="1433" spans="2:5">
      <c r="B1433" s="118">
        <v>1424</v>
      </c>
      <c r="C1433" s="21" t="str">
        <f t="shared" si="22"/>
        <v>1424</v>
      </c>
      <c r="D1433" s="114" t="s">
        <v>189</v>
      </c>
      <c r="E1433" s="112" t="s">
        <v>163</v>
      </c>
    </row>
    <row r="1434" spans="2:5">
      <c r="B1434" s="118">
        <v>1425</v>
      </c>
      <c r="C1434" s="21" t="str">
        <f t="shared" si="22"/>
        <v>1425</v>
      </c>
      <c r="D1434" s="114" t="s">
        <v>189</v>
      </c>
      <c r="E1434" s="112" t="s">
        <v>163</v>
      </c>
    </row>
    <row r="1435" spans="2:5">
      <c r="B1435" s="118">
        <v>1426</v>
      </c>
      <c r="C1435" s="21" t="str">
        <f t="shared" si="22"/>
        <v>1426</v>
      </c>
      <c r="D1435" s="114" t="s">
        <v>189</v>
      </c>
      <c r="E1435" s="112" t="s">
        <v>163</v>
      </c>
    </row>
    <row r="1436" spans="2:5">
      <c r="B1436" s="118">
        <v>1427</v>
      </c>
      <c r="C1436" s="21" t="str">
        <f t="shared" si="22"/>
        <v>1427</v>
      </c>
      <c r="D1436" s="114" t="s">
        <v>189</v>
      </c>
      <c r="E1436" s="112" t="s">
        <v>163</v>
      </c>
    </row>
    <row r="1437" spans="2:5">
      <c r="B1437" s="118">
        <v>1428</v>
      </c>
      <c r="C1437" s="21" t="str">
        <f t="shared" si="22"/>
        <v>1428</v>
      </c>
      <c r="D1437" s="114" t="s">
        <v>189</v>
      </c>
      <c r="E1437" s="112" t="s">
        <v>163</v>
      </c>
    </row>
    <row r="1438" spans="2:5">
      <c r="B1438" s="118">
        <v>1429</v>
      </c>
      <c r="C1438" s="21" t="str">
        <f t="shared" si="22"/>
        <v>1429</v>
      </c>
      <c r="D1438" s="114" t="s">
        <v>189</v>
      </c>
      <c r="E1438" s="112" t="s">
        <v>163</v>
      </c>
    </row>
    <row r="1439" spans="2:5">
      <c r="B1439" s="118">
        <v>1430</v>
      </c>
      <c r="C1439" s="21" t="str">
        <f t="shared" si="22"/>
        <v>1430</v>
      </c>
      <c r="D1439" s="114" t="s">
        <v>189</v>
      </c>
      <c r="E1439" s="112" t="s">
        <v>163</v>
      </c>
    </row>
    <row r="1440" spans="2:5">
      <c r="B1440" s="118">
        <v>1431</v>
      </c>
      <c r="C1440" s="21" t="str">
        <f t="shared" si="22"/>
        <v>1431</v>
      </c>
      <c r="D1440" s="114" t="s">
        <v>189</v>
      </c>
      <c r="E1440" s="112" t="s">
        <v>163</v>
      </c>
    </row>
    <row r="1441" spans="2:5">
      <c r="B1441" s="118">
        <v>1432</v>
      </c>
      <c r="C1441" s="21" t="str">
        <f t="shared" si="22"/>
        <v>1432</v>
      </c>
      <c r="D1441" s="114" t="s">
        <v>189</v>
      </c>
      <c r="E1441" s="112" t="s">
        <v>163</v>
      </c>
    </row>
    <row r="1442" spans="2:5">
      <c r="B1442" s="118">
        <v>1433</v>
      </c>
      <c r="C1442" s="21" t="str">
        <f t="shared" si="22"/>
        <v>1433</v>
      </c>
      <c r="D1442" s="114" t="s">
        <v>189</v>
      </c>
      <c r="E1442" s="112" t="s">
        <v>163</v>
      </c>
    </row>
    <row r="1443" spans="2:5">
      <c r="B1443" s="118">
        <v>1434</v>
      </c>
      <c r="C1443" s="21" t="str">
        <f t="shared" si="22"/>
        <v>1434</v>
      </c>
      <c r="D1443" s="114" t="s">
        <v>189</v>
      </c>
      <c r="E1443" s="112" t="s">
        <v>163</v>
      </c>
    </row>
    <row r="1444" spans="2:5">
      <c r="B1444" s="118">
        <v>1435</v>
      </c>
      <c r="C1444" s="21" t="str">
        <f t="shared" si="22"/>
        <v>1435</v>
      </c>
      <c r="D1444" s="114" t="s">
        <v>189</v>
      </c>
      <c r="E1444" s="112" t="s">
        <v>163</v>
      </c>
    </row>
    <row r="1445" spans="2:5">
      <c r="B1445" s="118">
        <v>1436</v>
      </c>
      <c r="C1445" s="21" t="str">
        <f t="shared" si="22"/>
        <v>1436</v>
      </c>
      <c r="D1445" s="114" t="s">
        <v>189</v>
      </c>
      <c r="E1445" s="112" t="s">
        <v>163</v>
      </c>
    </row>
    <row r="1446" spans="2:5">
      <c r="B1446" s="118">
        <v>1437</v>
      </c>
      <c r="C1446" s="21" t="str">
        <f t="shared" si="22"/>
        <v>1437</v>
      </c>
      <c r="D1446" s="114" t="s">
        <v>189</v>
      </c>
      <c r="E1446" s="112" t="s">
        <v>163</v>
      </c>
    </row>
    <row r="1447" spans="2:5">
      <c r="B1447" s="118">
        <v>1438</v>
      </c>
      <c r="C1447" s="21" t="str">
        <f t="shared" si="22"/>
        <v>1438</v>
      </c>
      <c r="D1447" s="114" t="s">
        <v>189</v>
      </c>
      <c r="E1447" s="112" t="s">
        <v>163</v>
      </c>
    </row>
    <row r="1448" spans="2:5">
      <c r="B1448" s="118">
        <v>1439</v>
      </c>
      <c r="C1448" s="21" t="str">
        <f t="shared" si="22"/>
        <v>1439</v>
      </c>
      <c r="D1448" s="114" t="s">
        <v>189</v>
      </c>
      <c r="E1448" s="112" t="s">
        <v>163</v>
      </c>
    </row>
    <row r="1449" spans="2:5">
      <c r="B1449" s="118">
        <v>1440</v>
      </c>
      <c r="C1449" s="21" t="str">
        <f t="shared" si="22"/>
        <v>1440</v>
      </c>
      <c r="D1449" s="114" t="s">
        <v>189</v>
      </c>
      <c r="E1449" s="112" t="s">
        <v>163</v>
      </c>
    </row>
    <row r="1450" spans="2:5">
      <c r="B1450" s="118">
        <v>1441</v>
      </c>
      <c r="C1450" s="21" t="str">
        <f t="shared" si="22"/>
        <v>1441</v>
      </c>
      <c r="D1450" s="114" t="s">
        <v>189</v>
      </c>
      <c r="E1450" s="112" t="s">
        <v>163</v>
      </c>
    </row>
    <row r="1451" spans="2:5">
      <c r="B1451" s="118">
        <v>1442</v>
      </c>
      <c r="C1451" s="21" t="str">
        <f t="shared" si="22"/>
        <v>1442</v>
      </c>
      <c r="D1451" s="114" t="s">
        <v>189</v>
      </c>
      <c r="E1451" s="112" t="s">
        <v>163</v>
      </c>
    </row>
    <row r="1452" spans="2:5">
      <c r="B1452" s="118">
        <v>1443</v>
      </c>
      <c r="C1452" s="21" t="str">
        <f t="shared" si="22"/>
        <v>1443</v>
      </c>
      <c r="D1452" s="114" t="s">
        <v>189</v>
      </c>
      <c r="E1452" s="112" t="s">
        <v>163</v>
      </c>
    </row>
    <row r="1453" spans="2:5">
      <c r="B1453" s="118">
        <v>1444</v>
      </c>
      <c r="C1453" s="21" t="str">
        <f t="shared" si="22"/>
        <v>1444</v>
      </c>
      <c r="D1453" s="114" t="s">
        <v>189</v>
      </c>
      <c r="E1453" s="112" t="s">
        <v>163</v>
      </c>
    </row>
    <row r="1454" spans="2:5">
      <c r="B1454" s="118">
        <v>1445</v>
      </c>
      <c r="C1454" s="21" t="str">
        <f t="shared" si="22"/>
        <v>1445</v>
      </c>
      <c r="D1454" s="114" t="s">
        <v>189</v>
      </c>
      <c r="E1454" s="112" t="s">
        <v>163</v>
      </c>
    </row>
    <row r="1455" spans="2:5">
      <c r="B1455" s="118">
        <v>1446</v>
      </c>
      <c r="C1455" s="21" t="str">
        <f t="shared" si="22"/>
        <v>1446</v>
      </c>
      <c r="D1455" s="114" t="s">
        <v>189</v>
      </c>
      <c r="E1455" s="112" t="s">
        <v>163</v>
      </c>
    </row>
    <row r="1456" spans="2:5">
      <c r="B1456" s="118">
        <v>1447</v>
      </c>
      <c r="C1456" s="21" t="str">
        <f t="shared" si="22"/>
        <v>1447</v>
      </c>
      <c r="D1456" s="114" t="s">
        <v>189</v>
      </c>
      <c r="E1456" s="112" t="s">
        <v>163</v>
      </c>
    </row>
    <row r="1457" spans="2:5">
      <c r="B1457" s="118">
        <v>1448</v>
      </c>
      <c r="C1457" s="21" t="str">
        <f t="shared" si="22"/>
        <v>1448</v>
      </c>
      <c r="D1457" s="114" t="s">
        <v>189</v>
      </c>
      <c r="E1457" s="112" t="s">
        <v>163</v>
      </c>
    </row>
    <row r="1458" spans="2:5">
      <c r="B1458" s="118">
        <v>1449</v>
      </c>
      <c r="C1458" s="21" t="str">
        <f t="shared" si="22"/>
        <v>1449</v>
      </c>
      <c r="D1458" s="114" t="s">
        <v>189</v>
      </c>
      <c r="E1458" s="112" t="s">
        <v>163</v>
      </c>
    </row>
    <row r="1459" spans="2:5">
      <c r="B1459" s="118">
        <v>1450</v>
      </c>
      <c r="C1459" s="21" t="str">
        <f t="shared" si="22"/>
        <v>1450</v>
      </c>
      <c r="D1459" s="114" t="s">
        <v>189</v>
      </c>
      <c r="E1459" s="112" t="s">
        <v>163</v>
      </c>
    </row>
    <row r="1460" spans="2:5">
      <c r="B1460" s="118">
        <v>1451</v>
      </c>
      <c r="C1460" s="21" t="str">
        <f t="shared" si="22"/>
        <v>1451</v>
      </c>
      <c r="D1460" s="114" t="s">
        <v>189</v>
      </c>
      <c r="E1460" s="112" t="s">
        <v>163</v>
      </c>
    </row>
    <row r="1461" spans="2:5">
      <c r="B1461" s="118">
        <v>1452</v>
      </c>
      <c r="C1461" s="21" t="str">
        <f t="shared" si="22"/>
        <v>1452</v>
      </c>
      <c r="D1461" s="114" t="s">
        <v>189</v>
      </c>
      <c r="E1461" s="112" t="s">
        <v>163</v>
      </c>
    </row>
    <row r="1462" spans="2:5">
      <c r="B1462" s="118">
        <v>1453</v>
      </c>
      <c r="C1462" s="21" t="str">
        <f t="shared" si="22"/>
        <v>1453</v>
      </c>
      <c r="D1462" s="114" t="s">
        <v>189</v>
      </c>
      <c r="E1462" s="112" t="s">
        <v>163</v>
      </c>
    </row>
    <row r="1463" spans="2:5">
      <c r="B1463" s="118">
        <v>1454</v>
      </c>
      <c r="C1463" s="21" t="str">
        <f t="shared" si="22"/>
        <v>1454</v>
      </c>
      <c r="D1463" s="114" t="s">
        <v>189</v>
      </c>
      <c r="E1463" s="112" t="s">
        <v>163</v>
      </c>
    </row>
    <row r="1464" spans="2:5">
      <c r="B1464" s="118">
        <v>1455</v>
      </c>
      <c r="C1464" s="21" t="str">
        <f t="shared" si="22"/>
        <v>1455</v>
      </c>
      <c r="D1464" s="114" t="s">
        <v>189</v>
      </c>
      <c r="E1464" s="112" t="s">
        <v>163</v>
      </c>
    </row>
    <row r="1465" spans="2:5">
      <c r="B1465" s="118">
        <v>1456</v>
      </c>
      <c r="C1465" s="21" t="str">
        <f t="shared" si="22"/>
        <v>1456</v>
      </c>
      <c r="D1465" s="114" t="s">
        <v>189</v>
      </c>
      <c r="E1465" s="112" t="s">
        <v>163</v>
      </c>
    </row>
    <row r="1466" spans="2:5">
      <c r="B1466" s="118">
        <v>1457</v>
      </c>
      <c r="C1466" s="21" t="str">
        <f t="shared" si="22"/>
        <v>1457</v>
      </c>
      <c r="D1466" s="114" t="s">
        <v>189</v>
      </c>
      <c r="E1466" s="112" t="s">
        <v>163</v>
      </c>
    </row>
    <row r="1467" spans="2:5">
      <c r="B1467" s="118">
        <v>1458</v>
      </c>
      <c r="C1467" s="21" t="str">
        <f t="shared" ref="C1467:C1530" si="23">+TEXT(B1467,0)</f>
        <v>1458</v>
      </c>
      <c r="D1467" s="114" t="s">
        <v>189</v>
      </c>
      <c r="E1467" s="112" t="s">
        <v>163</v>
      </c>
    </row>
    <row r="1468" spans="2:5">
      <c r="B1468" s="118">
        <v>1459</v>
      </c>
      <c r="C1468" s="21" t="str">
        <f t="shared" si="23"/>
        <v>1459</v>
      </c>
      <c r="D1468" s="114" t="s">
        <v>189</v>
      </c>
      <c r="E1468" s="112" t="s">
        <v>163</v>
      </c>
    </row>
    <row r="1469" spans="2:5">
      <c r="B1469" s="118">
        <v>1460</v>
      </c>
      <c r="C1469" s="21" t="str">
        <f t="shared" si="23"/>
        <v>1460</v>
      </c>
      <c r="D1469" s="114" t="s">
        <v>189</v>
      </c>
      <c r="E1469" s="112" t="s">
        <v>163</v>
      </c>
    </row>
    <row r="1470" spans="2:5">
      <c r="B1470" s="118">
        <v>1461</v>
      </c>
      <c r="C1470" s="21" t="str">
        <f t="shared" si="23"/>
        <v>1461</v>
      </c>
      <c r="D1470" s="114" t="s">
        <v>189</v>
      </c>
      <c r="E1470" s="112" t="s">
        <v>163</v>
      </c>
    </row>
    <row r="1471" spans="2:5">
      <c r="B1471" s="118">
        <v>1462</v>
      </c>
      <c r="C1471" s="21" t="str">
        <f t="shared" si="23"/>
        <v>1462</v>
      </c>
      <c r="D1471" s="114" t="s">
        <v>189</v>
      </c>
      <c r="E1471" s="112" t="s">
        <v>163</v>
      </c>
    </row>
    <row r="1472" spans="2:5">
      <c r="B1472" s="118">
        <v>1463</v>
      </c>
      <c r="C1472" s="21" t="str">
        <f t="shared" si="23"/>
        <v>1463</v>
      </c>
      <c r="D1472" s="114" t="s">
        <v>189</v>
      </c>
      <c r="E1472" s="112" t="s">
        <v>163</v>
      </c>
    </row>
    <row r="1473" spans="2:5">
      <c r="B1473" s="118">
        <v>1464</v>
      </c>
      <c r="C1473" s="21" t="str">
        <f t="shared" si="23"/>
        <v>1464</v>
      </c>
      <c r="D1473" s="114" t="s">
        <v>189</v>
      </c>
      <c r="E1473" s="112" t="s">
        <v>163</v>
      </c>
    </row>
    <row r="1474" spans="2:5">
      <c r="B1474" s="118">
        <v>1465</v>
      </c>
      <c r="C1474" s="21" t="str">
        <f t="shared" si="23"/>
        <v>1465</v>
      </c>
      <c r="D1474" s="114" t="s">
        <v>189</v>
      </c>
      <c r="E1474" s="112" t="s">
        <v>163</v>
      </c>
    </row>
    <row r="1475" spans="2:5">
      <c r="B1475" s="118">
        <v>1466</v>
      </c>
      <c r="C1475" s="21" t="str">
        <f t="shared" si="23"/>
        <v>1466</v>
      </c>
      <c r="D1475" s="114" t="s">
        <v>189</v>
      </c>
      <c r="E1475" s="112" t="s">
        <v>163</v>
      </c>
    </row>
    <row r="1476" spans="2:5">
      <c r="B1476" s="118">
        <v>1467</v>
      </c>
      <c r="C1476" s="21" t="str">
        <f t="shared" si="23"/>
        <v>1467</v>
      </c>
      <c r="D1476" s="114" t="s">
        <v>189</v>
      </c>
      <c r="E1476" s="112" t="s">
        <v>163</v>
      </c>
    </row>
    <row r="1477" spans="2:5">
      <c r="B1477" s="118">
        <v>1468</v>
      </c>
      <c r="C1477" s="21" t="str">
        <f t="shared" si="23"/>
        <v>1468</v>
      </c>
      <c r="D1477" s="114" t="s">
        <v>189</v>
      </c>
      <c r="E1477" s="112" t="s">
        <v>163</v>
      </c>
    </row>
    <row r="1478" spans="2:5">
      <c r="B1478" s="118">
        <v>1469</v>
      </c>
      <c r="C1478" s="21" t="str">
        <f t="shared" si="23"/>
        <v>1469</v>
      </c>
      <c r="D1478" s="114" t="s">
        <v>189</v>
      </c>
      <c r="E1478" s="112" t="s">
        <v>163</v>
      </c>
    </row>
    <row r="1479" spans="2:5">
      <c r="B1479" s="118">
        <v>1470</v>
      </c>
      <c r="C1479" s="21" t="str">
        <f t="shared" si="23"/>
        <v>1470</v>
      </c>
      <c r="D1479" s="114" t="s">
        <v>189</v>
      </c>
      <c r="E1479" s="112" t="s">
        <v>163</v>
      </c>
    </row>
    <row r="1480" spans="2:5">
      <c r="B1480" s="118">
        <v>1471</v>
      </c>
      <c r="C1480" s="21" t="str">
        <f t="shared" si="23"/>
        <v>1471</v>
      </c>
      <c r="D1480" s="114" t="s">
        <v>189</v>
      </c>
      <c r="E1480" s="112" t="s">
        <v>163</v>
      </c>
    </row>
    <row r="1481" spans="2:5">
      <c r="B1481" s="118">
        <v>1472</v>
      </c>
      <c r="C1481" s="21" t="str">
        <f t="shared" si="23"/>
        <v>1472</v>
      </c>
      <c r="D1481" s="114" t="s">
        <v>189</v>
      </c>
      <c r="E1481" s="112" t="s">
        <v>163</v>
      </c>
    </row>
    <row r="1482" spans="2:5">
      <c r="B1482" s="118">
        <v>1473</v>
      </c>
      <c r="C1482" s="21" t="str">
        <f t="shared" si="23"/>
        <v>1473</v>
      </c>
      <c r="D1482" s="114" t="s">
        <v>189</v>
      </c>
      <c r="E1482" s="112" t="s">
        <v>163</v>
      </c>
    </row>
    <row r="1483" spans="2:5">
      <c r="B1483" s="118">
        <v>1474</v>
      </c>
      <c r="C1483" s="21" t="str">
        <f t="shared" si="23"/>
        <v>1474</v>
      </c>
      <c r="D1483" s="114" t="s">
        <v>189</v>
      </c>
      <c r="E1483" s="112" t="s">
        <v>163</v>
      </c>
    </row>
    <row r="1484" spans="2:5">
      <c r="B1484" s="118">
        <v>1475</v>
      </c>
      <c r="C1484" s="21" t="str">
        <f t="shared" si="23"/>
        <v>1475</v>
      </c>
      <c r="D1484" s="114" t="s">
        <v>189</v>
      </c>
      <c r="E1484" s="112" t="s">
        <v>163</v>
      </c>
    </row>
    <row r="1485" spans="2:5">
      <c r="B1485" s="118">
        <v>1476</v>
      </c>
      <c r="C1485" s="21" t="str">
        <f t="shared" si="23"/>
        <v>1476</v>
      </c>
      <c r="D1485" s="114" t="s">
        <v>189</v>
      </c>
      <c r="E1485" s="112" t="s">
        <v>163</v>
      </c>
    </row>
    <row r="1486" spans="2:5">
      <c r="B1486" s="118">
        <v>1477</v>
      </c>
      <c r="C1486" s="21" t="str">
        <f t="shared" si="23"/>
        <v>1477</v>
      </c>
      <c r="D1486" s="114" t="s">
        <v>189</v>
      </c>
      <c r="E1486" s="112" t="s">
        <v>163</v>
      </c>
    </row>
    <row r="1487" spans="2:5">
      <c r="B1487" s="118">
        <v>1478</v>
      </c>
      <c r="C1487" s="21" t="str">
        <f t="shared" si="23"/>
        <v>1478</v>
      </c>
      <c r="D1487" s="114" t="s">
        <v>189</v>
      </c>
      <c r="E1487" s="112" t="s">
        <v>163</v>
      </c>
    </row>
    <row r="1488" spans="2:5">
      <c r="B1488" s="118">
        <v>1479</v>
      </c>
      <c r="C1488" s="21" t="str">
        <f t="shared" si="23"/>
        <v>1479</v>
      </c>
      <c r="D1488" s="114" t="s">
        <v>189</v>
      </c>
      <c r="E1488" s="112" t="s">
        <v>163</v>
      </c>
    </row>
    <row r="1489" spans="2:5">
      <c r="B1489" s="118">
        <v>1480</v>
      </c>
      <c r="C1489" s="21" t="str">
        <f t="shared" si="23"/>
        <v>1480</v>
      </c>
      <c r="D1489" s="114" t="s">
        <v>189</v>
      </c>
      <c r="E1489" s="112" t="s">
        <v>163</v>
      </c>
    </row>
    <row r="1490" spans="2:5">
      <c r="B1490" s="118">
        <v>1481</v>
      </c>
      <c r="C1490" s="21" t="str">
        <f t="shared" si="23"/>
        <v>1481</v>
      </c>
      <c r="D1490" s="114" t="s">
        <v>189</v>
      </c>
      <c r="E1490" s="112" t="s">
        <v>163</v>
      </c>
    </row>
    <row r="1491" spans="2:5">
      <c r="B1491" s="118">
        <v>1482</v>
      </c>
      <c r="C1491" s="21" t="str">
        <f t="shared" si="23"/>
        <v>1482</v>
      </c>
      <c r="D1491" s="114" t="s">
        <v>189</v>
      </c>
      <c r="E1491" s="112" t="s">
        <v>163</v>
      </c>
    </row>
    <row r="1492" spans="2:5">
      <c r="B1492" s="118">
        <v>1483</v>
      </c>
      <c r="C1492" s="21" t="str">
        <f t="shared" si="23"/>
        <v>1483</v>
      </c>
      <c r="D1492" s="114" t="s">
        <v>189</v>
      </c>
      <c r="E1492" s="112" t="s">
        <v>163</v>
      </c>
    </row>
    <row r="1493" spans="2:5">
      <c r="B1493" s="118">
        <v>1484</v>
      </c>
      <c r="C1493" s="21" t="str">
        <f t="shared" si="23"/>
        <v>1484</v>
      </c>
      <c r="D1493" s="114" t="s">
        <v>189</v>
      </c>
      <c r="E1493" s="112" t="s">
        <v>163</v>
      </c>
    </row>
    <row r="1494" spans="2:5">
      <c r="B1494" s="118">
        <v>1485</v>
      </c>
      <c r="C1494" s="21" t="str">
        <f t="shared" si="23"/>
        <v>1485</v>
      </c>
      <c r="D1494" s="114" t="s">
        <v>189</v>
      </c>
      <c r="E1494" s="112" t="s">
        <v>163</v>
      </c>
    </row>
    <row r="1495" spans="2:5">
      <c r="B1495" s="118">
        <v>1486</v>
      </c>
      <c r="C1495" s="21" t="str">
        <f t="shared" si="23"/>
        <v>1486</v>
      </c>
      <c r="D1495" s="114" t="s">
        <v>189</v>
      </c>
      <c r="E1495" s="112" t="s">
        <v>163</v>
      </c>
    </row>
    <row r="1496" spans="2:5">
      <c r="B1496" s="118">
        <v>1487</v>
      </c>
      <c r="C1496" s="21" t="str">
        <f t="shared" si="23"/>
        <v>1487</v>
      </c>
      <c r="D1496" s="114" t="s">
        <v>189</v>
      </c>
      <c r="E1496" s="112" t="s">
        <v>163</v>
      </c>
    </row>
    <row r="1497" spans="2:5">
      <c r="B1497" s="118">
        <v>1488</v>
      </c>
      <c r="C1497" s="21" t="str">
        <f t="shared" si="23"/>
        <v>1488</v>
      </c>
      <c r="D1497" s="114" t="s">
        <v>189</v>
      </c>
      <c r="E1497" s="112" t="s">
        <v>163</v>
      </c>
    </row>
    <row r="1498" spans="2:5">
      <c r="B1498" s="118">
        <v>1489</v>
      </c>
      <c r="C1498" s="21" t="str">
        <f t="shared" si="23"/>
        <v>1489</v>
      </c>
      <c r="D1498" s="114" t="s">
        <v>189</v>
      </c>
      <c r="E1498" s="112" t="s">
        <v>163</v>
      </c>
    </row>
    <row r="1499" spans="2:5">
      <c r="B1499" s="118">
        <v>1490</v>
      </c>
      <c r="C1499" s="21" t="str">
        <f t="shared" si="23"/>
        <v>1490</v>
      </c>
      <c r="D1499" s="114" t="s">
        <v>189</v>
      </c>
      <c r="E1499" s="112" t="s">
        <v>163</v>
      </c>
    </row>
    <row r="1500" spans="2:5">
      <c r="B1500" s="118">
        <v>1491</v>
      </c>
      <c r="C1500" s="21" t="str">
        <f t="shared" si="23"/>
        <v>1491</v>
      </c>
      <c r="D1500" s="114" t="s">
        <v>189</v>
      </c>
      <c r="E1500" s="112" t="s">
        <v>163</v>
      </c>
    </row>
    <row r="1501" spans="2:5">
      <c r="B1501" s="118">
        <v>1492</v>
      </c>
      <c r="C1501" s="21" t="str">
        <f t="shared" si="23"/>
        <v>1492</v>
      </c>
      <c r="D1501" s="114" t="s">
        <v>189</v>
      </c>
      <c r="E1501" s="112" t="s">
        <v>163</v>
      </c>
    </row>
    <row r="1502" spans="2:5">
      <c r="B1502" s="118">
        <v>1493</v>
      </c>
      <c r="C1502" s="21" t="str">
        <f t="shared" si="23"/>
        <v>1493</v>
      </c>
      <c r="D1502" s="114" t="s">
        <v>189</v>
      </c>
      <c r="E1502" s="112" t="s">
        <v>163</v>
      </c>
    </row>
    <row r="1503" spans="2:5">
      <c r="B1503" s="118">
        <v>1494</v>
      </c>
      <c r="C1503" s="21" t="str">
        <f t="shared" si="23"/>
        <v>1494</v>
      </c>
      <c r="D1503" s="114" t="s">
        <v>189</v>
      </c>
      <c r="E1503" s="112" t="s">
        <v>163</v>
      </c>
    </row>
    <row r="1504" spans="2:5">
      <c r="B1504" s="118">
        <v>1495</v>
      </c>
      <c r="C1504" s="21" t="str">
        <f t="shared" si="23"/>
        <v>1495</v>
      </c>
      <c r="D1504" s="114" t="s">
        <v>189</v>
      </c>
      <c r="E1504" s="112" t="s">
        <v>163</v>
      </c>
    </row>
    <row r="1505" spans="2:5">
      <c r="B1505" s="118">
        <v>1496</v>
      </c>
      <c r="C1505" s="21" t="str">
        <f t="shared" si="23"/>
        <v>1496</v>
      </c>
      <c r="D1505" s="114" t="s">
        <v>189</v>
      </c>
      <c r="E1505" s="112" t="s">
        <v>163</v>
      </c>
    </row>
    <row r="1506" spans="2:5">
      <c r="B1506" s="118">
        <v>1497</v>
      </c>
      <c r="C1506" s="21" t="str">
        <f t="shared" si="23"/>
        <v>1497</v>
      </c>
      <c r="D1506" s="114" t="s">
        <v>189</v>
      </c>
      <c r="E1506" s="112" t="s">
        <v>163</v>
      </c>
    </row>
    <row r="1507" spans="2:5">
      <c r="B1507" s="118">
        <v>1498</v>
      </c>
      <c r="C1507" s="21" t="str">
        <f t="shared" si="23"/>
        <v>1498</v>
      </c>
      <c r="D1507" s="114" t="s">
        <v>189</v>
      </c>
      <c r="E1507" s="112" t="s">
        <v>163</v>
      </c>
    </row>
    <row r="1508" spans="2:5">
      <c r="B1508" s="118">
        <v>1499</v>
      </c>
      <c r="C1508" s="21" t="str">
        <f t="shared" si="23"/>
        <v>1499</v>
      </c>
      <c r="D1508" s="114" t="s">
        <v>189</v>
      </c>
      <c r="E1508" s="112" t="s">
        <v>163</v>
      </c>
    </row>
    <row r="1509" spans="2:5">
      <c r="B1509" s="118">
        <v>1500</v>
      </c>
      <c r="C1509" s="21" t="str">
        <f t="shared" si="23"/>
        <v>1500</v>
      </c>
      <c r="D1509" s="114" t="s">
        <v>189</v>
      </c>
      <c r="E1509" s="112" t="s">
        <v>163</v>
      </c>
    </row>
    <row r="1510" spans="2:5">
      <c r="B1510" s="118">
        <v>1501</v>
      </c>
      <c r="C1510" s="21" t="str">
        <f t="shared" si="23"/>
        <v>1501</v>
      </c>
      <c r="D1510" s="114" t="s">
        <v>189</v>
      </c>
      <c r="E1510" s="112" t="s">
        <v>163</v>
      </c>
    </row>
    <row r="1511" spans="2:5">
      <c r="B1511" s="118">
        <v>1502</v>
      </c>
      <c r="C1511" s="21" t="str">
        <f t="shared" si="23"/>
        <v>1502</v>
      </c>
      <c r="D1511" s="114" t="s">
        <v>189</v>
      </c>
      <c r="E1511" s="112" t="s">
        <v>163</v>
      </c>
    </row>
    <row r="1512" spans="2:5">
      <c r="B1512" s="118">
        <v>1503</v>
      </c>
      <c r="C1512" s="21" t="str">
        <f t="shared" si="23"/>
        <v>1503</v>
      </c>
      <c r="D1512" s="114" t="s">
        <v>189</v>
      </c>
      <c r="E1512" s="112" t="s">
        <v>163</v>
      </c>
    </row>
    <row r="1513" spans="2:5">
      <c r="B1513" s="118">
        <v>1504</v>
      </c>
      <c r="C1513" s="21" t="str">
        <f t="shared" si="23"/>
        <v>1504</v>
      </c>
      <c r="D1513" s="114" t="s">
        <v>189</v>
      </c>
      <c r="E1513" s="112" t="s">
        <v>163</v>
      </c>
    </row>
    <row r="1514" spans="2:5">
      <c r="B1514" s="118">
        <v>1505</v>
      </c>
      <c r="C1514" s="21" t="str">
        <f t="shared" si="23"/>
        <v>1505</v>
      </c>
      <c r="D1514" s="114" t="s">
        <v>189</v>
      </c>
      <c r="E1514" s="112" t="s">
        <v>163</v>
      </c>
    </row>
    <row r="1515" spans="2:5">
      <c r="B1515" s="118">
        <v>1506</v>
      </c>
      <c r="C1515" s="21" t="str">
        <f t="shared" si="23"/>
        <v>1506</v>
      </c>
      <c r="D1515" s="114" t="s">
        <v>189</v>
      </c>
      <c r="E1515" s="112" t="s">
        <v>163</v>
      </c>
    </row>
    <row r="1516" spans="2:5">
      <c r="B1516" s="118">
        <v>1507</v>
      </c>
      <c r="C1516" s="21" t="str">
        <f t="shared" si="23"/>
        <v>1507</v>
      </c>
      <c r="D1516" s="114" t="s">
        <v>189</v>
      </c>
      <c r="E1516" s="112" t="s">
        <v>163</v>
      </c>
    </row>
    <row r="1517" spans="2:5">
      <c r="B1517" s="118">
        <v>1508</v>
      </c>
      <c r="C1517" s="21" t="str">
        <f t="shared" si="23"/>
        <v>1508</v>
      </c>
      <c r="D1517" s="114" t="s">
        <v>189</v>
      </c>
      <c r="E1517" s="112" t="s">
        <v>163</v>
      </c>
    </row>
    <row r="1518" spans="2:5">
      <c r="B1518" s="118">
        <v>1509</v>
      </c>
      <c r="C1518" s="21" t="str">
        <f t="shared" si="23"/>
        <v>1509</v>
      </c>
      <c r="D1518" s="114" t="s">
        <v>189</v>
      </c>
      <c r="E1518" s="112" t="s">
        <v>163</v>
      </c>
    </row>
    <row r="1519" spans="2:5">
      <c r="B1519" s="118">
        <v>1510</v>
      </c>
      <c r="C1519" s="21" t="str">
        <f t="shared" si="23"/>
        <v>1510</v>
      </c>
      <c r="D1519" s="114" t="s">
        <v>189</v>
      </c>
      <c r="E1519" s="112" t="s">
        <v>163</v>
      </c>
    </row>
    <row r="1520" spans="2:5">
      <c r="B1520" s="118">
        <v>1511</v>
      </c>
      <c r="C1520" s="21" t="str">
        <f t="shared" si="23"/>
        <v>1511</v>
      </c>
      <c r="D1520" s="114" t="s">
        <v>189</v>
      </c>
      <c r="E1520" s="112" t="s">
        <v>163</v>
      </c>
    </row>
    <row r="1521" spans="2:5">
      <c r="B1521" s="118">
        <v>1512</v>
      </c>
      <c r="C1521" s="21" t="str">
        <f t="shared" si="23"/>
        <v>1512</v>
      </c>
      <c r="D1521" s="114" t="s">
        <v>189</v>
      </c>
      <c r="E1521" s="112" t="s">
        <v>163</v>
      </c>
    </row>
    <row r="1522" spans="2:5">
      <c r="B1522" s="118">
        <v>1513</v>
      </c>
      <c r="C1522" s="21" t="str">
        <f t="shared" si="23"/>
        <v>1513</v>
      </c>
      <c r="D1522" s="114" t="s">
        <v>189</v>
      </c>
      <c r="E1522" s="112" t="s">
        <v>163</v>
      </c>
    </row>
    <row r="1523" spans="2:5">
      <c r="B1523" s="118">
        <v>1514</v>
      </c>
      <c r="C1523" s="21" t="str">
        <f t="shared" si="23"/>
        <v>1514</v>
      </c>
      <c r="D1523" s="114" t="s">
        <v>189</v>
      </c>
      <c r="E1523" s="112" t="s">
        <v>163</v>
      </c>
    </row>
    <row r="1524" spans="2:5">
      <c r="B1524" s="118">
        <v>1515</v>
      </c>
      <c r="C1524" s="21" t="str">
        <f t="shared" si="23"/>
        <v>1515</v>
      </c>
      <c r="D1524" s="114" t="s">
        <v>189</v>
      </c>
      <c r="E1524" s="112" t="s">
        <v>163</v>
      </c>
    </row>
    <row r="1525" spans="2:5">
      <c r="B1525" s="118">
        <v>1516</v>
      </c>
      <c r="C1525" s="21" t="str">
        <f t="shared" si="23"/>
        <v>1516</v>
      </c>
      <c r="D1525" s="114" t="s">
        <v>189</v>
      </c>
      <c r="E1525" s="112" t="s">
        <v>163</v>
      </c>
    </row>
    <row r="1526" spans="2:5">
      <c r="B1526" s="118">
        <v>1517</v>
      </c>
      <c r="C1526" s="21" t="str">
        <f t="shared" si="23"/>
        <v>1517</v>
      </c>
      <c r="D1526" s="114" t="s">
        <v>189</v>
      </c>
      <c r="E1526" s="112" t="s">
        <v>163</v>
      </c>
    </row>
    <row r="1527" spans="2:5">
      <c r="B1527" s="118">
        <v>1518</v>
      </c>
      <c r="C1527" s="21" t="str">
        <f t="shared" si="23"/>
        <v>1518</v>
      </c>
      <c r="D1527" s="114" t="s">
        <v>189</v>
      </c>
      <c r="E1527" s="112" t="s">
        <v>163</v>
      </c>
    </row>
    <row r="1528" spans="2:5">
      <c r="B1528" s="118">
        <v>1519</v>
      </c>
      <c r="C1528" s="21" t="str">
        <f t="shared" si="23"/>
        <v>1519</v>
      </c>
      <c r="D1528" s="114" t="s">
        <v>189</v>
      </c>
      <c r="E1528" s="112" t="s">
        <v>163</v>
      </c>
    </row>
    <row r="1529" spans="2:5">
      <c r="B1529" s="118">
        <v>1520</v>
      </c>
      <c r="C1529" s="21" t="str">
        <f t="shared" si="23"/>
        <v>1520</v>
      </c>
      <c r="D1529" s="114" t="s">
        <v>189</v>
      </c>
      <c r="E1529" s="112" t="s">
        <v>163</v>
      </c>
    </row>
    <row r="1530" spans="2:5">
      <c r="B1530" s="118">
        <v>1521</v>
      </c>
      <c r="C1530" s="21" t="str">
        <f t="shared" si="23"/>
        <v>1521</v>
      </c>
      <c r="D1530" s="114" t="s">
        <v>189</v>
      </c>
      <c r="E1530" s="112" t="s">
        <v>163</v>
      </c>
    </row>
    <row r="1531" spans="2:5">
      <c r="B1531" s="118">
        <v>1522</v>
      </c>
      <c r="C1531" s="21" t="str">
        <f t="shared" ref="C1531:C1594" si="24">+TEXT(B1531,0)</f>
        <v>1522</v>
      </c>
      <c r="D1531" s="114" t="s">
        <v>189</v>
      </c>
      <c r="E1531" s="112" t="s">
        <v>163</v>
      </c>
    </row>
    <row r="1532" spans="2:5">
      <c r="B1532" s="118">
        <v>1523</v>
      </c>
      <c r="C1532" s="21" t="str">
        <f t="shared" si="24"/>
        <v>1523</v>
      </c>
      <c r="D1532" s="114" t="s">
        <v>189</v>
      </c>
      <c r="E1532" s="112" t="s">
        <v>163</v>
      </c>
    </row>
    <row r="1533" spans="2:5">
      <c r="B1533" s="118">
        <v>1524</v>
      </c>
      <c r="C1533" s="21" t="str">
        <f t="shared" si="24"/>
        <v>1524</v>
      </c>
      <c r="D1533" s="114" t="s">
        <v>189</v>
      </c>
      <c r="E1533" s="112" t="s">
        <v>163</v>
      </c>
    </row>
    <row r="1534" spans="2:5">
      <c r="B1534" s="118">
        <v>1525</v>
      </c>
      <c r="C1534" s="21" t="str">
        <f t="shared" si="24"/>
        <v>1525</v>
      </c>
      <c r="D1534" s="114" t="s">
        <v>189</v>
      </c>
      <c r="E1534" s="112" t="s">
        <v>163</v>
      </c>
    </row>
    <row r="1535" spans="2:5">
      <c r="B1535" s="118">
        <v>1526</v>
      </c>
      <c r="C1535" s="21" t="str">
        <f t="shared" si="24"/>
        <v>1526</v>
      </c>
      <c r="D1535" s="114" t="s">
        <v>189</v>
      </c>
      <c r="E1535" s="112" t="s">
        <v>163</v>
      </c>
    </row>
    <row r="1536" spans="2:5">
      <c r="B1536" s="118">
        <v>1527</v>
      </c>
      <c r="C1536" s="21" t="str">
        <f t="shared" si="24"/>
        <v>1527</v>
      </c>
      <c r="D1536" s="114" t="s">
        <v>189</v>
      </c>
      <c r="E1536" s="112" t="s">
        <v>163</v>
      </c>
    </row>
    <row r="1537" spans="2:5">
      <c r="B1537" s="118">
        <v>1528</v>
      </c>
      <c r="C1537" s="21" t="str">
        <f t="shared" si="24"/>
        <v>1528</v>
      </c>
      <c r="D1537" s="114" t="s">
        <v>189</v>
      </c>
      <c r="E1537" s="112" t="s">
        <v>163</v>
      </c>
    </row>
    <row r="1538" spans="2:5">
      <c r="B1538" s="118">
        <v>1529</v>
      </c>
      <c r="C1538" s="21" t="str">
        <f t="shared" si="24"/>
        <v>1529</v>
      </c>
      <c r="D1538" s="114" t="s">
        <v>189</v>
      </c>
      <c r="E1538" s="112" t="s">
        <v>163</v>
      </c>
    </row>
    <row r="1539" spans="2:5">
      <c r="B1539" s="118">
        <v>1530</v>
      </c>
      <c r="C1539" s="21" t="str">
        <f t="shared" si="24"/>
        <v>1530</v>
      </c>
      <c r="D1539" s="114" t="s">
        <v>189</v>
      </c>
      <c r="E1539" s="112" t="s">
        <v>163</v>
      </c>
    </row>
    <row r="1540" spans="2:5">
      <c r="B1540" s="118">
        <v>1531</v>
      </c>
      <c r="C1540" s="21" t="str">
        <f t="shared" si="24"/>
        <v>1531</v>
      </c>
      <c r="D1540" s="114" t="s">
        <v>189</v>
      </c>
      <c r="E1540" s="112" t="s">
        <v>163</v>
      </c>
    </row>
    <row r="1541" spans="2:5">
      <c r="B1541" s="118">
        <v>1532</v>
      </c>
      <c r="C1541" s="21" t="str">
        <f t="shared" si="24"/>
        <v>1532</v>
      </c>
      <c r="D1541" s="114" t="s">
        <v>189</v>
      </c>
      <c r="E1541" s="112" t="s">
        <v>163</v>
      </c>
    </row>
    <row r="1542" spans="2:5">
      <c r="B1542" s="118">
        <v>1533</v>
      </c>
      <c r="C1542" s="21" t="str">
        <f t="shared" si="24"/>
        <v>1533</v>
      </c>
      <c r="D1542" s="114" t="s">
        <v>189</v>
      </c>
      <c r="E1542" s="112" t="s">
        <v>163</v>
      </c>
    </row>
    <row r="1543" spans="2:5">
      <c r="B1543" s="118">
        <v>1534</v>
      </c>
      <c r="C1543" s="21" t="str">
        <f t="shared" si="24"/>
        <v>1534</v>
      </c>
      <c r="D1543" s="114" t="s">
        <v>189</v>
      </c>
      <c r="E1543" s="112" t="s">
        <v>163</v>
      </c>
    </row>
    <row r="1544" spans="2:5">
      <c r="B1544" s="118">
        <v>1535</v>
      </c>
      <c r="C1544" s="21" t="str">
        <f t="shared" si="24"/>
        <v>1535</v>
      </c>
      <c r="D1544" s="114" t="s">
        <v>189</v>
      </c>
      <c r="E1544" s="112" t="s">
        <v>163</v>
      </c>
    </row>
    <row r="1545" spans="2:5">
      <c r="B1545" s="118">
        <v>1536</v>
      </c>
      <c r="C1545" s="21" t="str">
        <f t="shared" si="24"/>
        <v>1536</v>
      </c>
      <c r="D1545" s="114" t="s">
        <v>189</v>
      </c>
      <c r="E1545" s="112" t="s">
        <v>163</v>
      </c>
    </row>
    <row r="1546" spans="2:5">
      <c r="B1546" s="118">
        <v>1537</v>
      </c>
      <c r="C1546" s="21" t="str">
        <f t="shared" si="24"/>
        <v>1537</v>
      </c>
      <c r="D1546" s="114" t="s">
        <v>189</v>
      </c>
      <c r="E1546" s="112" t="s">
        <v>163</v>
      </c>
    </row>
    <row r="1547" spans="2:5">
      <c r="B1547" s="118">
        <v>1538</v>
      </c>
      <c r="C1547" s="21" t="str">
        <f t="shared" si="24"/>
        <v>1538</v>
      </c>
      <c r="D1547" s="114" t="s">
        <v>189</v>
      </c>
      <c r="E1547" s="112" t="s">
        <v>163</v>
      </c>
    </row>
    <row r="1548" spans="2:5">
      <c r="B1548" s="118">
        <v>1539</v>
      </c>
      <c r="C1548" s="21" t="str">
        <f t="shared" si="24"/>
        <v>1539</v>
      </c>
      <c r="D1548" s="114" t="s">
        <v>189</v>
      </c>
      <c r="E1548" s="112" t="s">
        <v>163</v>
      </c>
    </row>
    <row r="1549" spans="2:5">
      <c r="B1549" s="118">
        <v>1540</v>
      </c>
      <c r="C1549" s="21" t="str">
        <f t="shared" si="24"/>
        <v>1540</v>
      </c>
      <c r="D1549" s="114" t="s">
        <v>189</v>
      </c>
      <c r="E1549" s="112" t="s">
        <v>163</v>
      </c>
    </row>
    <row r="1550" spans="2:5">
      <c r="B1550" s="118">
        <v>1541</v>
      </c>
      <c r="C1550" s="21" t="str">
        <f t="shared" si="24"/>
        <v>1541</v>
      </c>
      <c r="D1550" s="114" t="s">
        <v>189</v>
      </c>
      <c r="E1550" s="112" t="s">
        <v>163</v>
      </c>
    </row>
    <row r="1551" spans="2:5">
      <c r="B1551" s="118">
        <v>1542</v>
      </c>
      <c r="C1551" s="21" t="str">
        <f t="shared" si="24"/>
        <v>1542</v>
      </c>
      <c r="D1551" s="114" t="s">
        <v>189</v>
      </c>
      <c r="E1551" s="112" t="s">
        <v>163</v>
      </c>
    </row>
    <row r="1552" spans="2:5">
      <c r="B1552" s="118">
        <v>1543</v>
      </c>
      <c r="C1552" s="21" t="str">
        <f t="shared" si="24"/>
        <v>1543</v>
      </c>
      <c r="D1552" s="114" t="s">
        <v>189</v>
      </c>
      <c r="E1552" s="112" t="s">
        <v>163</v>
      </c>
    </row>
    <row r="1553" spans="2:5">
      <c r="B1553" s="118">
        <v>1544</v>
      </c>
      <c r="C1553" s="21" t="str">
        <f t="shared" si="24"/>
        <v>1544</v>
      </c>
      <c r="D1553" s="114" t="s">
        <v>189</v>
      </c>
      <c r="E1553" s="112" t="s">
        <v>163</v>
      </c>
    </row>
    <row r="1554" spans="2:5">
      <c r="B1554" s="118">
        <v>1545</v>
      </c>
      <c r="C1554" s="21" t="str">
        <f t="shared" si="24"/>
        <v>1545</v>
      </c>
      <c r="D1554" s="114" t="s">
        <v>189</v>
      </c>
      <c r="E1554" s="112" t="s">
        <v>163</v>
      </c>
    </row>
    <row r="1555" spans="2:5">
      <c r="B1555" s="118">
        <v>1546</v>
      </c>
      <c r="C1555" s="21" t="str">
        <f t="shared" si="24"/>
        <v>1546</v>
      </c>
      <c r="D1555" s="114" t="s">
        <v>189</v>
      </c>
      <c r="E1555" s="112" t="s">
        <v>163</v>
      </c>
    </row>
    <row r="1556" spans="2:5">
      <c r="B1556" s="118">
        <v>1547</v>
      </c>
      <c r="C1556" s="21" t="str">
        <f t="shared" si="24"/>
        <v>1547</v>
      </c>
      <c r="D1556" s="114" t="s">
        <v>189</v>
      </c>
      <c r="E1556" s="112" t="s">
        <v>163</v>
      </c>
    </row>
    <row r="1557" spans="2:5">
      <c r="B1557" s="118">
        <v>1548</v>
      </c>
      <c r="C1557" s="21" t="str">
        <f t="shared" si="24"/>
        <v>1548</v>
      </c>
      <c r="D1557" s="114" t="s">
        <v>189</v>
      </c>
      <c r="E1557" s="112" t="s">
        <v>163</v>
      </c>
    </row>
    <row r="1558" spans="2:5">
      <c r="B1558" s="118">
        <v>1549</v>
      </c>
      <c r="C1558" s="21" t="str">
        <f t="shared" si="24"/>
        <v>1549</v>
      </c>
      <c r="D1558" s="114" t="s">
        <v>189</v>
      </c>
      <c r="E1558" s="112" t="s">
        <v>163</v>
      </c>
    </row>
    <row r="1559" spans="2:5">
      <c r="B1559" s="118">
        <v>1550</v>
      </c>
      <c r="C1559" s="21" t="str">
        <f t="shared" si="24"/>
        <v>1550</v>
      </c>
      <c r="D1559" s="114" t="s">
        <v>189</v>
      </c>
      <c r="E1559" s="112" t="s">
        <v>163</v>
      </c>
    </row>
    <row r="1560" spans="2:5">
      <c r="B1560" s="118">
        <v>1551</v>
      </c>
      <c r="C1560" s="21" t="str">
        <f t="shared" si="24"/>
        <v>1551</v>
      </c>
      <c r="D1560" s="114" t="s">
        <v>189</v>
      </c>
      <c r="E1560" s="112" t="s">
        <v>163</v>
      </c>
    </row>
    <row r="1561" spans="2:5">
      <c r="B1561" s="118">
        <v>1552</v>
      </c>
      <c r="C1561" s="21" t="str">
        <f t="shared" si="24"/>
        <v>1552</v>
      </c>
      <c r="D1561" s="114" t="s">
        <v>189</v>
      </c>
      <c r="E1561" s="112" t="s">
        <v>163</v>
      </c>
    </row>
    <row r="1562" spans="2:5">
      <c r="B1562" s="118">
        <v>1553</v>
      </c>
      <c r="C1562" s="21" t="str">
        <f t="shared" si="24"/>
        <v>1553</v>
      </c>
      <c r="D1562" s="114" t="s">
        <v>189</v>
      </c>
      <c r="E1562" s="112" t="s">
        <v>163</v>
      </c>
    </row>
    <row r="1563" spans="2:5">
      <c r="B1563" s="118">
        <v>1554</v>
      </c>
      <c r="C1563" s="21" t="str">
        <f t="shared" si="24"/>
        <v>1554</v>
      </c>
      <c r="D1563" s="114" t="s">
        <v>189</v>
      </c>
      <c r="E1563" s="112" t="s">
        <v>163</v>
      </c>
    </row>
    <row r="1564" spans="2:5">
      <c r="B1564" s="118">
        <v>1555</v>
      </c>
      <c r="C1564" s="21" t="str">
        <f t="shared" si="24"/>
        <v>1555</v>
      </c>
      <c r="D1564" s="114" t="s">
        <v>189</v>
      </c>
      <c r="E1564" s="112" t="s">
        <v>163</v>
      </c>
    </row>
    <row r="1565" spans="2:5">
      <c r="B1565" s="118">
        <v>1556</v>
      </c>
      <c r="C1565" s="21" t="str">
        <f t="shared" si="24"/>
        <v>1556</v>
      </c>
      <c r="D1565" s="114" t="s">
        <v>189</v>
      </c>
      <c r="E1565" s="112" t="s">
        <v>163</v>
      </c>
    </row>
    <row r="1566" spans="2:5">
      <c r="B1566" s="118">
        <v>1557</v>
      </c>
      <c r="C1566" s="21" t="str">
        <f t="shared" si="24"/>
        <v>1557</v>
      </c>
      <c r="D1566" s="114" t="s">
        <v>189</v>
      </c>
      <c r="E1566" s="112" t="s">
        <v>163</v>
      </c>
    </row>
    <row r="1567" spans="2:5">
      <c r="B1567" s="118">
        <v>1558</v>
      </c>
      <c r="C1567" s="21" t="str">
        <f t="shared" si="24"/>
        <v>1558</v>
      </c>
      <c r="D1567" s="114" t="s">
        <v>189</v>
      </c>
      <c r="E1567" s="112" t="s">
        <v>163</v>
      </c>
    </row>
    <row r="1568" spans="2:5">
      <c r="B1568" s="118">
        <v>1559</v>
      </c>
      <c r="C1568" s="21" t="str">
        <f t="shared" si="24"/>
        <v>1559</v>
      </c>
      <c r="D1568" s="114" t="s">
        <v>189</v>
      </c>
      <c r="E1568" s="112" t="s">
        <v>163</v>
      </c>
    </row>
    <row r="1569" spans="2:5">
      <c r="B1569" s="118">
        <v>1560</v>
      </c>
      <c r="C1569" s="21" t="str">
        <f t="shared" si="24"/>
        <v>1560</v>
      </c>
      <c r="D1569" s="114" t="s">
        <v>189</v>
      </c>
      <c r="E1569" s="112" t="s">
        <v>163</v>
      </c>
    </row>
    <row r="1570" spans="2:5">
      <c r="B1570" s="118">
        <v>1561</v>
      </c>
      <c r="C1570" s="21" t="str">
        <f t="shared" si="24"/>
        <v>1561</v>
      </c>
      <c r="D1570" s="114" t="s">
        <v>189</v>
      </c>
      <c r="E1570" s="112" t="s">
        <v>163</v>
      </c>
    </row>
    <row r="1571" spans="2:5">
      <c r="B1571" s="118">
        <v>1562</v>
      </c>
      <c r="C1571" s="21" t="str">
        <f t="shared" si="24"/>
        <v>1562</v>
      </c>
      <c r="D1571" s="114" t="s">
        <v>189</v>
      </c>
      <c r="E1571" s="112" t="s">
        <v>163</v>
      </c>
    </row>
    <row r="1572" spans="2:5">
      <c r="B1572" s="118">
        <v>1563</v>
      </c>
      <c r="C1572" s="21" t="str">
        <f t="shared" si="24"/>
        <v>1563</v>
      </c>
      <c r="D1572" s="114" t="s">
        <v>189</v>
      </c>
      <c r="E1572" s="112" t="s">
        <v>163</v>
      </c>
    </row>
    <row r="1573" spans="2:5">
      <c r="B1573" s="118">
        <v>1564</v>
      </c>
      <c r="C1573" s="21" t="str">
        <f t="shared" si="24"/>
        <v>1564</v>
      </c>
      <c r="D1573" s="114" t="s">
        <v>189</v>
      </c>
      <c r="E1573" s="112" t="s">
        <v>163</v>
      </c>
    </row>
    <row r="1574" spans="2:5">
      <c r="B1574" s="118">
        <v>1565</v>
      </c>
      <c r="C1574" s="21" t="str">
        <f t="shared" si="24"/>
        <v>1565</v>
      </c>
      <c r="D1574" s="114" t="s">
        <v>189</v>
      </c>
      <c r="E1574" s="112" t="s">
        <v>163</v>
      </c>
    </row>
    <row r="1575" spans="2:5">
      <c r="B1575" s="118">
        <v>1566</v>
      </c>
      <c r="C1575" s="21" t="str">
        <f t="shared" si="24"/>
        <v>1566</v>
      </c>
      <c r="D1575" s="114" t="s">
        <v>189</v>
      </c>
      <c r="E1575" s="112" t="s">
        <v>163</v>
      </c>
    </row>
    <row r="1576" spans="2:5">
      <c r="B1576" s="118">
        <v>1567</v>
      </c>
      <c r="C1576" s="21" t="str">
        <f t="shared" si="24"/>
        <v>1567</v>
      </c>
      <c r="D1576" s="114" t="s">
        <v>189</v>
      </c>
      <c r="E1576" s="112" t="s">
        <v>163</v>
      </c>
    </row>
    <row r="1577" spans="2:5">
      <c r="B1577" s="118">
        <v>1568</v>
      </c>
      <c r="C1577" s="21" t="str">
        <f t="shared" si="24"/>
        <v>1568</v>
      </c>
      <c r="D1577" s="114" t="s">
        <v>189</v>
      </c>
      <c r="E1577" s="112" t="s">
        <v>163</v>
      </c>
    </row>
    <row r="1578" spans="2:5">
      <c r="B1578" s="118">
        <v>1569</v>
      </c>
      <c r="C1578" s="21" t="str">
        <f t="shared" si="24"/>
        <v>1569</v>
      </c>
      <c r="D1578" s="114" t="s">
        <v>189</v>
      </c>
      <c r="E1578" s="112" t="s">
        <v>163</v>
      </c>
    </row>
    <row r="1579" spans="2:5">
      <c r="B1579" s="118">
        <v>1570</v>
      </c>
      <c r="C1579" s="21" t="str">
        <f t="shared" si="24"/>
        <v>1570</v>
      </c>
      <c r="D1579" s="114" t="s">
        <v>189</v>
      </c>
      <c r="E1579" s="112" t="s">
        <v>163</v>
      </c>
    </row>
    <row r="1580" spans="2:5">
      <c r="B1580" s="118">
        <v>1571</v>
      </c>
      <c r="C1580" s="21" t="str">
        <f t="shared" si="24"/>
        <v>1571</v>
      </c>
      <c r="D1580" s="114" t="s">
        <v>189</v>
      </c>
      <c r="E1580" s="112" t="s">
        <v>163</v>
      </c>
    </row>
    <row r="1581" spans="2:5">
      <c r="B1581" s="118">
        <v>1572</v>
      </c>
      <c r="C1581" s="21" t="str">
        <f t="shared" si="24"/>
        <v>1572</v>
      </c>
      <c r="D1581" s="114" t="s">
        <v>189</v>
      </c>
      <c r="E1581" s="112" t="s">
        <v>163</v>
      </c>
    </row>
    <row r="1582" spans="2:5">
      <c r="B1582" s="118">
        <v>1573</v>
      </c>
      <c r="C1582" s="21" t="str">
        <f t="shared" si="24"/>
        <v>1573</v>
      </c>
      <c r="D1582" s="114" t="s">
        <v>189</v>
      </c>
      <c r="E1582" s="112" t="s">
        <v>163</v>
      </c>
    </row>
    <row r="1583" spans="2:5">
      <c r="B1583" s="118">
        <v>1574</v>
      </c>
      <c r="C1583" s="21" t="str">
        <f t="shared" si="24"/>
        <v>1574</v>
      </c>
      <c r="D1583" s="114" t="s">
        <v>189</v>
      </c>
      <c r="E1583" s="112" t="s">
        <v>163</v>
      </c>
    </row>
    <row r="1584" spans="2:5">
      <c r="B1584" s="118">
        <v>1575</v>
      </c>
      <c r="C1584" s="21" t="str">
        <f t="shared" si="24"/>
        <v>1575</v>
      </c>
      <c r="D1584" s="114" t="s">
        <v>189</v>
      </c>
      <c r="E1584" s="112" t="s">
        <v>163</v>
      </c>
    </row>
    <row r="1585" spans="2:5">
      <c r="B1585" s="118">
        <v>1576</v>
      </c>
      <c r="C1585" s="21" t="str">
        <f t="shared" si="24"/>
        <v>1576</v>
      </c>
      <c r="D1585" s="114" t="s">
        <v>189</v>
      </c>
      <c r="E1585" s="112" t="s">
        <v>163</v>
      </c>
    </row>
    <row r="1586" spans="2:5">
      <c r="B1586" s="118">
        <v>1577</v>
      </c>
      <c r="C1586" s="21" t="str">
        <f t="shared" si="24"/>
        <v>1577</v>
      </c>
      <c r="D1586" s="114" t="s">
        <v>189</v>
      </c>
      <c r="E1586" s="112" t="s">
        <v>163</v>
      </c>
    </row>
    <row r="1587" spans="2:5">
      <c r="B1587" s="118">
        <v>1578</v>
      </c>
      <c r="C1587" s="21" t="str">
        <f t="shared" si="24"/>
        <v>1578</v>
      </c>
      <c r="D1587" s="114" t="s">
        <v>189</v>
      </c>
      <c r="E1587" s="112" t="s">
        <v>163</v>
      </c>
    </row>
    <row r="1588" spans="2:5">
      <c r="B1588" s="118">
        <v>1579</v>
      </c>
      <c r="C1588" s="21" t="str">
        <f t="shared" si="24"/>
        <v>1579</v>
      </c>
      <c r="D1588" s="114" t="s">
        <v>189</v>
      </c>
      <c r="E1588" s="112" t="s">
        <v>163</v>
      </c>
    </row>
    <row r="1589" spans="2:5">
      <c r="B1589" s="118">
        <v>1580</v>
      </c>
      <c r="C1589" s="21" t="str">
        <f t="shared" si="24"/>
        <v>1580</v>
      </c>
      <c r="D1589" s="114" t="s">
        <v>189</v>
      </c>
      <c r="E1589" s="112" t="s">
        <v>163</v>
      </c>
    </row>
    <row r="1590" spans="2:5">
      <c r="B1590" s="118">
        <v>1581</v>
      </c>
      <c r="C1590" s="21" t="str">
        <f t="shared" si="24"/>
        <v>1581</v>
      </c>
      <c r="D1590" s="114" t="s">
        <v>189</v>
      </c>
      <c r="E1590" s="112" t="s">
        <v>163</v>
      </c>
    </row>
    <row r="1591" spans="2:5">
      <c r="B1591" s="118">
        <v>1582</v>
      </c>
      <c r="C1591" s="21" t="str">
        <f t="shared" si="24"/>
        <v>1582</v>
      </c>
      <c r="D1591" s="114" t="s">
        <v>189</v>
      </c>
      <c r="E1591" s="112" t="s">
        <v>163</v>
      </c>
    </row>
    <row r="1592" spans="2:5">
      <c r="B1592" s="118">
        <v>1583</v>
      </c>
      <c r="C1592" s="21" t="str">
        <f t="shared" si="24"/>
        <v>1583</v>
      </c>
      <c r="D1592" s="114" t="s">
        <v>189</v>
      </c>
      <c r="E1592" s="112" t="s">
        <v>163</v>
      </c>
    </row>
    <row r="1593" spans="2:5">
      <c r="B1593" s="118">
        <v>1584</v>
      </c>
      <c r="C1593" s="21" t="str">
        <f t="shared" si="24"/>
        <v>1584</v>
      </c>
      <c r="D1593" s="114" t="s">
        <v>189</v>
      </c>
      <c r="E1593" s="112" t="s">
        <v>163</v>
      </c>
    </row>
    <row r="1594" spans="2:5">
      <c r="B1594" s="118">
        <v>1585</v>
      </c>
      <c r="C1594" s="21" t="str">
        <f t="shared" si="24"/>
        <v>1585</v>
      </c>
      <c r="D1594" s="114" t="s">
        <v>189</v>
      </c>
      <c r="E1594" s="112" t="s">
        <v>163</v>
      </c>
    </row>
    <row r="1595" spans="2:5">
      <c r="B1595" s="118">
        <v>1586</v>
      </c>
      <c r="C1595" s="21" t="str">
        <f t="shared" ref="C1595:C1658" si="25">+TEXT(B1595,0)</f>
        <v>1586</v>
      </c>
      <c r="D1595" s="114" t="s">
        <v>189</v>
      </c>
      <c r="E1595" s="112" t="s">
        <v>163</v>
      </c>
    </row>
    <row r="1596" spans="2:5">
      <c r="B1596" s="118">
        <v>1587</v>
      </c>
      <c r="C1596" s="21" t="str">
        <f t="shared" si="25"/>
        <v>1587</v>
      </c>
      <c r="D1596" s="114" t="s">
        <v>189</v>
      </c>
      <c r="E1596" s="112" t="s">
        <v>163</v>
      </c>
    </row>
    <row r="1597" spans="2:5">
      <c r="B1597" s="118">
        <v>1588</v>
      </c>
      <c r="C1597" s="21" t="str">
        <f t="shared" si="25"/>
        <v>1588</v>
      </c>
      <c r="D1597" s="114" t="s">
        <v>189</v>
      </c>
      <c r="E1597" s="112" t="s">
        <v>163</v>
      </c>
    </row>
    <row r="1598" spans="2:5">
      <c r="B1598" s="118">
        <v>1589</v>
      </c>
      <c r="C1598" s="21" t="str">
        <f t="shared" si="25"/>
        <v>1589</v>
      </c>
      <c r="D1598" s="114" t="s">
        <v>189</v>
      </c>
      <c r="E1598" s="112" t="s">
        <v>163</v>
      </c>
    </row>
    <row r="1599" spans="2:5">
      <c r="B1599" s="118">
        <v>1590</v>
      </c>
      <c r="C1599" s="21" t="str">
        <f t="shared" si="25"/>
        <v>1590</v>
      </c>
      <c r="D1599" s="114" t="s">
        <v>189</v>
      </c>
      <c r="E1599" s="112" t="s">
        <v>163</v>
      </c>
    </row>
    <row r="1600" spans="2:5">
      <c r="B1600" s="118">
        <v>1591</v>
      </c>
      <c r="C1600" s="21" t="str">
        <f t="shared" si="25"/>
        <v>1591</v>
      </c>
      <c r="D1600" s="114" t="s">
        <v>189</v>
      </c>
      <c r="E1600" s="112" t="s">
        <v>163</v>
      </c>
    </row>
    <row r="1601" spans="2:5">
      <c r="B1601" s="118">
        <v>1592</v>
      </c>
      <c r="C1601" s="21" t="str">
        <f t="shared" si="25"/>
        <v>1592</v>
      </c>
      <c r="D1601" s="114" t="s">
        <v>189</v>
      </c>
      <c r="E1601" s="112" t="s">
        <v>163</v>
      </c>
    </row>
    <row r="1602" spans="2:5">
      <c r="B1602" s="118">
        <v>1593</v>
      </c>
      <c r="C1602" s="21" t="str">
        <f t="shared" si="25"/>
        <v>1593</v>
      </c>
      <c r="D1602" s="114" t="s">
        <v>189</v>
      </c>
      <c r="E1602" s="112" t="s">
        <v>163</v>
      </c>
    </row>
    <row r="1603" spans="2:5">
      <c r="B1603" s="118">
        <v>1594</v>
      </c>
      <c r="C1603" s="21" t="str">
        <f t="shared" si="25"/>
        <v>1594</v>
      </c>
      <c r="D1603" s="114" t="s">
        <v>189</v>
      </c>
      <c r="E1603" s="112" t="s">
        <v>163</v>
      </c>
    </row>
    <row r="1604" spans="2:5">
      <c r="B1604" s="118">
        <v>1595</v>
      </c>
      <c r="C1604" s="21" t="str">
        <f t="shared" si="25"/>
        <v>1595</v>
      </c>
      <c r="D1604" s="114" t="s">
        <v>189</v>
      </c>
      <c r="E1604" s="112" t="s">
        <v>163</v>
      </c>
    </row>
    <row r="1605" spans="2:5">
      <c r="B1605" s="118">
        <v>1596</v>
      </c>
      <c r="C1605" s="21" t="str">
        <f t="shared" si="25"/>
        <v>1596</v>
      </c>
      <c r="D1605" s="114" t="s">
        <v>189</v>
      </c>
      <c r="E1605" s="112" t="s">
        <v>163</v>
      </c>
    </row>
    <row r="1606" spans="2:5">
      <c r="B1606" s="118">
        <v>1597</v>
      </c>
      <c r="C1606" s="21" t="str">
        <f t="shared" si="25"/>
        <v>1597</v>
      </c>
      <c r="D1606" s="114" t="s">
        <v>189</v>
      </c>
      <c r="E1606" s="112" t="s">
        <v>163</v>
      </c>
    </row>
    <row r="1607" spans="2:5">
      <c r="B1607" s="118">
        <v>1598</v>
      </c>
      <c r="C1607" s="21" t="str">
        <f t="shared" si="25"/>
        <v>1598</v>
      </c>
      <c r="D1607" s="114" t="s">
        <v>189</v>
      </c>
      <c r="E1607" s="112" t="s">
        <v>163</v>
      </c>
    </row>
    <row r="1608" spans="2:5">
      <c r="B1608" s="118">
        <v>1599</v>
      </c>
      <c r="C1608" s="21" t="str">
        <f t="shared" si="25"/>
        <v>1599</v>
      </c>
      <c r="D1608" s="114" t="s">
        <v>189</v>
      </c>
      <c r="E1608" s="112" t="s">
        <v>163</v>
      </c>
    </row>
    <row r="1609" spans="2:5">
      <c r="B1609" s="118">
        <v>1600</v>
      </c>
      <c r="C1609" s="21" t="str">
        <f t="shared" si="25"/>
        <v>1600</v>
      </c>
      <c r="D1609" s="114" t="s">
        <v>189</v>
      </c>
      <c r="E1609" s="112" t="s">
        <v>163</v>
      </c>
    </row>
    <row r="1610" spans="2:5">
      <c r="B1610" s="118">
        <v>1601</v>
      </c>
      <c r="C1610" s="21" t="str">
        <f t="shared" si="25"/>
        <v>1601</v>
      </c>
      <c r="D1610" s="114" t="s">
        <v>189</v>
      </c>
      <c r="E1610" s="112" t="s">
        <v>163</v>
      </c>
    </row>
    <row r="1611" spans="2:5">
      <c r="B1611" s="118">
        <v>1602</v>
      </c>
      <c r="C1611" s="21" t="str">
        <f t="shared" si="25"/>
        <v>1602</v>
      </c>
      <c r="D1611" s="114" t="s">
        <v>189</v>
      </c>
      <c r="E1611" s="112" t="s">
        <v>163</v>
      </c>
    </row>
    <row r="1612" spans="2:5">
      <c r="B1612" s="118">
        <v>1603</v>
      </c>
      <c r="C1612" s="21" t="str">
        <f t="shared" si="25"/>
        <v>1603</v>
      </c>
      <c r="D1612" s="114" t="s">
        <v>189</v>
      </c>
      <c r="E1612" s="112" t="s">
        <v>163</v>
      </c>
    </row>
    <row r="1613" spans="2:5">
      <c r="B1613" s="118">
        <v>1604</v>
      </c>
      <c r="C1613" s="21" t="str">
        <f t="shared" si="25"/>
        <v>1604</v>
      </c>
      <c r="D1613" s="114" t="s">
        <v>189</v>
      </c>
      <c r="E1613" s="112" t="s">
        <v>163</v>
      </c>
    </row>
    <row r="1614" spans="2:5">
      <c r="B1614" s="118">
        <v>1605</v>
      </c>
      <c r="C1614" s="21" t="str">
        <f t="shared" si="25"/>
        <v>1605</v>
      </c>
      <c r="D1614" s="114" t="s">
        <v>189</v>
      </c>
      <c r="E1614" s="112" t="s">
        <v>163</v>
      </c>
    </row>
    <row r="1615" spans="2:5">
      <c r="B1615" s="118">
        <v>1606</v>
      </c>
      <c r="C1615" s="21" t="str">
        <f t="shared" si="25"/>
        <v>1606</v>
      </c>
      <c r="D1615" s="114" t="s">
        <v>189</v>
      </c>
      <c r="E1615" s="112" t="s">
        <v>163</v>
      </c>
    </row>
    <row r="1616" spans="2:5">
      <c r="B1616" s="118">
        <v>1607</v>
      </c>
      <c r="C1616" s="21" t="str">
        <f t="shared" si="25"/>
        <v>1607</v>
      </c>
      <c r="D1616" s="114" t="s">
        <v>189</v>
      </c>
      <c r="E1616" s="112" t="s">
        <v>163</v>
      </c>
    </row>
    <row r="1617" spans="2:5">
      <c r="B1617" s="118">
        <v>1608</v>
      </c>
      <c r="C1617" s="21" t="str">
        <f t="shared" si="25"/>
        <v>1608</v>
      </c>
      <c r="D1617" s="114" t="s">
        <v>189</v>
      </c>
      <c r="E1617" s="112" t="s">
        <v>163</v>
      </c>
    </row>
    <row r="1618" spans="2:5">
      <c r="B1618" s="118">
        <v>1609</v>
      </c>
      <c r="C1618" s="21" t="str">
        <f t="shared" si="25"/>
        <v>1609</v>
      </c>
      <c r="D1618" s="114" t="s">
        <v>189</v>
      </c>
      <c r="E1618" s="112" t="s">
        <v>163</v>
      </c>
    </row>
    <row r="1619" spans="2:5">
      <c r="B1619" s="118">
        <v>1610</v>
      </c>
      <c r="C1619" s="21" t="str">
        <f t="shared" si="25"/>
        <v>1610</v>
      </c>
      <c r="D1619" s="114" t="s">
        <v>189</v>
      </c>
      <c r="E1619" s="112" t="s">
        <v>163</v>
      </c>
    </row>
    <row r="1620" spans="2:5">
      <c r="B1620" s="118">
        <v>1611</v>
      </c>
      <c r="C1620" s="21" t="str">
        <f t="shared" si="25"/>
        <v>1611</v>
      </c>
      <c r="D1620" s="114" t="s">
        <v>189</v>
      </c>
      <c r="E1620" s="112" t="s">
        <v>163</v>
      </c>
    </row>
    <row r="1621" spans="2:5">
      <c r="B1621" s="118">
        <v>1612</v>
      </c>
      <c r="C1621" s="21" t="str">
        <f t="shared" si="25"/>
        <v>1612</v>
      </c>
      <c r="D1621" s="114" t="s">
        <v>189</v>
      </c>
      <c r="E1621" s="112" t="s">
        <v>163</v>
      </c>
    </row>
    <row r="1622" spans="2:5">
      <c r="B1622" s="118">
        <v>1613</v>
      </c>
      <c r="C1622" s="21" t="str">
        <f t="shared" si="25"/>
        <v>1613</v>
      </c>
      <c r="D1622" s="114" t="s">
        <v>189</v>
      </c>
      <c r="E1622" s="112" t="s">
        <v>163</v>
      </c>
    </row>
    <row r="1623" spans="2:5">
      <c r="B1623" s="118">
        <v>1614</v>
      </c>
      <c r="C1623" s="21" t="str">
        <f t="shared" si="25"/>
        <v>1614</v>
      </c>
      <c r="D1623" s="114" t="s">
        <v>189</v>
      </c>
      <c r="E1623" s="112" t="s">
        <v>163</v>
      </c>
    </row>
    <row r="1624" spans="2:5">
      <c r="B1624" s="118">
        <v>1615</v>
      </c>
      <c r="C1624" s="21" t="str">
        <f t="shared" si="25"/>
        <v>1615</v>
      </c>
      <c r="D1624" s="114" t="s">
        <v>189</v>
      </c>
      <c r="E1624" s="112" t="s">
        <v>163</v>
      </c>
    </row>
    <row r="1625" spans="2:5">
      <c r="B1625" s="118">
        <v>1616</v>
      </c>
      <c r="C1625" s="21" t="str">
        <f t="shared" si="25"/>
        <v>1616</v>
      </c>
      <c r="D1625" s="114" t="s">
        <v>189</v>
      </c>
      <c r="E1625" s="112" t="s">
        <v>163</v>
      </c>
    </row>
    <row r="1626" spans="2:5">
      <c r="B1626" s="118">
        <v>1617</v>
      </c>
      <c r="C1626" s="21" t="str">
        <f t="shared" si="25"/>
        <v>1617</v>
      </c>
      <c r="D1626" s="114" t="s">
        <v>189</v>
      </c>
      <c r="E1626" s="112" t="s">
        <v>163</v>
      </c>
    </row>
    <row r="1627" spans="2:5">
      <c r="B1627" s="118">
        <v>1618</v>
      </c>
      <c r="C1627" s="21" t="str">
        <f t="shared" si="25"/>
        <v>1618</v>
      </c>
      <c r="D1627" s="114" t="s">
        <v>189</v>
      </c>
      <c r="E1627" s="112" t="s">
        <v>163</v>
      </c>
    </row>
    <row r="1628" spans="2:5">
      <c r="B1628" s="118">
        <v>1619</v>
      </c>
      <c r="C1628" s="21" t="str">
        <f t="shared" si="25"/>
        <v>1619</v>
      </c>
      <c r="D1628" s="114" t="s">
        <v>189</v>
      </c>
      <c r="E1628" s="112" t="s">
        <v>163</v>
      </c>
    </row>
    <row r="1629" spans="2:5">
      <c r="B1629" s="118">
        <v>1620</v>
      </c>
      <c r="C1629" s="21" t="str">
        <f t="shared" si="25"/>
        <v>1620</v>
      </c>
      <c r="D1629" s="114" t="s">
        <v>189</v>
      </c>
      <c r="E1629" s="112" t="s">
        <v>163</v>
      </c>
    </row>
    <row r="1630" spans="2:5">
      <c r="B1630" s="118">
        <v>1621</v>
      </c>
      <c r="C1630" s="21" t="str">
        <f t="shared" si="25"/>
        <v>1621</v>
      </c>
      <c r="D1630" s="114" t="s">
        <v>189</v>
      </c>
      <c r="E1630" s="112" t="s">
        <v>163</v>
      </c>
    </row>
    <row r="1631" spans="2:5">
      <c r="B1631" s="118">
        <v>1622</v>
      </c>
      <c r="C1631" s="21" t="str">
        <f t="shared" si="25"/>
        <v>1622</v>
      </c>
      <c r="D1631" s="114" t="s">
        <v>189</v>
      </c>
      <c r="E1631" s="112" t="s">
        <v>163</v>
      </c>
    </row>
    <row r="1632" spans="2:5">
      <c r="B1632" s="118">
        <v>1623</v>
      </c>
      <c r="C1632" s="21" t="str">
        <f t="shared" si="25"/>
        <v>1623</v>
      </c>
      <c r="D1632" s="114" t="s">
        <v>189</v>
      </c>
      <c r="E1632" s="112" t="s">
        <v>163</v>
      </c>
    </row>
    <row r="1633" spans="2:5">
      <c r="B1633" s="118">
        <v>1624</v>
      </c>
      <c r="C1633" s="21" t="str">
        <f t="shared" si="25"/>
        <v>1624</v>
      </c>
      <c r="D1633" s="114" t="s">
        <v>189</v>
      </c>
      <c r="E1633" s="112" t="s">
        <v>163</v>
      </c>
    </row>
    <row r="1634" spans="2:5">
      <c r="B1634" s="118">
        <v>1625</v>
      </c>
      <c r="C1634" s="21" t="str">
        <f t="shared" si="25"/>
        <v>1625</v>
      </c>
      <c r="D1634" s="114" t="s">
        <v>189</v>
      </c>
      <c r="E1634" s="112" t="s">
        <v>163</v>
      </c>
    </row>
    <row r="1635" spans="2:5">
      <c r="B1635" s="118">
        <v>1626</v>
      </c>
      <c r="C1635" s="21" t="str">
        <f t="shared" si="25"/>
        <v>1626</v>
      </c>
      <c r="D1635" s="114" t="s">
        <v>189</v>
      </c>
      <c r="E1635" s="112" t="s">
        <v>163</v>
      </c>
    </row>
    <row r="1636" spans="2:5">
      <c r="B1636" s="118">
        <v>1627</v>
      </c>
      <c r="C1636" s="21" t="str">
        <f t="shared" si="25"/>
        <v>1627</v>
      </c>
      <c r="D1636" s="114" t="s">
        <v>189</v>
      </c>
      <c r="E1636" s="112" t="s">
        <v>163</v>
      </c>
    </row>
    <row r="1637" spans="2:5">
      <c r="B1637" s="118">
        <v>1628</v>
      </c>
      <c r="C1637" s="21" t="str">
        <f t="shared" si="25"/>
        <v>1628</v>
      </c>
      <c r="D1637" s="114" t="s">
        <v>189</v>
      </c>
      <c r="E1637" s="112" t="s">
        <v>163</v>
      </c>
    </row>
    <row r="1638" spans="2:5">
      <c r="B1638" s="118">
        <v>1629</v>
      </c>
      <c r="C1638" s="21" t="str">
        <f t="shared" si="25"/>
        <v>1629</v>
      </c>
      <c r="D1638" s="114" t="s">
        <v>189</v>
      </c>
      <c r="E1638" s="112" t="s">
        <v>163</v>
      </c>
    </row>
    <row r="1639" spans="2:5">
      <c r="B1639" s="118">
        <v>1630</v>
      </c>
      <c r="C1639" s="21" t="str">
        <f t="shared" si="25"/>
        <v>1630</v>
      </c>
      <c r="D1639" s="114" t="s">
        <v>189</v>
      </c>
      <c r="E1639" s="112" t="s">
        <v>163</v>
      </c>
    </row>
    <row r="1640" spans="2:5">
      <c r="B1640" s="118">
        <v>1631</v>
      </c>
      <c r="C1640" s="21" t="str">
        <f t="shared" si="25"/>
        <v>1631</v>
      </c>
      <c r="D1640" s="114" t="s">
        <v>189</v>
      </c>
      <c r="E1640" s="112" t="s">
        <v>163</v>
      </c>
    </row>
    <row r="1641" spans="2:5">
      <c r="B1641" s="118">
        <v>1632</v>
      </c>
      <c r="C1641" s="21" t="str">
        <f t="shared" si="25"/>
        <v>1632</v>
      </c>
      <c r="D1641" s="114" t="s">
        <v>189</v>
      </c>
      <c r="E1641" s="112" t="s">
        <v>163</v>
      </c>
    </row>
    <row r="1642" spans="2:5">
      <c r="B1642" s="118">
        <v>1633</v>
      </c>
      <c r="C1642" s="21" t="str">
        <f t="shared" si="25"/>
        <v>1633</v>
      </c>
      <c r="D1642" s="114" t="s">
        <v>189</v>
      </c>
      <c r="E1642" s="112" t="s">
        <v>163</v>
      </c>
    </row>
    <row r="1643" spans="2:5">
      <c r="B1643" s="118">
        <v>1634</v>
      </c>
      <c r="C1643" s="21" t="str">
        <f t="shared" si="25"/>
        <v>1634</v>
      </c>
      <c r="D1643" s="114" t="s">
        <v>189</v>
      </c>
      <c r="E1643" s="112" t="s">
        <v>163</v>
      </c>
    </row>
    <row r="1644" spans="2:5">
      <c r="B1644" s="118">
        <v>1635</v>
      </c>
      <c r="C1644" s="21" t="str">
        <f t="shared" si="25"/>
        <v>1635</v>
      </c>
      <c r="D1644" s="114" t="s">
        <v>189</v>
      </c>
      <c r="E1644" s="112" t="s">
        <v>163</v>
      </c>
    </row>
    <row r="1645" spans="2:5">
      <c r="B1645" s="118">
        <v>1636</v>
      </c>
      <c r="C1645" s="21" t="str">
        <f t="shared" si="25"/>
        <v>1636</v>
      </c>
      <c r="D1645" s="114" t="s">
        <v>189</v>
      </c>
      <c r="E1645" s="112" t="s">
        <v>163</v>
      </c>
    </row>
    <row r="1646" spans="2:5">
      <c r="B1646" s="118">
        <v>1637</v>
      </c>
      <c r="C1646" s="21" t="str">
        <f t="shared" si="25"/>
        <v>1637</v>
      </c>
      <c r="D1646" s="114" t="s">
        <v>189</v>
      </c>
      <c r="E1646" s="112" t="s">
        <v>163</v>
      </c>
    </row>
    <row r="1647" spans="2:5">
      <c r="B1647" s="118">
        <v>1638</v>
      </c>
      <c r="C1647" s="21" t="str">
        <f t="shared" si="25"/>
        <v>1638</v>
      </c>
      <c r="D1647" s="114" t="s">
        <v>189</v>
      </c>
      <c r="E1647" s="112" t="s">
        <v>163</v>
      </c>
    </row>
    <row r="1648" spans="2:5">
      <c r="B1648" s="118">
        <v>1639</v>
      </c>
      <c r="C1648" s="21" t="str">
        <f t="shared" si="25"/>
        <v>1639</v>
      </c>
      <c r="D1648" s="114" t="s">
        <v>189</v>
      </c>
      <c r="E1648" s="112" t="s">
        <v>163</v>
      </c>
    </row>
    <row r="1649" spans="2:5">
      <c r="B1649" s="118">
        <v>1640</v>
      </c>
      <c r="C1649" s="21" t="str">
        <f t="shared" si="25"/>
        <v>1640</v>
      </c>
      <c r="D1649" s="114" t="s">
        <v>189</v>
      </c>
      <c r="E1649" s="112" t="s">
        <v>163</v>
      </c>
    </row>
    <row r="1650" spans="2:5">
      <c r="B1650" s="118">
        <v>1641</v>
      </c>
      <c r="C1650" s="21" t="str">
        <f t="shared" si="25"/>
        <v>1641</v>
      </c>
      <c r="D1650" s="114" t="s">
        <v>189</v>
      </c>
      <c r="E1650" s="112" t="s">
        <v>163</v>
      </c>
    </row>
    <row r="1651" spans="2:5">
      <c r="B1651" s="118">
        <v>1642</v>
      </c>
      <c r="C1651" s="21" t="str">
        <f t="shared" si="25"/>
        <v>1642</v>
      </c>
      <c r="D1651" s="114" t="s">
        <v>189</v>
      </c>
      <c r="E1651" s="112" t="s">
        <v>163</v>
      </c>
    </row>
    <row r="1652" spans="2:5">
      <c r="B1652" s="118">
        <v>1643</v>
      </c>
      <c r="C1652" s="21" t="str">
        <f t="shared" si="25"/>
        <v>1643</v>
      </c>
      <c r="D1652" s="114" t="s">
        <v>189</v>
      </c>
      <c r="E1652" s="112" t="s">
        <v>163</v>
      </c>
    </row>
    <row r="1653" spans="2:5">
      <c r="B1653" s="118">
        <v>1644</v>
      </c>
      <c r="C1653" s="21" t="str">
        <f t="shared" si="25"/>
        <v>1644</v>
      </c>
      <c r="D1653" s="114" t="s">
        <v>189</v>
      </c>
      <c r="E1653" s="112" t="s">
        <v>163</v>
      </c>
    </row>
    <row r="1654" spans="2:5">
      <c r="B1654" s="118">
        <v>1645</v>
      </c>
      <c r="C1654" s="21" t="str">
        <f t="shared" si="25"/>
        <v>1645</v>
      </c>
      <c r="D1654" s="114" t="s">
        <v>189</v>
      </c>
      <c r="E1654" s="112" t="s">
        <v>163</v>
      </c>
    </row>
    <row r="1655" spans="2:5">
      <c r="B1655" s="118">
        <v>1646</v>
      </c>
      <c r="C1655" s="21" t="str">
        <f t="shared" si="25"/>
        <v>1646</v>
      </c>
      <c r="D1655" s="114" t="s">
        <v>189</v>
      </c>
      <c r="E1655" s="112" t="s">
        <v>163</v>
      </c>
    </row>
    <row r="1656" spans="2:5">
      <c r="B1656" s="118">
        <v>1647</v>
      </c>
      <c r="C1656" s="21" t="str">
        <f t="shared" si="25"/>
        <v>1647</v>
      </c>
      <c r="D1656" s="114" t="s">
        <v>189</v>
      </c>
      <c r="E1656" s="112" t="s">
        <v>163</v>
      </c>
    </row>
    <row r="1657" spans="2:5">
      <c r="B1657" s="118">
        <v>1648</v>
      </c>
      <c r="C1657" s="21" t="str">
        <f t="shared" si="25"/>
        <v>1648</v>
      </c>
      <c r="D1657" s="114" t="s">
        <v>189</v>
      </c>
      <c r="E1657" s="112" t="s">
        <v>163</v>
      </c>
    </row>
    <row r="1658" spans="2:5">
      <c r="B1658" s="118">
        <v>1649</v>
      </c>
      <c r="C1658" s="21" t="str">
        <f t="shared" si="25"/>
        <v>1649</v>
      </c>
      <c r="D1658" s="114" t="s">
        <v>189</v>
      </c>
      <c r="E1658" s="112" t="s">
        <v>163</v>
      </c>
    </row>
    <row r="1659" spans="2:5">
      <c r="B1659" s="118">
        <v>1650</v>
      </c>
      <c r="C1659" s="21" t="str">
        <f t="shared" ref="C1659:C1722" si="26">+TEXT(B1659,0)</f>
        <v>1650</v>
      </c>
      <c r="D1659" s="114" t="s">
        <v>189</v>
      </c>
      <c r="E1659" s="112" t="s">
        <v>163</v>
      </c>
    </row>
    <row r="1660" spans="2:5">
      <c r="B1660" s="118">
        <v>1651</v>
      </c>
      <c r="C1660" s="21" t="str">
        <f t="shared" si="26"/>
        <v>1651</v>
      </c>
      <c r="D1660" s="114" t="s">
        <v>189</v>
      </c>
      <c r="E1660" s="112" t="s">
        <v>163</v>
      </c>
    </row>
    <row r="1661" spans="2:5">
      <c r="B1661" s="118">
        <v>1652</v>
      </c>
      <c r="C1661" s="21" t="str">
        <f t="shared" si="26"/>
        <v>1652</v>
      </c>
      <c r="D1661" s="114" t="s">
        <v>189</v>
      </c>
      <c r="E1661" s="112" t="s">
        <v>163</v>
      </c>
    </row>
    <row r="1662" spans="2:5">
      <c r="B1662" s="118">
        <v>1653</v>
      </c>
      <c r="C1662" s="21" t="str">
        <f t="shared" si="26"/>
        <v>1653</v>
      </c>
      <c r="D1662" s="114" t="s">
        <v>189</v>
      </c>
      <c r="E1662" s="112" t="s">
        <v>163</v>
      </c>
    </row>
    <row r="1663" spans="2:5">
      <c r="B1663" s="118">
        <v>1654</v>
      </c>
      <c r="C1663" s="21" t="str">
        <f t="shared" si="26"/>
        <v>1654</v>
      </c>
      <c r="D1663" s="114" t="s">
        <v>189</v>
      </c>
      <c r="E1663" s="112" t="s">
        <v>163</v>
      </c>
    </row>
    <row r="1664" spans="2:5">
      <c r="B1664" s="118">
        <v>1655</v>
      </c>
      <c r="C1664" s="21" t="str">
        <f t="shared" si="26"/>
        <v>1655</v>
      </c>
      <c r="D1664" s="114" t="s">
        <v>189</v>
      </c>
      <c r="E1664" s="112" t="s">
        <v>163</v>
      </c>
    </row>
    <row r="1665" spans="2:5">
      <c r="B1665" s="118">
        <v>1656</v>
      </c>
      <c r="C1665" s="21" t="str">
        <f t="shared" si="26"/>
        <v>1656</v>
      </c>
      <c r="D1665" s="114" t="s">
        <v>189</v>
      </c>
      <c r="E1665" s="112" t="s">
        <v>163</v>
      </c>
    </row>
    <row r="1666" spans="2:5">
      <c r="B1666" s="118">
        <v>1657</v>
      </c>
      <c r="C1666" s="21" t="str">
        <f t="shared" si="26"/>
        <v>1657</v>
      </c>
      <c r="D1666" s="114" t="s">
        <v>189</v>
      </c>
      <c r="E1666" s="112" t="s">
        <v>163</v>
      </c>
    </row>
    <row r="1667" spans="2:5">
      <c r="B1667" s="118">
        <v>1658</v>
      </c>
      <c r="C1667" s="21" t="str">
        <f t="shared" si="26"/>
        <v>1658</v>
      </c>
      <c r="D1667" s="114" t="s">
        <v>189</v>
      </c>
      <c r="E1667" s="112" t="s">
        <v>163</v>
      </c>
    </row>
    <row r="1668" spans="2:5">
      <c r="B1668" s="118">
        <v>1659</v>
      </c>
      <c r="C1668" s="21" t="str">
        <f t="shared" si="26"/>
        <v>1659</v>
      </c>
      <c r="D1668" s="114" t="s">
        <v>189</v>
      </c>
      <c r="E1668" s="112" t="s">
        <v>163</v>
      </c>
    </row>
    <row r="1669" spans="2:5">
      <c r="B1669" s="118">
        <v>1660</v>
      </c>
      <c r="C1669" s="21" t="str">
        <f t="shared" si="26"/>
        <v>1660</v>
      </c>
      <c r="D1669" s="114" t="s">
        <v>189</v>
      </c>
      <c r="E1669" s="112" t="s">
        <v>163</v>
      </c>
    </row>
    <row r="1670" spans="2:5">
      <c r="B1670" s="118">
        <v>1661</v>
      </c>
      <c r="C1670" s="21" t="str">
        <f t="shared" si="26"/>
        <v>1661</v>
      </c>
      <c r="D1670" s="114" t="s">
        <v>189</v>
      </c>
      <c r="E1670" s="112" t="s">
        <v>163</v>
      </c>
    </row>
    <row r="1671" spans="2:5">
      <c r="B1671" s="118">
        <v>1662</v>
      </c>
      <c r="C1671" s="21" t="str">
        <f t="shared" si="26"/>
        <v>1662</v>
      </c>
      <c r="D1671" s="114" t="s">
        <v>189</v>
      </c>
      <c r="E1671" s="112" t="s">
        <v>163</v>
      </c>
    </row>
    <row r="1672" spans="2:5">
      <c r="B1672" s="118">
        <v>1663</v>
      </c>
      <c r="C1672" s="21" t="str">
        <f t="shared" si="26"/>
        <v>1663</v>
      </c>
      <c r="D1672" s="114" t="s">
        <v>189</v>
      </c>
      <c r="E1672" s="112" t="s">
        <v>163</v>
      </c>
    </row>
    <row r="1673" spans="2:5">
      <c r="B1673" s="118">
        <v>1664</v>
      </c>
      <c r="C1673" s="21" t="str">
        <f t="shared" si="26"/>
        <v>1664</v>
      </c>
      <c r="D1673" s="114" t="s">
        <v>189</v>
      </c>
      <c r="E1673" s="112" t="s">
        <v>163</v>
      </c>
    </row>
    <row r="1674" spans="2:5">
      <c r="B1674" s="118">
        <v>1665</v>
      </c>
      <c r="C1674" s="21" t="str">
        <f t="shared" si="26"/>
        <v>1665</v>
      </c>
      <c r="D1674" s="114" t="s">
        <v>189</v>
      </c>
      <c r="E1674" s="112" t="s">
        <v>163</v>
      </c>
    </row>
    <row r="1675" spans="2:5">
      <c r="B1675" s="118">
        <v>1666</v>
      </c>
      <c r="C1675" s="21" t="str">
        <f t="shared" si="26"/>
        <v>1666</v>
      </c>
      <c r="D1675" s="114" t="s">
        <v>189</v>
      </c>
      <c r="E1675" s="112" t="s">
        <v>163</v>
      </c>
    </row>
    <row r="1676" spans="2:5">
      <c r="B1676" s="118">
        <v>1667</v>
      </c>
      <c r="C1676" s="21" t="str">
        <f t="shared" si="26"/>
        <v>1667</v>
      </c>
      <c r="D1676" s="114" t="s">
        <v>189</v>
      </c>
      <c r="E1676" s="112" t="s">
        <v>163</v>
      </c>
    </row>
    <row r="1677" spans="2:5">
      <c r="B1677" s="118">
        <v>1668</v>
      </c>
      <c r="C1677" s="21" t="str">
        <f t="shared" si="26"/>
        <v>1668</v>
      </c>
      <c r="D1677" s="114" t="s">
        <v>189</v>
      </c>
      <c r="E1677" s="112" t="s">
        <v>163</v>
      </c>
    </row>
    <row r="1678" spans="2:5">
      <c r="B1678" s="118">
        <v>1669</v>
      </c>
      <c r="C1678" s="21" t="str">
        <f t="shared" si="26"/>
        <v>1669</v>
      </c>
      <c r="D1678" s="114" t="s">
        <v>189</v>
      </c>
      <c r="E1678" s="112" t="s">
        <v>163</v>
      </c>
    </row>
    <row r="1679" spans="2:5">
      <c r="B1679" s="118">
        <v>1670</v>
      </c>
      <c r="C1679" s="21" t="str">
        <f t="shared" si="26"/>
        <v>1670</v>
      </c>
      <c r="D1679" s="114" t="s">
        <v>189</v>
      </c>
      <c r="E1679" s="112" t="s">
        <v>163</v>
      </c>
    </row>
    <row r="1680" spans="2:5">
      <c r="B1680" s="118">
        <v>1671</v>
      </c>
      <c r="C1680" s="21" t="str">
        <f t="shared" si="26"/>
        <v>1671</v>
      </c>
      <c r="D1680" s="114" t="s">
        <v>189</v>
      </c>
      <c r="E1680" s="112" t="s">
        <v>163</v>
      </c>
    </row>
    <row r="1681" spans="2:5">
      <c r="B1681" s="118">
        <v>1672</v>
      </c>
      <c r="C1681" s="21" t="str">
        <f t="shared" si="26"/>
        <v>1672</v>
      </c>
      <c r="D1681" s="114" t="s">
        <v>189</v>
      </c>
      <c r="E1681" s="112" t="s">
        <v>163</v>
      </c>
    </row>
    <row r="1682" spans="2:5">
      <c r="B1682" s="118">
        <v>1673</v>
      </c>
      <c r="C1682" s="21" t="str">
        <f t="shared" si="26"/>
        <v>1673</v>
      </c>
      <c r="D1682" s="114" t="s">
        <v>189</v>
      </c>
      <c r="E1682" s="112" t="s">
        <v>163</v>
      </c>
    </row>
    <row r="1683" spans="2:5">
      <c r="B1683" s="118">
        <v>1674</v>
      </c>
      <c r="C1683" s="21" t="str">
        <f t="shared" si="26"/>
        <v>1674</v>
      </c>
      <c r="D1683" s="114" t="s">
        <v>189</v>
      </c>
      <c r="E1683" s="112" t="s">
        <v>163</v>
      </c>
    </row>
    <row r="1684" spans="2:5">
      <c r="B1684" s="118">
        <v>1675</v>
      </c>
      <c r="C1684" s="21" t="str">
        <f t="shared" si="26"/>
        <v>1675</v>
      </c>
      <c r="D1684" s="114" t="s">
        <v>189</v>
      </c>
      <c r="E1684" s="112" t="s">
        <v>163</v>
      </c>
    </row>
    <row r="1685" spans="2:5">
      <c r="B1685" s="118">
        <v>1676</v>
      </c>
      <c r="C1685" s="21" t="str">
        <f t="shared" si="26"/>
        <v>1676</v>
      </c>
      <c r="D1685" s="114" t="s">
        <v>189</v>
      </c>
      <c r="E1685" s="112" t="s">
        <v>163</v>
      </c>
    </row>
    <row r="1686" spans="2:5">
      <c r="B1686" s="118">
        <v>1677</v>
      </c>
      <c r="C1686" s="21" t="str">
        <f t="shared" si="26"/>
        <v>1677</v>
      </c>
      <c r="D1686" s="114" t="s">
        <v>189</v>
      </c>
      <c r="E1686" s="112" t="s">
        <v>163</v>
      </c>
    </row>
    <row r="1687" spans="2:5">
      <c r="B1687" s="118">
        <v>1678</v>
      </c>
      <c r="C1687" s="21" t="str">
        <f t="shared" si="26"/>
        <v>1678</v>
      </c>
      <c r="D1687" s="114" t="s">
        <v>189</v>
      </c>
      <c r="E1687" s="112" t="s">
        <v>163</v>
      </c>
    </row>
    <row r="1688" spans="2:5">
      <c r="B1688" s="118">
        <v>1679</v>
      </c>
      <c r="C1688" s="21" t="str">
        <f t="shared" si="26"/>
        <v>1679</v>
      </c>
      <c r="D1688" s="114" t="s">
        <v>189</v>
      </c>
      <c r="E1688" s="112" t="s">
        <v>163</v>
      </c>
    </row>
    <row r="1689" spans="2:5">
      <c r="B1689" s="118">
        <v>1680</v>
      </c>
      <c r="C1689" s="21" t="str">
        <f t="shared" si="26"/>
        <v>1680</v>
      </c>
      <c r="D1689" s="114" t="s">
        <v>189</v>
      </c>
      <c r="E1689" s="112" t="s">
        <v>163</v>
      </c>
    </row>
    <row r="1690" spans="2:5">
      <c r="B1690" s="118">
        <v>1681</v>
      </c>
      <c r="C1690" s="21" t="str">
        <f t="shared" si="26"/>
        <v>1681</v>
      </c>
      <c r="D1690" s="114" t="s">
        <v>189</v>
      </c>
      <c r="E1690" s="112" t="s">
        <v>163</v>
      </c>
    </row>
    <row r="1691" spans="2:5">
      <c r="B1691" s="118">
        <v>1682</v>
      </c>
      <c r="C1691" s="21" t="str">
        <f t="shared" si="26"/>
        <v>1682</v>
      </c>
      <c r="D1691" s="114" t="s">
        <v>189</v>
      </c>
      <c r="E1691" s="112" t="s">
        <v>163</v>
      </c>
    </row>
    <row r="1692" spans="2:5">
      <c r="B1692" s="118">
        <v>1683</v>
      </c>
      <c r="C1692" s="21" t="str">
        <f t="shared" si="26"/>
        <v>1683</v>
      </c>
      <c r="D1692" s="114" t="s">
        <v>189</v>
      </c>
      <c r="E1692" s="112" t="s">
        <v>163</v>
      </c>
    </row>
    <row r="1693" spans="2:5">
      <c r="B1693" s="118">
        <v>1684</v>
      </c>
      <c r="C1693" s="21" t="str">
        <f t="shared" si="26"/>
        <v>1684</v>
      </c>
      <c r="D1693" s="114" t="s">
        <v>189</v>
      </c>
      <c r="E1693" s="112" t="s">
        <v>163</v>
      </c>
    </row>
    <row r="1694" spans="2:5">
      <c r="B1694" s="118">
        <v>1685</v>
      </c>
      <c r="C1694" s="21" t="str">
        <f t="shared" si="26"/>
        <v>1685</v>
      </c>
      <c r="D1694" s="114" t="s">
        <v>189</v>
      </c>
      <c r="E1694" s="112" t="s">
        <v>163</v>
      </c>
    </row>
    <row r="1695" spans="2:5">
      <c r="B1695" s="118">
        <v>1686</v>
      </c>
      <c r="C1695" s="21" t="str">
        <f t="shared" si="26"/>
        <v>1686</v>
      </c>
      <c r="D1695" s="114" t="s">
        <v>189</v>
      </c>
      <c r="E1695" s="112" t="s">
        <v>163</v>
      </c>
    </row>
    <row r="1696" spans="2:5">
      <c r="B1696" s="118">
        <v>1687</v>
      </c>
      <c r="C1696" s="21" t="str">
        <f t="shared" si="26"/>
        <v>1687</v>
      </c>
      <c r="D1696" s="114" t="s">
        <v>189</v>
      </c>
      <c r="E1696" s="112" t="s">
        <v>163</v>
      </c>
    </row>
    <row r="1697" spans="2:5">
      <c r="B1697" s="118">
        <v>1688</v>
      </c>
      <c r="C1697" s="21" t="str">
        <f t="shared" si="26"/>
        <v>1688</v>
      </c>
      <c r="D1697" s="114" t="s">
        <v>189</v>
      </c>
      <c r="E1697" s="112" t="s">
        <v>163</v>
      </c>
    </row>
    <row r="1698" spans="2:5">
      <c r="B1698" s="118">
        <v>1689</v>
      </c>
      <c r="C1698" s="21" t="str">
        <f t="shared" si="26"/>
        <v>1689</v>
      </c>
      <c r="D1698" s="114" t="s">
        <v>189</v>
      </c>
      <c r="E1698" s="112" t="s">
        <v>163</v>
      </c>
    </row>
    <row r="1699" spans="2:5">
      <c r="B1699" s="118">
        <v>1690</v>
      </c>
      <c r="C1699" s="21" t="str">
        <f t="shared" si="26"/>
        <v>1690</v>
      </c>
      <c r="D1699" s="114" t="s">
        <v>189</v>
      </c>
      <c r="E1699" s="112" t="s">
        <v>163</v>
      </c>
    </row>
    <row r="1700" spans="2:5">
      <c r="B1700" s="118">
        <v>1691</v>
      </c>
      <c r="C1700" s="21" t="str">
        <f t="shared" si="26"/>
        <v>1691</v>
      </c>
      <c r="D1700" s="114" t="s">
        <v>189</v>
      </c>
      <c r="E1700" s="112" t="s">
        <v>163</v>
      </c>
    </row>
    <row r="1701" spans="2:5">
      <c r="B1701" s="118">
        <v>1692</v>
      </c>
      <c r="C1701" s="21" t="str">
        <f t="shared" si="26"/>
        <v>1692</v>
      </c>
      <c r="D1701" s="114" t="s">
        <v>189</v>
      </c>
      <c r="E1701" s="112" t="s">
        <v>163</v>
      </c>
    </row>
    <row r="1702" spans="2:5">
      <c r="B1702" s="118">
        <v>1693</v>
      </c>
      <c r="C1702" s="21" t="str">
        <f t="shared" si="26"/>
        <v>1693</v>
      </c>
      <c r="D1702" s="114" t="s">
        <v>189</v>
      </c>
      <c r="E1702" s="112" t="s">
        <v>163</v>
      </c>
    </row>
    <row r="1703" spans="2:5">
      <c r="B1703" s="118">
        <v>1694</v>
      </c>
      <c r="C1703" s="21" t="str">
        <f t="shared" si="26"/>
        <v>1694</v>
      </c>
      <c r="D1703" s="114" t="s">
        <v>189</v>
      </c>
      <c r="E1703" s="112" t="s">
        <v>163</v>
      </c>
    </row>
    <row r="1704" spans="2:5">
      <c r="B1704" s="118">
        <v>1695</v>
      </c>
      <c r="C1704" s="21" t="str">
        <f t="shared" si="26"/>
        <v>1695</v>
      </c>
      <c r="D1704" s="114" t="s">
        <v>189</v>
      </c>
      <c r="E1704" s="112" t="s">
        <v>163</v>
      </c>
    </row>
    <row r="1705" spans="2:5">
      <c r="B1705" s="118">
        <v>1696</v>
      </c>
      <c r="C1705" s="21" t="str">
        <f t="shared" si="26"/>
        <v>1696</v>
      </c>
      <c r="D1705" s="114" t="s">
        <v>189</v>
      </c>
      <c r="E1705" s="112" t="s">
        <v>163</v>
      </c>
    </row>
    <row r="1706" spans="2:5">
      <c r="B1706" s="118">
        <v>1697</v>
      </c>
      <c r="C1706" s="21" t="str">
        <f t="shared" si="26"/>
        <v>1697</v>
      </c>
      <c r="D1706" s="114" t="s">
        <v>189</v>
      </c>
      <c r="E1706" s="112" t="s">
        <v>163</v>
      </c>
    </row>
    <row r="1707" spans="2:5">
      <c r="B1707" s="118">
        <v>1698</v>
      </c>
      <c r="C1707" s="21" t="str">
        <f t="shared" si="26"/>
        <v>1698</v>
      </c>
      <c r="D1707" s="114" t="s">
        <v>189</v>
      </c>
      <c r="E1707" s="112" t="s">
        <v>163</v>
      </c>
    </row>
    <row r="1708" spans="2:5">
      <c r="B1708" s="118">
        <v>1699</v>
      </c>
      <c r="C1708" s="21" t="str">
        <f t="shared" si="26"/>
        <v>1699</v>
      </c>
      <c r="D1708" s="114" t="s">
        <v>189</v>
      </c>
      <c r="E1708" s="112" t="s">
        <v>163</v>
      </c>
    </row>
    <row r="1709" spans="2:5">
      <c r="B1709" s="118">
        <v>1700</v>
      </c>
      <c r="C1709" s="21" t="str">
        <f t="shared" si="26"/>
        <v>1700</v>
      </c>
      <c r="D1709" s="114" t="s">
        <v>189</v>
      </c>
      <c r="E1709" s="112" t="s">
        <v>163</v>
      </c>
    </row>
    <row r="1710" spans="2:5">
      <c r="B1710" s="118">
        <v>1701</v>
      </c>
      <c r="C1710" s="21" t="str">
        <f t="shared" si="26"/>
        <v>1701</v>
      </c>
      <c r="D1710" s="114" t="s">
        <v>189</v>
      </c>
      <c r="E1710" s="112" t="s">
        <v>163</v>
      </c>
    </row>
    <row r="1711" spans="2:5">
      <c r="B1711" s="118">
        <v>1702</v>
      </c>
      <c r="C1711" s="21" t="str">
        <f t="shared" si="26"/>
        <v>1702</v>
      </c>
      <c r="D1711" s="114" t="s">
        <v>189</v>
      </c>
      <c r="E1711" s="112" t="s">
        <v>163</v>
      </c>
    </row>
    <row r="1712" spans="2:5">
      <c r="B1712" s="118">
        <v>1703</v>
      </c>
      <c r="C1712" s="21" t="str">
        <f t="shared" si="26"/>
        <v>1703</v>
      </c>
      <c r="D1712" s="114" t="s">
        <v>189</v>
      </c>
      <c r="E1712" s="112" t="s">
        <v>163</v>
      </c>
    </row>
    <row r="1713" spans="2:5">
      <c r="B1713" s="118">
        <v>1704</v>
      </c>
      <c r="C1713" s="21" t="str">
        <f t="shared" si="26"/>
        <v>1704</v>
      </c>
      <c r="D1713" s="114" t="s">
        <v>189</v>
      </c>
      <c r="E1713" s="112" t="s">
        <v>163</v>
      </c>
    </row>
    <row r="1714" spans="2:5">
      <c r="B1714" s="118">
        <v>1705</v>
      </c>
      <c r="C1714" s="21" t="str">
        <f t="shared" si="26"/>
        <v>1705</v>
      </c>
      <c r="D1714" s="114" t="s">
        <v>189</v>
      </c>
      <c r="E1714" s="112" t="s">
        <v>163</v>
      </c>
    </row>
    <row r="1715" spans="2:5">
      <c r="B1715" s="118">
        <v>1706</v>
      </c>
      <c r="C1715" s="21" t="str">
        <f t="shared" si="26"/>
        <v>1706</v>
      </c>
      <c r="D1715" s="114" t="s">
        <v>189</v>
      </c>
      <c r="E1715" s="112" t="s">
        <v>163</v>
      </c>
    </row>
    <row r="1716" spans="2:5">
      <c r="B1716" s="118">
        <v>1707</v>
      </c>
      <c r="C1716" s="21" t="str">
        <f t="shared" si="26"/>
        <v>1707</v>
      </c>
      <c r="D1716" s="114" t="s">
        <v>189</v>
      </c>
      <c r="E1716" s="112" t="s">
        <v>163</v>
      </c>
    </row>
    <row r="1717" spans="2:5">
      <c r="B1717" s="118">
        <v>1708</v>
      </c>
      <c r="C1717" s="21" t="str">
        <f t="shared" si="26"/>
        <v>1708</v>
      </c>
      <c r="D1717" s="114" t="s">
        <v>189</v>
      </c>
      <c r="E1717" s="112" t="s">
        <v>163</v>
      </c>
    </row>
    <row r="1718" spans="2:5">
      <c r="B1718" s="118">
        <v>1709</v>
      </c>
      <c r="C1718" s="21" t="str">
        <f t="shared" si="26"/>
        <v>1709</v>
      </c>
      <c r="D1718" s="114" t="s">
        <v>189</v>
      </c>
      <c r="E1718" s="112" t="s">
        <v>163</v>
      </c>
    </row>
    <row r="1719" spans="2:5">
      <c r="B1719" s="118">
        <v>1710</v>
      </c>
      <c r="C1719" s="21" t="str">
        <f t="shared" si="26"/>
        <v>1710</v>
      </c>
      <c r="D1719" s="114" t="s">
        <v>189</v>
      </c>
      <c r="E1719" s="112" t="s">
        <v>163</v>
      </c>
    </row>
    <row r="1720" spans="2:5">
      <c r="B1720" s="118">
        <v>1711</v>
      </c>
      <c r="C1720" s="21" t="str">
        <f t="shared" si="26"/>
        <v>1711</v>
      </c>
      <c r="D1720" s="114" t="s">
        <v>189</v>
      </c>
      <c r="E1720" s="112" t="s">
        <v>163</v>
      </c>
    </row>
    <row r="1721" spans="2:5">
      <c r="B1721" s="118">
        <v>1712</v>
      </c>
      <c r="C1721" s="21" t="str">
        <f t="shared" si="26"/>
        <v>1712</v>
      </c>
      <c r="D1721" s="114" t="s">
        <v>189</v>
      </c>
      <c r="E1721" s="112" t="s">
        <v>163</v>
      </c>
    </row>
    <row r="1722" spans="2:5">
      <c r="B1722" s="118">
        <v>1713</v>
      </c>
      <c r="C1722" s="21" t="str">
        <f t="shared" si="26"/>
        <v>1713</v>
      </c>
      <c r="D1722" s="114" t="s">
        <v>189</v>
      </c>
      <c r="E1722" s="112" t="s">
        <v>163</v>
      </c>
    </row>
    <row r="1723" spans="2:5">
      <c r="B1723" s="118">
        <v>1714</v>
      </c>
      <c r="C1723" s="21" t="str">
        <f t="shared" ref="C1723:C1786" si="27">+TEXT(B1723,0)</f>
        <v>1714</v>
      </c>
      <c r="D1723" s="114" t="s">
        <v>189</v>
      </c>
      <c r="E1723" s="112" t="s">
        <v>163</v>
      </c>
    </row>
    <row r="1724" spans="2:5">
      <c r="B1724" s="118">
        <v>1715</v>
      </c>
      <c r="C1724" s="21" t="str">
        <f t="shared" si="27"/>
        <v>1715</v>
      </c>
      <c r="D1724" s="114" t="s">
        <v>189</v>
      </c>
      <c r="E1724" s="112" t="s">
        <v>163</v>
      </c>
    </row>
    <row r="1725" spans="2:5">
      <c r="B1725" s="118">
        <v>1716</v>
      </c>
      <c r="C1725" s="21" t="str">
        <f t="shared" si="27"/>
        <v>1716</v>
      </c>
      <c r="D1725" s="114" t="s">
        <v>189</v>
      </c>
      <c r="E1725" s="112" t="s">
        <v>163</v>
      </c>
    </row>
    <row r="1726" spans="2:5">
      <c r="B1726" s="118">
        <v>1717</v>
      </c>
      <c r="C1726" s="21" t="str">
        <f t="shared" si="27"/>
        <v>1717</v>
      </c>
      <c r="D1726" s="114" t="s">
        <v>189</v>
      </c>
      <c r="E1726" s="112" t="s">
        <v>163</v>
      </c>
    </row>
    <row r="1727" spans="2:5">
      <c r="B1727" s="118">
        <v>1718</v>
      </c>
      <c r="C1727" s="21" t="str">
        <f t="shared" si="27"/>
        <v>1718</v>
      </c>
      <c r="D1727" s="114" t="s">
        <v>189</v>
      </c>
      <c r="E1727" s="112" t="s">
        <v>163</v>
      </c>
    </row>
    <row r="1728" spans="2:5">
      <c r="B1728" s="118">
        <v>1719</v>
      </c>
      <c r="C1728" s="21" t="str">
        <f t="shared" si="27"/>
        <v>1719</v>
      </c>
      <c r="D1728" s="114" t="s">
        <v>189</v>
      </c>
      <c r="E1728" s="112" t="s">
        <v>163</v>
      </c>
    </row>
    <row r="1729" spans="2:5">
      <c r="B1729" s="118">
        <v>1720</v>
      </c>
      <c r="C1729" s="21" t="str">
        <f t="shared" si="27"/>
        <v>1720</v>
      </c>
      <c r="D1729" s="114" t="s">
        <v>189</v>
      </c>
      <c r="E1729" s="112" t="s">
        <v>163</v>
      </c>
    </row>
    <row r="1730" spans="2:5">
      <c r="B1730" s="118">
        <v>1721</v>
      </c>
      <c r="C1730" s="21" t="str">
        <f t="shared" si="27"/>
        <v>1721</v>
      </c>
      <c r="D1730" s="114" t="s">
        <v>189</v>
      </c>
      <c r="E1730" s="112" t="s">
        <v>163</v>
      </c>
    </row>
    <row r="1731" spans="2:5">
      <c r="B1731" s="118">
        <v>1722</v>
      </c>
      <c r="C1731" s="21" t="str">
        <f t="shared" si="27"/>
        <v>1722</v>
      </c>
      <c r="D1731" s="114" t="s">
        <v>189</v>
      </c>
      <c r="E1731" s="112" t="s">
        <v>163</v>
      </c>
    </row>
    <row r="1732" spans="2:5">
      <c r="B1732" s="118">
        <v>1723</v>
      </c>
      <c r="C1732" s="21" t="str">
        <f t="shared" si="27"/>
        <v>1723</v>
      </c>
      <c r="D1732" s="114" t="s">
        <v>189</v>
      </c>
      <c r="E1732" s="112" t="s">
        <v>163</v>
      </c>
    </row>
    <row r="1733" spans="2:5">
      <c r="B1733" s="118">
        <v>1724</v>
      </c>
      <c r="C1733" s="21" t="str">
        <f t="shared" si="27"/>
        <v>1724</v>
      </c>
      <c r="D1733" s="114" t="s">
        <v>189</v>
      </c>
      <c r="E1733" s="112" t="s">
        <v>163</v>
      </c>
    </row>
    <row r="1734" spans="2:5">
      <c r="B1734" s="118">
        <v>1725</v>
      </c>
      <c r="C1734" s="21" t="str">
        <f t="shared" si="27"/>
        <v>1725</v>
      </c>
      <c r="D1734" s="114" t="s">
        <v>189</v>
      </c>
      <c r="E1734" s="112" t="s">
        <v>163</v>
      </c>
    </row>
    <row r="1735" spans="2:5">
      <c r="B1735" s="118">
        <v>1726</v>
      </c>
      <c r="C1735" s="21" t="str">
        <f t="shared" si="27"/>
        <v>1726</v>
      </c>
      <c r="D1735" s="114" t="s">
        <v>189</v>
      </c>
      <c r="E1735" s="112" t="s">
        <v>163</v>
      </c>
    </row>
    <row r="1736" spans="2:5">
      <c r="B1736" s="118">
        <v>1727</v>
      </c>
      <c r="C1736" s="21" t="str">
        <f t="shared" si="27"/>
        <v>1727</v>
      </c>
      <c r="D1736" s="114" t="s">
        <v>189</v>
      </c>
      <c r="E1736" s="112" t="s">
        <v>163</v>
      </c>
    </row>
    <row r="1737" spans="2:5">
      <c r="B1737" s="118">
        <v>1728</v>
      </c>
      <c r="C1737" s="21" t="str">
        <f t="shared" si="27"/>
        <v>1728</v>
      </c>
      <c r="D1737" s="114" t="s">
        <v>189</v>
      </c>
      <c r="E1737" s="112" t="s">
        <v>163</v>
      </c>
    </row>
    <row r="1738" spans="2:5">
      <c r="B1738" s="118">
        <v>1729</v>
      </c>
      <c r="C1738" s="21" t="str">
        <f t="shared" si="27"/>
        <v>1729</v>
      </c>
      <c r="D1738" s="114" t="s">
        <v>189</v>
      </c>
      <c r="E1738" s="112" t="s">
        <v>163</v>
      </c>
    </row>
    <row r="1739" spans="2:5">
      <c r="B1739" s="118">
        <v>1730</v>
      </c>
      <c r="C1739" s="21" t="str">
        <f t="shared" si="27"/>
        <v>1730</v>
      </c>
      <c r="D1739" s="114" t="s">
        <v>189</v>
      </c>
      <c r="E1739" s="112" t="s">
        <v>163</v>
      </c>
    </row>
    <row r="1740" spans="2:5">
      <c r="B1740" s="118">
        <v>1731</v>
      </c>
      <c r="C1740" s="21" t="str">
        <f t="shared" si="27"/>
        <v>1731</v>
      </c>
      <c r="D1740" s="114" t="s">
        <v>189</v>
      </c>
      <c r="E1740" s="112" t="s">
        <v>163</v>
      </c>
    </row>
    <row r="1741" spans="2:5">
      <c r="B1741" s="118">
        <v>1732</v>
      </c>
      <c r="C1741" s="21" t="str">
        <f t="shared" si="27"/>
        <v>1732</v>
      </c>
      <c r="D1741" s="114" t="s">
        <v>189</v>
      </c>
      <c r="E1741" s="112" t="s">
        <v>163</v>
      </c>
    </row>
    <row r="1742" spans="2:5">
      <c r="B1742" s="118">
        <v>1733</v>
      </c>
      <c r="C1742" s="21" t="str">
        <f t="shared" si="27"/>
        <v>1733</v>
      </c>
      <c r="D1742" s="114" t="s">
        <v>189</v>
      </c>
      <c r="E1742" s="112" t="s">
        <v>163</v>
      </c>
    </row>
    <row r="1743" spans="2:5">
      <c r="B1743" s="118">
        <v>1734</v>
      </c>
      <c r="C1743" s="21" t="str">
        <f t="shared" si="27"/>
        <v>1734</v>
      </c>
      <c r="D1743" s="114" t="s">
        <v>189</v>
      </c>
      <c r="E1743" s="112" t="s">
        <v>163</v>
      </c>
    </row>
    <row r="1744" spans="2:5">
      <c r="B1744" s="118">
        <v>1735</v>
      </c>
      <c r="C1744" s="21" t="str">
        <f t="shared" si="27"/>
        <v>1735</v>
      </c>
      <c r="D1744" s="114" t="s">
        <v>189</v>
      </c>
      <c r="E1744" s="112" t="s">
        <v>163</v>
      </c>
    </row>
    <row r="1745" spans="2:5">
      <c r="B1745" s="118">
        <v>1736</v>
      </c>
      <c r="C1745" s="21" t="str">
        <f t="shared" si="27"/>
        <v>1736</v>
      </c>
      <c r="D1745" s="114" t="s">
        <v>189</v>
      </c>
      <c r="E1745" s="112" t="s">
        <v>163</v>
      </c>
    </row>
    <row r="1746" spans="2:5">
      <c r="B1746" s="118">
        <v>1737</v>
      </c>
      <c r="C1746" s="21" t="str">
        <f t="shared" si="27"/>
        <v>1737</v>
      </c>
      <c r="D1746" s="114" t="s">
        <v>189</v>
      </c>
      <c r="E1746" s="112" t="s">
        <v>163</v>
      </c>
    </row>
    <row r="1747" spans="2:5">
      <c r="B1747" s="118">
        <v>1738</v>
      </c>
      <c r="C1747" s="21" t="str">
        <f t="shared" si="27"/>
        <v>1738</v>
      </c>
      <c r="D1747" s="114" t="s">
        <v>189</v>
      </c>
      <c r="E1747" s="112" t="s">
        <v>163</v>
      </c>
    </row>
    <row r="1748" spans="2:5">
      <c r="B1748" s="118">
        <v>1739</v>
      </c>
      <c r="C1748" s="21" t="str">
        <f t="shared" si="27"/>
        <v>1739</v>
      </c>
      <c r="D1748" s="114" t="s">
        <v>189</v>
      </c>
      <c r="E1748" s="112" t="s">
        <v>163</v>
      </c>
    </row>
    <row r="1749" spans="2:5">
      <c r="B1749" s="118">
        <v>1740</v>
      </c>
      <c r="C1749" s="21" t="str">
        <f t="shared" si="27"/>
        <v>1740</v>
      </c>
      <c r="D1749" s="114" t="s">
        <v>189</v>
      </c>
      <c r="E1749" s="112" t="s">
        <v>163</v>
      </c>
    </row>
    <row r="1750" spans="2:5">
      <c r="B1750" s="118">
        <v>1741</v>
      </c>
      <c r="C1750" s="21" t="str">
        <f t="shared" si="27"/>
        <v>1741</v>
      </c>
      <c r="D1750" s="114" t="s">
        <v>189</v>
      </c>
      <c r="E1750" s="112" t="s">
        <v>163</v>
      </c>
    </row>
    <row r="1751" spans="2:5">
      <c r="B1751" s="118">
        <v>1742</v>
      </c>
      <c r="C1751" s="21" t="str">
        <f t="shared" si="27"/>
        <v>1742</v>
      </c>
      <c r="D1751" s="114" t="s">
        <v>189</v>
      </c>
      <c r="E1751" s="112" t="s">
        <v>163</v>
      </c>
    </row>
    <row r="1752" spans="2:5">
      <c r="B1752" s="118">
        <v>1743</v>
      </c>
      <c r="C1752" s="21" t="str">
        <f t="shared" si="27"/>
        <v>1743</v>
      </c>
      <c r="D1752" s="114" t="s">
        <v>189</v>
      </c>
      <c r="E1752" s="112" t="s">
        <v>163</v>
      </c>
    </row>
    <row r="1753" spans="2:5">
      <c r="B1753" s="118">
        <v>1744</v>
      </c>
      <c r="C1753" s="21" t="str">
        <f t="shared" si="27"/>
        <v>1744</v>
      </c>
      <c r="D1753" s="114" t="s">
        <v>189</v>
      </c>
      <c r="E1753" s="112" t="s">
        <v>163</v>
      </c>
    </row>
    <row r="1754" spans="2:5">
      <c r="B1754" s="118">
        <v>1745</v>
      </c>
      <c r="C1754" s="21" t="str">
        <f t="shared" si="27"/>
        <v>1745</v>
      </c>
      <c r="D1754" s="114" t="s">
        <v>189</v>
      </c>
      <c r="E1754" s="112" t="s">
        <v>163</v>
      </c>
    </row>
    <row r="1755" spans="2:5">
      <c r="B1755" s="118">
        <v>1746</v>
      </c>
      <c r="C1755" s="21" t="str">
        <f t="shared" si="27"/>
        <v>1746</v>
      </c>
      <c r="D1755" s="114" t="s">
        <v>189</v>
      </c>
      <c r="E1755" s="112" t="s">
        <v>163</v>
      </c>
    </row>
    <row r="1756" spans="2:5">
      <c r="B1756" s="118">
        <v>1747</v>
      </c>
      <c r="C1756" s="21" t="str">
        <f t="shared" si="27"/>
        <v>1747</v>
      </c>
      <c r="D1756" s="114" t="s">
        <v>189</v>
      </c>
      <c r="E1756" s="112" t="s">
        <v>163</v>
      </c>
    </row>
    <row r="1757" spans="2:5">
      <c r="B1757" s="118">
        <v>1748</v>
      </c>
      <c r="C1757" s="21" t="str">
        <f t="shared" si="27"/>
        <v>1748</v>
      </c>
      <c r="D1757" s="114" t="s">
        <v>189</v>
      </c>
      <c r="E1757" s="112" t="s">
        <v>163</v>
      </c>
    </row>
    <row r="1758" spans="2:5">
      <c r="B1758" s="118">
        <v>1749</v>
      </c>
      <c r="C1758" s="21" t="str">
        <f t="shared" si="27"/>
        <v>1749</v>
      </c>
      <c r="D1758" s="114" t="s">
        <v>189</v>
      </c>
      <c r="E1758" s="112" t="s">
        <v>163</v>
      </c>
    </row>
    <row r="1759" spans="2:5">
      <c r="B1759" s="118">
        <v>1750</v>
      </c>
      <c r="C1759" s="21" t="str">
        <f t="shared" si="27"/>
        <v>1750</v>
      </c>
      <c r="D1759" s="114" t="s">
        <v>189</v>
      </c>
      <c r="E1759" s="112" t="s">
        <v>163</v>
      </c>
    </row>
    <row r="1760" spans="2:5">
      <c r="B1760" s="118">
        <v>1751</v>
      </c>
      <c r="C1760" s="21" t="str">
        <f t="shared" si="27"/>
        <v>1751</v>
      </c>
      <c r="D1760" s="114" t="s">
        <v>189</v>
      </c>
      <c r="E1760" s="112" t="s">
        <v>163</v>
      </c>
    </row>
    <row r="1761" spans="2:5">
      <c r="B1761" s="118">
        <v>1752</v>
      </c>
      <c r="C1761" s="21" t="str">
        <f t="shared" si="27"/>
        <v>1752</v>
      </c>
      <c r="D1761" s="114" t="s">
        <v>189</v>
      </c>
      <c r="E1761" s="112" t="s">
        <v>163</v>
      </c>
    </row>
    <row r="1762" spans="2:5">
      <c r="B1762" s="118">
        <v>1753</v>
      </c>
      <c r="C1762" s="21" t="str">
        <f t="shared" si="27"/>
        <v>1753</v>
      </c>
      <c r="D1762" s="114" t="s">
        <v>189</v>
      </c>
      <c r="E1762" s="112" t="s">
        <v>163</v>
      </c>
    </row>
    <row r="1763" spans="2:5">
      <c r="B1763" s="118">
        <v>1754</v>
      </c>
      <c r="C1763" s="21" t="str">
        <f t="shared" si="27"/>
        <v>1754</v>
      </c>
      <c r="D1763" s="114" t="s">
        <v>189</v>
      </c>
      <c r="E1763" s="112" t="s">
        <v>163</v>
      </c>
    </row>
    <row r="1764" spans="2:5">
      <c r="B1764" s="118">
        <v>1755</v>
      </c>
      <c r="C1764" s="21" t="str">
        <f t="shared" si="27"/>
        <v>1755</v>
      </c>
      <c r="D1764" s="114" t="s">
        <v>189</v>
      </c>
      <c r="E1764" s="112" t="s">
        <v>163</v>
      </c>
    </row>
    <row r="1765" spans="2:5">
      <c r="B1765" s="118">
        <v>1756</v>
      </c>
      <c r="C1765" s="21" t="str">
        <f t="shared" si="27"/>
        <v>1756</v>
      </c>
      <c r="D1765" s="114" t="s">
        <v>189</v>
      </c>
      <c r="E1765" s="112" t="s">
        <v>163</v>
      </c>
    </row>
    <row r="1766" spans="2:5">
      <c r="B1766" s="118">
        <v>1757</v>
      </c>
      <c r="C1766" s="21" t="str">
        <f t="shared" si="27"/>
        <v>1757</v>
      </c>
      <c r="D1766" s="114" t="s">
        <v>189</v>
      </c>
      <c r="E1766" s="112" t="s">
        <v>163</v>
      </c>
    </row>
    <row r="1767" spans="2:5">
      <c r="B1767" s="118">
        <v>1758</v>
      </c>
      <c r="C1767" s="21" t="str">
        <f t="shared" si="27"/>
        <v>1758</v>
      </c>
      <c r="D1767" s="114" t="s">
        <v>189</v>
      </c>
      <c r="E1767" s="112" t="s">
        <v>163</v>
      </c>
    </row>
    <row r="1768" spans="2:5">
      <c r="B1768" s="118">
        <v>1759</v>
      </c>
      <c r="C1768" s="21" t="str">
        <f t="shared" si="27"/>
        <v>1759</v>
      </c>
      <c r="D1768" s="114" t="s">
        <v>189</v>
      </c>
      <c r="E1768" s="112" t="s">
        <v>163</v>
      </c>
    </row>
    <row r="1769" spans="2:5">
      <c r="B1769" s="118">
        <v>1760</v>
      </c>
      <c r="C1769" s="21" t="str">
        <f t="shared" si="27"/>
        <v>1760</v>
      </c>
      <c r="D1769" s="114" t="s">
        <v>189</v>
      </c>
      <c r="E1769" s="112" t="s">
        <v>163</v>
      </c>
    </row>
    <row r="1770" spans="2:5">
      <c r="B1770" s="118">
        <v>1761</v>
      </c>
      <c r="C1770" s="21" t="str">
        <f t="shared" si="27"/>
        <v>1761</v>
      </c>
      <c r="D1770" s="114" t="s">
        <v>189</v>
      </c>
      <c r="E1770" s="112" t="s">
        <v>163</v>
      </c>
    </row>
    <row r="1771" spans="2:5">
      <c r="B1771" s="118">
        <v>1762</v>
      </c>
      <c r="C1771" s="21" t="str">
        <f t="shared" si="27"/>
        <v>1762</v>
      </c>
      <c r="D1771" s="114" t="s">
        <v>189</v>
      </c>
      <c r="E1771" s="112" t="s">
        <v>163</v>
      </c>
    </row>
    <row r="1772" spans="2:5">
      <c r="B1772" s="118">
        <v>1763</v>
      </c>
      <c r="C1772" s="21" t="str">
        <f t="shared" si="27"/>
        <v>1763</v>
      </c>
      <c r="D1772" s="114" t="s">
        <v>189</v>
      </c>
      <c r="E1772" s="112" t="s">
        <v>163</v>
      </c>
    </row>
    <row r="1773" spans="2:5">
      <c r="B1773" s="118">
        <v>1764</v>
      </c>
      <c r="C1773" s="21" t="str">
        <f t="shared" si="27"/>
        <v>1764</v>
      </c>
      <c r="D1773" s="114" t="s">
        <v>189</v>
      </c>
      <c r="E1773" s="112" t="s">
        <v>163</v>
      </c>
    </row>
    <row r="1774" spans="2:5">
      <c r="B1774" s="118">
        <v>1765</v>
      </c>
      <c r="C1774" s="21" t="str">
        <f t="shared" si="27"/>
        <v>1765</v>
      </c>
      <c r="D1774" s="114" t="s">
        <v>189</v>
      </c>
      <c r="E1774" s="112" t="s">
        <v>163</v>
      </c>
    </row>
    <row r="1775" spans="2:5">
      <c r="B1775" s="118">
        <v>1766</v>
      </c>
      <c r="C1775" s="21" t="str">
        <f t="shared" si="27"/>
        <v>1766</v>
      </c>
      <c r="D1775" s="114" t="s">
        <v>189</v>
      </c>
      <c r="E1775" s="112" t="s">
        <v>163</v>
      </c>
    </row>
    <row r="1776" spans="2:5">
      <c r="B1776" s="118">
        <v>1767</v>
      </c>
      <c r="C1776" s="21" t="str">
        <f t="shared" si="27"/>
        <v>1767</v>
      </c>
      <c r="D1776" s="114" t="s">
        <v>189</v>
      </c>
      <c r="E1776" s="112" t="s">
        <v>163</v>
      </c>
    </row>
    <row r="1777" spans="2:5">
      <c r="B1777" s="118">
        <v>1768</v>
      </c>
      <c r="C1777" s="21" t="str">
        <f t="shared" si="27"/>
        <v>1768</v>
      </c>
      <c r="D1777" s="114" t="s">
        <v>189</v>
      </c>
      <c r="E1777" s="112" t="s">
        <v>163</v>
      </c>
    </row>
    <row r="1778" spans="2:5">
      <c r="B1778" s="118">
        <v>1769</v>
      </c>
      <c r="C1778" s="21" t="str">
        <f t="shared" si="27"/>
        <v>1769</v>
      </c>
      <c r="D1778" s="114" t="s">
        <v>189</v>
      </c>
      <c r="E1778" s="112" t="s">
        <v>163</v>
      </c>
    </row>
    <row r="1779" spans="2:5">
      <c r="B1779" s="118">
        <v>1770</v>
      </c>
      <c r="C1779" s="21" t="str">
        <f t="shared" si="27"/>
        <v>1770</v>
      </c>
      <c r="D1779" s="114" t="s">
        <v>189</v>
      </c>
      <c r="E1779" s="112" t="s">
        <v>163</v>
      </c>
    </row>
    <row r="1780" spans="2:5">
      <c r="B1780" s="118">
        <v>1771</v>
      </c>
      <c r="C1780" s="21" t="str">
        <f t="shared" si="27"/>
        <v>1771</v>
      </c>
      <c r="D1780" s="114" t="s">
        <v>189</v>
      </c>
      <c r="E1780" s="112" t="s">
        <v>163</v>
      </c>
    </row>
    <row r="1781" spans="2:5">
      <c r="B1781" s="118">
        <v>1772</v>
      </c>
      <c r="C1781" s="21" t="str">
        <f t="shared" si="27"/>
        <v>1772</v>
      </c>
      <c r="D1781" s="114" t="s">
        <v>189</v>
      </c>
      <c r="E1781" s="112" t="s">
        <v>163</v>
      </c>
    </row>
    <row r="1782" spans="2:5">
      <c r="B1782" s="118">
        <v>1773</v>
      </c>
      <c r="C1782" s="21" t="str">
        <f t="shared" si="27"/>
        <v>1773</v>
      </c>
      <c r="D1782" s="114" t="s">
        <v>189</v>
      </c>
      <c r="E1782" s="112" t="s">
        <v>163</v>
      </c>
    </row>
    <row r="1783" spans="2:5">
      <c r="B1783" s="118">
        <v>1774</v>
      </c>
      <c r="C1783" s="21" t="str">
        <f t="shared" si="27"/>
        <v>1774</v>
      </c>
      <c r="D1783" s="114" t="s">
        <v>189</v>
      </c>
      <c r="E1783" s="112" t="s">
        <v>163</v>
      </c>
    </row>
    <row r="1784" spans="2:5">
      <c r="B1784" s="118">
        <v>1775</v>
      </c>
      <c r="C1784" s="21" t="str">
        <f t="shared" si="27"/>
        <v>1775</v>
      </c>
      <c r="D1784" s="114" t="s">
        <v>189</v>
      </c>
      <c r="E1784" s="112" t="s">
        <v>163</v>
      </c>
    </row>
    <row r="1785" spans="2:5">
      <c r="B1785" s="118">
        <v>1776</v>
      </c>
      <c r="C1785" s="21" t="str">
        <f t="shared" si="27"/>
        <v>1776</v>
      </c>
      <c r="D1785" s="114" t="s">
        <v>189</v>
      </c>
      <c r="E1785" s="112" t="s">
        <v>163</v>
      </c>
    </row>
    <row r="1786" spans="2:5">
      <c r="B1786" s="118">
        <v>1777</v>
      </c>
      <c r="C1786" s="21" t="str">
        <f t="shared" si="27"/>
        <v>1777</v>
      </c>
      <c r="D1786" s="114" t="s">
        <v>189</v>
      </c>
      <c r="E1786" s="112" t="s">
        <v>163</v>
      </c>
    </row>
    <row r="1787" spans="2:5">
      <c r="B1787" s="118">
        <v>1778</v>
      </c>
      <c r="C1787" s="21" t="str">
        <f t="shared" ref="C1787:C1850" si="28">+TEXT(B1787,0)</f>
        <v>1778</v>
      </c>
      <c r="D1787" s="114" t="s">
        <v>189</v>
      </c>
      <c r="E1787" s="112" t="s">
        <v>163</v>
      </c>
    </row>
    <row r="1788" spans="2:5">
      <c r="B1788" s="118">
        <v>1779</v>
      </c>
      <c r="C1788" s="21" t="str">
        <f t="shared" si="28"/>
        <v>1779</v>
      </c>
      <c r="D1788" s="114" t="s">
        <v>189</v>
      </c>
      <c r="E1788" s="112" t="s">
        <v>163</v>
      </c>
    </row>
    <row r="1789" spans="2:5">
      <c r="B1789" s="118">
        <v>1780</v>
      </c>
      <c r="C1789" s="21" t="str">
        <f t="shared" si="28"/>
        <v>1780</v>
      </c>
      <c r="D1789" s="114" t="s">
        <v>189</v>
      </c>
      <c r="E1789" s="112" t="s">
        <v>163</v>
      </c>
    </row>
    <row r="1790" spans="2:5">
      <c r="B1790" s="118">
        <v>1781</v>
      </c>
      <c r="C1790" s="21" t="str">
        <f t="shared" si="28"/>
        <v>1781</v>
      </c>
      <c r="D1790" s="114" t="s">
        <v>189</v>
      </c>
      <c r="E1790" s="112" t="s">
        <v>163</v>
      </c>
    </row>
    <row r="1791" spans="2:5">
      <c r="B1791" s="118">
        <v>1782</v>
      </c>
      <c r="C1791" s="21" t="str">
        <f t="shared" si="28"/>
        <v>1782</v>
      </c>
      <c r="D1791" s="114" t="s">
        <v>189</v>
      </c>
      <c r="E1791" s="112" t="s">
        <v>163</v>
      </c>
    </row>
    <row r="1792" spans="2:5">
      <c r="B1792" s="118">
        <v>1783</v>
      </c>
      <c r="C1792" s="21" t="str">
        <f t="shared" si="28"/>
        <v>1783</v>
      </c>
      <c r="D1792" s="114" t="s">
        <v>189</v>
      </c>
      <c r="E1792" s="112" t="s">
        <v>163</v>
      </c>
    </row>
    <row r="1793" spans="2:5">
      <c r="B1793" s="118">
        <v>1784</v>
      </c>
      <c r="C1793" s="21" t="str">
        <f t="shared" si="28"/>
        <v>1784</v>
      </c>
      <c r="D1793" s="114" t="s">
        <v>189</v>
      </c>
      <c r="E1793" s="112" t="s">
        <v>163</v>
      </c>
    </row>
    <row r="1794" spans="2:5">
      <c r="B1794" s="118">
        <v>1785</v>
      </c>
      <c r="C1794" s="21" t="str">
        <f t="shared" si="28"/>
        <v>1785</v>
      </c>
      <c r="D1794" s="114" t="s">
        <v>189</v>
      </c>
      <c r="E1794" s="112" t="s">
        <v>163</v>
      </c>
    </row>
    <row r="1795" spans="2:5">
      <c r="B1795" s="118">
        <v>1786</v>
      </c>
      <c r="C1795" s="21" t="str">
        <f t="shared" si="28"/>
        <v>1786</v>
      </c>
      <c r="D1795" s="114" t="s">
        <v>189</v>
      </c>
      <c r="E1795" s="112" t="s">
        <v>163</v>
      </c>
    </row>
    <row r="1796" spans="2:5">
      <c r="B1796" s="118">
        <v>1787</v>
      </c>
      <c r="C1796" s="21" t="str">
        <f t="shared" si="28"/>
        <v>1787</v>
      </c>
      <c r="D1796" s="114" t="s">
        <v>189</v>
      </c>
      <c r="E1796" s="112" t="s">
        <v>163</v>
      </c>
    </row>
    <row r="1797" spans="2:5">
      <c r="B1797" s="118">
        <v>1788</v>
      </c>
      <c r="C1797" s="21" t="str">
        <f t="shared" si="28"/>
        <v>1788</v>
      </c>
      <c r="D1797" s="114" t="s">
        <v>189</v>
      </c>
      <c r="E1797" s="112" t="s">
        <v>163</v>
      </c>
    </row>
    <row r="1798" spans="2:5">
      <c r="B1798" s="118">
        <v>1789</v>
      </c>
      <c r="C1798" s="21" t="str">
        <f t="shared" si="28"/>
        <v>1789</v>
      </c>
      <c r="D1798" s="114" t="s">
        <v>189</v>
      </c>
      <c r="E1798" s="112" t="s">
        <v>163</v>
      </c>
    </row>
    <row r="1799" spans="2:5">
      <c r="B1799" s="118">
        <v>1790</v>
      </c>
      <c r="C1799" s="21" t="str">
        <f t="shared" si="28"/>
        <v>1790</v>
      </c>
      <c r="D1799" s="114" t="s">
        <v>189</v>
      </c>
      <c r="E1799" s="112" t="s">
        <v>163</v>
      </c>
    </row>
    <row r="1800" spans="2:5">
      <c r="B1800" s="118">
        <v>1791</v>
      </c>
      <c r="C1800" s="21" t="str">
        <f t="shared" si="28"/>
        <v>1791</v>
      </c>
      <c r="D1800" s="114" t="s">
        <v>189</v>
      </c>
      <c r="E1800" s="112" t="s">
        <v>163</v>
      </c>
    </row>
    <row r="1801" spans="2:5">
      <c r="B1801" s="118">
        <v>1792</v>
      </c>
      <c r="C1801" s="21" t="str">
        <f t="shared" si="28"/>
        <v>1792</v>
      </c>
      <c r="D1801" s="114" t="s">
        <v>189</v>
      </c>
      <c r="E1801" s="112" t="s">
        <v>163</v>
      </c>
    </row>
    <row r="1802" spans="2:5">
      <c r="B1802" s="118">
        <v>1793</v>
      </c>
      <c r="C1802" s="21" t="str">
        <f t="shared" si="28"/>
        <v>1793</v>
      </c>
      <c r="D1802" s="114" t="s">
        <v>189</v>
      </c>
      <c r="E1802" s="112" t="s">
        <v>163</v>
      </c>
    </row>
    <row r="1803" spans="2:5">
      <c r="B1803" s="118">
        <v>1794</v>
      </c>
      <c r="C1803" s="21" t="str">
        <f t="shared" si="28"/>
        <v>1794</v>
      </c>
      <c r="D1803" s="114" t="s">
        <v>189</v>
      </c>
      <c r="E1803" s="112" t="s">
        <v>163</v>
      </c>
    </row>
    <row r="1804" spans="2:5">
      <c r="B1804" s="118">
        <v>1795</v>
      </c>
      <c r="C1804" s="21" t="str">
        <f t="shared" si="28"/>
        <v>1795</v>
      </c>
      <c r="D1804" s="114" t="s">
        <v>189</v>
      </c>
      <c r="E1804" s="112" t="s">
        <v>163</v>
      </c>
    </row>
    <row r="1805" spans="2:5">
      <c r="B1805" s="118">
        <v>1796</v>
      </c>
      <c r="C1805" s="21" t="str">
        <f t="shared" si="28"/>
        <v>1796</v>
      </c>
      <c r="D1805" s="114" t="s">
        <v>189</v>
      </c>
      <c r="E1805" s="112" t="s">
        <v>163</v>
      </c>
    </row>
    <row r="1806" spans="2:5">
      <c r="B1806" s="118">
        <v>1797</v>
      </c>
      <c r="C1806" s="21" t="str">
        <f t="shared" si="28"/>
        <v>1797</v>
      </c>
      <c r="D1806" s="114" t="s">
        <v>189</v>
      </c>
      <c r="E1806" s="112" t="s">
        <v>163</v>
      </c>
    </row>
    <row r="1807" spans="2:5">
      <c r="B1807" s="118">
        <v>1798</v>
      </c>
      <c r="C1807" s="21" t="str">
        <f t="shared" si="28"/>
        <v>1798</v>
      </c>
      <c r="D1807" s="114" t="s">
        <v>189</v>
      </c>
      <c r="E1807" s="112" t="s">
        <v>163</v>
      </c>
    </row>
    <row r="1808" spans="2:5">
      <c r="B1808" s="118">
        <v>1799</v>
      </c>
      <c r="C1808" s="21" t="str">
        <f t="shared" si="28"/>
        <v>1799</v>
      </c>
      <c r="D1808" s="114" t="s">
        <v>189</v>
      </c>
      <c r="E1808" s="112" t="s">
        <v>163</v>
      </c>
    </row>
    <row r="1809" spans="2:5">
      <c r="B1809" s="118">
        <v>1800</v>
      </c>
      <c r="C1809" s="21" t="str">
        <f t="shared" si="28"/>
        <v>1800</v>
      </c>
      <c r="D1809" s="114" t="s">
        <v>189</v>
      </c>
      <c r="E1809" s="112" t="s">
        <v>163</v>
      </c>
    </row>
    <row r="1810" spans="2:5">
      <c r="B1810" s="118">
        <v>1801</v>
      </c>
      <c r="C1810" s="21" t="str">
        <f t="shared" si="28"/>
        <v>1801</v>
      </c>
      <c r="D1810" s="114" t="s">
        <v>189</v>
      </c>
      <c r="E1810" s="112" t="s">
        <v>163</v>
      </c>
    </row>
    <row r="1811" spans="2:5">
      <c r="B1811" s="118">
        <v>1802</v>
      </c>
      <c r="C1811" s="21" t="str">
        <f t="shared" si="28"/>
        <v>1802</v>
      </c>
      <c r="D1811" s="114" t="s">
        <v>189</v>
      </c>
      <c r="E1811" s="112" t="s">
        <v>163</v>
      </c>
    </row>
    <row r="1812" spans="2:5">
      <c r="B1812" s="118">
        <v>1803</v>
      </c>
      <c r="C1812" s="21" t="str">
        <f t="shared" si="28"/>
        <v>1803</v>
      </c>
      <c r="D1812" s="114" t="s">
        <v>189</v>
      </c>
      <c r="E1812" s="112" t="s">
        <v>163</v>
      </c>
    </row>
    <row r="1813" spans="2:5">
      <c r="B1813" s="118">
        <v>1804</v>
      </c>
      <c r="C1813" s="21" t="str">
        <f t="shared" si="28"/>
        <v>1804</v>
      </c>
      <c r="D1813" s="114" t="s">
        <v>189</v>
      </c>
      <c r="E1813" s="112" t="s">
        <v>163</v>
      </c>
    </row>
    <row r="1814" spans="2:5">
      <c r="B1814" s="118">
        <v>1805</v>
      </c>
      <c r="C1814" s="21" t="str">
        <f t="shared" si="28"/>
        <v>1805</v>
      </c>
      <c r="D1814" s="114" t="s">
        <v>189</v>
      </c>
      <c r="E1814" s="112" t="s">
        <v>163</v>
      </c>
    </row>
    <row r="1815" spans="2:5">
      <c r="B1815" s="118">
        <v>1806</v>
      </c>
      <c r="C1815" s="21" t="str">
        <f t="shared" si="28"/>
        <v>1806</v>
      </c>
      <c r="D1815" s="114" t="s">
        <v>189</v>
      </c>
      <c r="E1815" s="112" t="s">
        <v>163</v>
      </c>
    </row>
    <row r="1816" spans="2:5">
      <c r="B1816" s="118">
        <v>1807</v>
      </c>
      <c r="C1816" s="21" t="str">
        <f t="shared" si="28"/>
        <v>1807</v>
      </c>
      <c r="D1816" s="114" t="s">
        <v>189</v>
      </c>
      <c r="E1816" s="112" t="s">
        <v>163</v>
      </c>
    </row>
    <row r="1817" spans="2:5">
      <c r="B1817" s="118">
        <v>1808</v>
      </c>
      <c r="C1817" s="21" t="str">
        <f t="shared" si="28"/>
        <v>1808</v>
      </c>
      <c r="D1817" s="114" t="s">
        <v>189</v>
      </c>
      <c r="E1817" s="112" t="s">
        <v>163</v>
      </c>
    </row>
    <row r="1818" spans="2:5">
      <c r="B1818" s="118">
        <v>1809</v>
      </c>
      <c r="C1818" s="21" t="str">
        <f t="shared" si="28"/>
        <v>1809</v>
      </c>
      <c r="D1818" s="114" t="s">
        <v>189</v>
      </c>
      <c r="E1818" s="112" t="s">
        <v>163</v>
      </c>
    </row>
    <row r="1819" spans="2:5">
      <c r="B1819" s="118">
        <v>1810</v>
      </c>
      <c r="C1819" s="21" t="str">
        <f t="shared" si="28"/>
        <v>1810</v>
      </c>
      <c r="D1819" s="114" t="s">
        <v>189</v>
      </c>
      <c r="E1819" s="112" t="s">
        <v>163</v>
      </c>
    </row>
    <row r="1820" spans="2:5">
      <c r="B1820" s="118">
        <v>1811</v>
      </c>
      <c r="C1820" s="21" t="str">
        <f t="shared" si="28"/>
        <v>1811</v>
      </c>
      <c r="D1820" s="114" t="s">
        <v>189</v>
      </c>
      <c r="E1820" s="112" t="s">
        <v>163</v>
      </c>
    </row>
    <row r="1821" spans="2:5">
      <c r="B1821" s="118">
        <v>1812</v>
      </c>
      <c r="C1821" s="21" t="str">
        <f t="shared" si="28"/>
        <v>1812</v>
      </c>
      <c r="D1821" s="114" t="s">
        <v>189</v>
      </c>
      <c r="E1821" s="112" t="s">
        <v>163</v>
      </c>
    </row>
    <row r="1822" spans="2:5">
      <c r="B1822" s="118">
        <v>1813</v>
      </c>
      <c r="C1822" s="21" t="str">
        <f t="shared" si="28"/>
        <v>1813</v>
      </c>
      <c r="D1822" s="114" t="s">
        <v>189</v>
      </c>
      <c r="E1822" s="112" t="s">
        <v>163</v>
      </c>
    </row>
    <row r="1823" spans="2:5">
      <c r="B1823" s="118">
        <v>1814</v>
      </c>
      <c r="C1823" s="21" t="str">
        <f t="shared" si="28"/>
        <v>1814</v>
      </c>
      <c r="D1823" s="114" t="s">
        <v>189</v>
      </c>
      <c r="E1823" s="112" t="s">
        <v>163</v>
      </c>
    </row>
    <row r="1824" spans="2:5">
      <c r="B1824" s="118">
        <v>1815</v>
      </c>
      <c r="C1824" s="21" t="str">
        <f t="shared" si="28"/>
        <v>1815</v>
      </c>
      <c r="D1824" s="114" t="s">
        <v>189</v>
      </c>
      <c r="E1824" s="112" t="s">
        <v>163</v>
      </c>
    </row>
    <row r="1825" spans="2:5">
      <c r="B1825" s="118">
        <v>1816</v>
      </c>
      <c r="C1825" s="21" t="str">
        <f t="shared" si="28"/>
        <v>1816</v>
      </c>
      <c r="D1825" s="114" t="s">
        <v>189</v>
      </c>
      <c r="E1825" s="112" t="s">
        <v>163</v>
      </c>
    </row>
    <row r="1826" spans="2:5">
      <c r="B1826" s="118">
        <v>1817</v>
      </c>
      <c r="C1826" s="21" t="str">
        <f t="shared" si="28"/>
        <v>1817</v>
      </c>
      <c r="D1826" s="114" t="s">
        <v>189</v>
      </c>
      <c r="E1826" s="112" t="s">
        <v>163</v>
      </c>
    </row>
    <row r="1827" spans="2:5">
      <c r="B1827" s="118">
        <v>1818</v>
      </c>
      <c r="C1827" s="21" t="str">
        <f t="shared" si="28"/>
        <v>1818</v>
      </c>
      <c r="D1827" s="114" t="s">
        <v>189</v>
      </c>
      <c r="E1827" s="112" t="s">
        <v>163</v>
      </c>
    </row>
    <row r="1828" spans="2:5">
      <c r="B1828" s="118">
        <v>1819</v>
      </c>
      <c r="C1828" s="21" t="str">
        <f t="shared" si="28"/>
        <v>1819</v>
      </c>
      <c r="D1828" s="114" t="s">
        <v>189</v>
      </c>
      <c r="E1828" s="112" t="s">
        <v>163</v>
      </c>
    </row>
    <row r="1829" spans="2:5">
      <c r="B1829" s="118">
        <v>1820</v>
      </c>
      <c r="C1829" s="21" t="str">
        <f t="shared" si="28"/>
        <v>1820</v>
      </c>
      <c r="D1829" s="114" t="s">
        <v>189</v>
      </c>
      <c r="E1829" s="112" t="s">
        <v>163</v>
      </c>
    </row>
    <row r="1830" spans="2:5">
      <c r="B1830" s="118">
        <v>1821</v>
      </c>
      <c r="C1830" s="21" t="str">
        <f t="shared" si="28"/>
        <v>1821</v>
      </c>
      <c r="D1830" s="114" t="s">
        <v>189</v>
      </c>
      <c r="E1830" s="112" t="s">
        <v>163</v>
      </c>
    </row>
    <row r="1831" spans="2:5">
      <c r="B1831" s="118">
        <v>1822</v>
      </c>
      <c r="C1831" s="21" t="str">
        <f t="shared" si="28"/>
        <v>1822</v>
      </c>
      <c r="D1831" s="114" t="s">
        <v>189</v>
      </c>
      <c r="E1831" s="112" t="s">
        <v>163</v>
      </c>
    </row>
    <row r="1832" spans="2:5">
      <c r="B1832" s="118">
        <v>1823</v>
      </c>
      <c r="C1832" s="21" t="str">
        <f t="shared" si="28"/>
        <v>1823</v>
      </c>
      <c r="D1832" s="114" t="s">
        <v>189</v>
      </c>
      <c r="E1832" s="112" t="s">
        <v>163</v>
      </c>
    </row>
    <row r="1833" spans="2:5">
      <c r="B1833" s="118">
        <v>1824</v>
      </c>
      <c r="C1833" s="21" t="str">
        <f t="shared" si="28"/>
        <v>1824</v>
      </c>
      <c r="D1833" s="114" t="s">
        <v>189</v>
      </c>
      <c r="E1833" s="112" t="s">
        <v>163</v>
      </c>
    </row>
    <row r="1834" spans="2:5">
      <c r="B1834" s="118">
        <v>1825</v>
      </c>
      <c r="C1834" s="21" t="str">
        <f t="shared" si="28"/>
        <v>1825</v>
      </c>
      <c r="D1834" s="114" t="s">
        <v>189</v>
      </c>
      <c r="E1834" s="112" t="s">
        <v>163</v>
      </c>
    </row>
    <row r="1835" spans="2:5">
      <c r="B1835" s="118">
        <v>1826</v>
      </c>
      <c r="C1835" s="21" t="str">
        <f t="shared" si="28"/>
        <v>1826</v>
      </c>
      <c r="D1835" s="114" t="s">
        <v>189</v>
      </c>
      <c r="E1835" s="112" t="s">
        <v>163</v>
      </c>
    </row>
    <row r="1836" spans="2:5">
      <c r="B1836" s="118">
        <v>1827</v>
      </c>
      <c r="C1836" s="21" t="str">
        <f t="shared" si="28"/>
        <v>1827</v>
      </c>
      <c r="D1836" s="114" t="s">
        <v>189</v>
      </c>
      <c r="E1836" s="112" t="s">
        <v>163</v>
      </c>
    </row>
    <row r="1837" spans="2:5">
      <c r="B1837" s="118">
        <v>1828</v>
      </c>
      <c r="C1837" s="21" t="str">
        <f t="shared" si="28"/>
        <v>1828</v>
      </c>
      <c r="D1837" s="114" t="s">
        <v>189</v>
      </c>
      <c r="E1837" s="112" t="s">
        <v>163</v>
      </c>
    </row>
    <row r="1838" spans="2:5">
      <c r="B1838" s="118">
        <v>1829</v>
      </c>
      <c r="C1838" s="21" t="str">
        <f t="shared" si="28"/>
        <v>1829</v>
      </c>
      <c r="D1838" s="114" t="s">
        <v>189</v>
      </c>
      <c r="E1838" s="112" t="s">
        <v>163</v>
      </c>
    </row>
    <row r="1839" spans="2:5">
      <c r="B1839" s="118">
        <v>1830</v>
      </c>
      <c r="C1839" s="21" t="str">
        <f t="shared" si="28"/>
        <v>1830</v>
      </c>
      <c r="D1839" s="114" t="s">
        <v>189</v>
      </c>
      <c r="E1839" s="112" t="s">
        <v>163</v>
      </c>
    </row>
    <row r="1840" spans="2:5">
      <c r="B1840" s="118">
        <v>1831</v>
      </c>
      <c r="C1840" s="21" t="str">
        <f t="shared" si="28"/>
        <v>1831</v>
      </c>
      <c r="D1840" s="114" t="s">
        <v>189</v>
      </c>
      <c r="E1840" s="112" t="s">
        <v>163</v>
      </c>
    </row>
    <row r="1841" spans="2:5">
      <c r="B1841" s="118">
        <v>1832</v>
      </c>
      <c r="C1841" s="21" t="str">
        <f t="shared" si="28"/>
        <v>1832</v>
      </c>
      <c r="D1841" s="114" t="s">
        <v>189</v>
      </c>
      <c r="E1841" s="112" t="s">
        <v>163</v>
      </c>
    </row>
    <row r="1842" spans="2:5">
      <c r="B1842" s="118">
        <v>1833</v>
      </c>
      <c r="C1842" s="21" t="str">
        <f t="shared" si="28"/>
        <v>1833</v>
      </c>
      <c r="D1842" s="114" t="s">
        <v>189</v>
      </c>
      <c r="E1842" s="112" t="s">
        <v>163</v>
      </c>
    </row>
    <row r="1843" spans="2:5">
      <c r="B1843" s="118">
        <v>1834</v>
      </c>
      <c r="C1843" s="21" t="str">
        <f t="shared" si="28"/>
        <v>1834</v>
      </c>
      <c r="D1843" s="114" t="s">
        <v>189</v>
      </c>
      <c r="E1843" s="112" t="s">
        <v>163</v>
      </c>
    </row>
    <row r="1844" spans="2:5">
      <c r="B1844" s="118">
        <v>1835</v>
      </c>
      <c r="C1844" s="21" t="str">
        <f t="shared" si="28"/>
        <v>1835</v>
      </c>
      <c r="D1844" s="114" t="s">
        <v>189</v>
      </c>
      <c r="E1844" s="112" t="s">
        <v>163</v>
      </c>
    </row>
    <row r="1845" spans="2:5">
      <c r="B1845" s="118">
        <v>1836</v>
      </c>
      <c r="C1845" s="21" t="str">
        <f t="shared" si="28"/>
        <v>1836</v>
      </c>
      <c r="D1845" s="114" t="s">
        <v>189</v>
      </c>
      <c r="E1845" s="112" t="s">
        <v>163</v>
      </c>
    </row>
    <row r="1846" spans="2:5">
      <c r="B1846" s="118">
        <v>1837</v>
      </c>
      <c r="C1846" s="21" t="str">
        <f t="shared" si="28"/>
        <v>1837</v>
      </c>
      <c r="D1846" s="114" t="s">
        <v>189</v>
      </c>
      <c r="E1846" s="112" t="s">
        <v>163</v>
      </c>
    </row>
    <row r="1847" spans="2:5">
      <c r="B1847" s="118">
        <v>1838</v>
      </c>
      <c r="C1847" s="21" t="str">
        <f t="shared" si="28"/>
        <v>1838</v>
      </c>
      <c r="D1847" s="114" t="s">
        <v>189</v>
      </c>
      <c r="E1847" s="112" t="s">
        <v>163</v>
      </c>
    </row>
    <row r="1848" spans="2:5">
      <c r="B1848" s="118">
        <v>1839</v>
      </c>
      <c r="C1848" s="21" t="str">
        <f t="shared" si="28"/>
        <v>1839</v>
      </c>
      <c r="D1848" s="114" t="s">
        <v>189</v>
      </c>
      <c r="E1848" s="112" t="s">
        <v>163</v>
      </c>
    </row>
    <row r="1849" spans="2:5">
      <c r="B1849" s="118">
        <v>1840</v>
      </c>
      <c r="C1849" s="21" t="str">
        <f t="shared" si="28"/>
        <v>1840</v>
      </c>
      <c r="D1849" s="114" t="s">
        <v>189</v>
      </c>
      <c r="E1849" s="112" t="s">
        <v>163</v>
      </c>
    </row>
    <row r="1850" spans="2:5">
      <c r="B1850" s="118">
        <v>1841</v>
      </c>
      <c r="C1850" s="21" t="str">
        <f t="shared" si="28"/>
        <v>1841</v>
      </c>
      <c r="D1850" s="114" t="s">
        <v>189</v>
      </c>
      <c r="E1850" s="112" t="s">
        <v>163</v>
      </c>
    </row>
    <row r="1851" spans="2:5">
      <c r="B1851" s="118">
        <v>1842</v>
      </c>
      <c r="C1851" s="21" t="str">
        <f t="shared" ref="C1851:C1914" si="29">+TEXT(B1851,0)</f>
        <v>1842</v>
      </c>
      <c r="D1851" s="114" t="s">
        <v>189</v>
      </c>
      <c r="E1851" s="112" t="s">
        <v>163</v>
      </c>
    </row>
    <row r="1852" spans="2:5">
      <c r="B1852" s="118">
        <v>1843</v>
      </c>
      <c r="C1852" s="21" t="str">
        <f t="shared" si="29"/>
        <v>1843</v>
      </c>
      <c r="D1852" s="114" t="s">
        <v>189</v>
      </c>
      <c r="E1852" s="112" t="s">
        <v>163</v>
      </c>
    </row>
    <row r="1853" spans="2:5">
      <c r="B1853" s="118">
        <v>1844</v>
      </c>
      <c r="C1853" s="21" t="str">
        <f t="shared" si="29"/>
        <v>1844</v>
      </c>
      <c r="D1853" s="114" t="s">
        <v>189</v>
      </c>
      <c r="E1853" s="112" t="s">
        <v>163</v>
      </c>
    </row>
    <row r="1854" spans="2:5">
      <c r="B1854" s="118">
        <v>1845</v>
      </c>
      <c r="C1854" s="21" t="str">
        <f t="shared" si="29"/>
        <v>1845</v>
      </c>
      <c r="D1854" s="114" t="s">
        <v>189</v>
      </c>
      <c r="E1854" s="112" t="s">
        <v>163</v>
      </c>
    </row>
    <row r="1855" spans="2:5">
      <c r="B1855" s="118">
        <v>1846</v>
      </c>
      <c r="C1855" s="21" t="str">
        <f t="shared" si="29"/>
        <v>1846</v>
      </c>
      <c r="D1855" s="114" t="s">
        <v>189</v>
      </c>
      <c r="E1855" s="112" t="s">
        <v>163</v>
      </c>
    </row>
    <row r="1856" spans="2:5">
      <c r="B1856" s="118">
        <v>1847</v>
      </c>
      <c r="C1856" s="21" t="str">
        <f t="shared" si="29"/>
        <v>1847</v>
      </c>
      <c r="D1856" s="114" t="s">
        <v>189</v>
      </c>
      <c r="E1856" s="112" t="s">
        <v>163</v>
      </c>
    </row>
    <row r="1857" spans="2:5">
      <c r="B1857" s="118">
        <v>1848</v>
      </c>
      <c r="C1857" s="21" t="str">
        <f t="shared" si="29"/>
        <v>1848</v>
      </c>
      <c r="D1857" s="114" t="s">
        <v>189</v>
      </c>
      <c r="E1857" s="112" t="s">
        <v>163</v>
      </c>
    </row>
    <row r="1858" spans="2:5">
      <c r="B1858" s="118">
        <v>1849</v>
      </c>
      <c r="C1858" s="21" t="str">
        <f t="shared" si="29"/>
        <v>1849</v>
      </c>
      <c r="D1858" s="114" t="s">
        <v>189</v>
      </c>
      <c r="E1858" s="112" t="s">
        <v>163</v>
      </c>
    </row>
    <row r="1859" spans="2:5">
      <c r="B1859" s="118">
        <v>1850</v>
      </c>
      <c r="C1859" s="21" t="str">
        <f t="shared" si="29"/>
        <v>1850</v>
      </c>
      <c r="D1859" s="114" t="s">
        <v>189</v>
      </c>
      <c r="E1859" s="112" t="s">
        <v>163</v>
      </c>
    </row>
    <row r="1860" spans="2:5">
      <c r="B1860" s="118">
        <v>1851</v>
      </c>
      <c r="C1860" s="21" t="str">
        <f t="shared" si="29"/>
        <v>1851</v>
      </c>
      <c r="D1860" s="114" t="s">
        <v>189</v>
      </c>
      <c r="E1860" s="112" t="s">
        <v>163</v>
      </c>
    </row>
    <row r="1861" spans="2:5">
      <c r="B1861" s="118">
        <v>1852</v>
      </c>
      <c r="C1861" s="21" t="str">
        <f t="shared" si="29"/>
        <v>1852</v>
      </c>
      <c r="D1861" s="114" t="s">
        <v>189</v>
      </c>
      <c r="E1861" s="112" t="s">
        <v>163</v>
      </c>
    </row>
    <row r="1862" spans="2:5">
      <c r="B1862" s="118">
        <v>1853</v>
      </c>
      <c r="C1862" s="21" t="str">
        <f t="shared" si="29"/>
        <v>1853</v>
      </c>
      <c r="D1862" s="114" t="s">
        <v>189</v>
      </c>
      <c r="E1862" s="112" t="s">
        <v>163</v>
      </c>
    </row>
    <row r="1863" spans="2:5">
      <c r="B1863" s="118">
        <v>1854</v>
      </c>
      <c r="C1863" s="21" t="str">
        <f t="shared" si="29"/>
        <v>1854</v>
      </c>
      <c r="D1863" s="114" t="s">
        <v>189</v>
      </c>
      <c r="E1863" s="112" t="s">
        <v>163</v>
      </c>
    </row>
    <row r="1864" spans="2:5">
      <c r="B1864" s="118">
        <v>1855</v>
      </c>
      <c r="C1864" s="21" t="str">
        <f t="shared" si="29"/>
        <v>1855</v>
      </c>
      <c r="D1864" s="114" t="s">
        <v>189</v>
      </c>
      <c r="E1864" s="112" t="s">
        <v>163</v>
      </c>
    </row>
    <row r="1865" spans="2:5">
      <c r="B1865" s="118">
        <v>1856</v>
      </c>
      <c r="C1865" s="21" t="str">
        <f t="shared" si="29"/>
        <v>1856</v>
      </c>
      <c r="D1865" s="114" t="s">
        <v>189</v>
      </c>
      <c r="E1865" s="112" t="s">
        <v>163</v>
      </c>
    </row>
    <row r="1866" spans="2:5">
      <c r="B1866" s="118">
        <v>1857</v>
      </c>
      <c r="C1866" s="21" t="str">
        <f t="shared" si="29"/>
        <v>1857</v>
      </c>
      <c r="D1866" s="114" t="s">
        <v>189</v>
      </c>
      <c r="E1866" s="112" t="s">
        <v>163</v>
      </c>
    </row>
    <row r="1867" spans="2:5">
      <c r="B1867" s="118">
        <v>1858</v>
      </c>
      <c r="C1867" s="21" t="str">
        <f t="shared" si="29"/>
        <v>1858</v>
      </c>
      <c r="D1867" s="114" t="s">
        <v>189</v>
      </c>
      <c r="E1867" s="112" t="s">
        <v>163</v>
      </c>
    </row>
    <row r="1868" spans="2:5">
      <c r="B1868" s="118">
        <v>1859</v>
      </c>
      <c r="C1868" s="21" t="str">
        <f t="shared" si="29"/>
        <v>1859</v>
      </c>
      <c r="D1868" s="114" t="s">
        <v>189</v>
      </c>
      <c r="E1868" s="112" t="s">
        <v>163</v>
      </c>
    </row>
    <row r="1869" spans="2:5">
      <c r="B1869" s="118">
        <v>1860</v>
      </c>
      <c r="C1869" s="21" t="str">
        <f t="shared" si="29"/>
        <v>1860</v>
      </c>
      <c r="D1869" s="114" t="s">
        <v>189</v>
      </c>
      <c r="E1869" s="112" t="s">
        <v>163</v>
      </c>
    </row>
    <row r="1870" spans="2:5">
      <c r="B1870" s="118">
        <v>1861</v>
      </c>
      <c r="C1870" s="21" t="str">
        <f t="shared" si="29"/>
        <v>1861</v>
      </c>
      <c r="D1870" s="114" t="s">
        <v>189</v>
      </c>
      <c r="E1870" s="112" t="s">
        <v>163</v>
      </c>
    </row>
    <row r="1871" spans="2:5">
      <c r="B1871" s="118">
        <v>1862</v>
      </c>
      <c r="C1871" s="21" t="str">
        <f t="shared" si="29"/>
        <v>1862</v>
      </c>
      <c r="D1871" s="114" t="s">
        <v>189</v>
      </c>
      <c r="E1871" s="112" t="s">
        <v>163</v>
      </c>
    </row>
    <row r="1872" spans="2:5">
      <c r="B1872" s="118">
        <v>1863</v>
      </c>
      <c r="C1872" s="21" t="str">
        <f t="shared" si="29"/>
        <v>1863</v>
      </c>
      <c r="D1872" s="114" t="s">
        <v>189</v>
      </c>
      <c r="E1872" s="112" t="s">
        <v>163</v>
      </c>
    </row>
    <row r="1873" spans="2:5">
      <c r="B1873" s="118">
        <v>1864</v>
      </c>
      <c r="C1873" s="21" t="str">
        <f t="shared" si="29"/>
        <v>1864</v>
      </c>
      <c r="D1873" s="114" t="s">
        <v>189</v>
      </c>
      <c r="E1873" s="112" t="s">
        <v>163</v>
      </c>
    </row>
    <row r="1874" spans="2:5">
      <c r="B1874" s="118">
        <v>1865</v>
      </c>
      <c r="C1874" s="21" t="str">
        <f t="shared" si="29"/>
        <v>1865</v>
      </c>
      <c r="D1874" s="114" t="s">
        <v>189</v>
      </c>
      <c r="E1874" s="112" t="s">
        <v>163</v>
      </c>
    </row>
    <row r="1875" spans="2:5">
      <c r="B1875" s="118">
        <v>1866</v>
      </c>
      <c r="C1875" s="21" t="str">
        <f t="shared" si="29"/>
        <v>1866</v>
      </c>
      <c r="D1875" s="114" t="s">
        <v>189</v>
      </c>
      <c r="E1875" s="112" t="s">
        <v>163</v>
      </c>
    </row>
    <row r="1876" spans="2:5">
      <c r="B1876" s="118">
        <v>1867</v>
      </c>
      <c r="C1876" s="21" t="str">
        <f t="shared" si="29"/>
        <v>1867</v>
      </c>
      <c r="D1876" s="114" t="s">
        <v>189</v>
      </c>
      <c r="E1876" s="112" t="s">
        <v>163</v>
      </c>
    </row>
    <row r="1877" spans="2:5">
      <c r="B1877" s="118">
        <v>1868</v>
      </c>
      <c r="C1877" s="21" t="str">
        <f t="shared" si="29"/>
        <v>1868</v>
      </c>
      <c r="D1877" s="114" t="s">
        <v>189</v>
      </c>
      <c r="E1877" s="112" t="s">
        <v>163</v>
      </c>
    </row>
    <row r="1878" spans="2:5">
      <c r="B1878" s="118">
        <v>1869</v>
      </c>
      <c r="C1878" s="21" t="str">
        <f t="shared" si="29"/>
        <v>1869</v>
      </c>
      <c r="D1878" s="114" t="s">
        <v>189</v>
      </c>
      <c r="E1878" s="112" t="s">
        <v>163</v>
      </c>
    </row>
    <row r="1879" spans="2:5">
      <c r="B1879" s="118">
        <v>1870</v>
      </c>
      <c r="C1879" s="21" t="str">
        <f t="shared" si="29"/>
        <v>1870</v>
      </c>
      <c r="D1879" s="114" t="s">
        <v>189</v>
      </c>
      <c r="E1879" s="112" t="s">
        <v>163</v>
      </c>
    </row>
    <row r="1880" spans="2:5">
      <c r="B1880" s="118">
        <v>1871</v>
      </c>
      <c r="C1880" s="21" t="str">
        <f t="shared" si="29"/>
        <v>1871</v>
      </c>
      <c r="D1880" s="114" t="s">
        <v>189</v>
      </c>
      <c r="E1880" s="112" t="s">
        <v>163</v>
      </c>
    </row>
    <row r="1881" spans="2:5">
      <c r="B1881" s="118">
        <v>1872</v>
      </c>
      <c r="C1881" s="21" t="str">
        <f t="shared" si="29"/>
        <v>1872</v>
      </c>
      <c r="D1881" s="114" t="s">
        <v>189</v>
      </c>
      <c r="E1881" s="112" t="s">
        <v>163</v>
      </c>
    </row>
    <row r="1882" spans="2:5">
      <c r="B1882" s="118">
        <v>1873</v>
      </c>
      <c r="C1882" s="21" t="str">
        <f t="shared" si="29"/>
        <v>1873</v>
      </c>
      <c r="D1882" s="114" t="s">
        <v>189</v>
      </c>
      <c r="E1882" s="112" t="s">
        <v>163</v>
      </c>
    </row>
    <row r="1883" spans="2:5">
      <c r="B1883" s="118">
        <v>1874</v>
      </c>
      <c r="C1883" s="21" t="str">
        <f t="shared" si="29"/>
        <v>1874</v>
      </c>
      <c r="D1883" s="114" t="s">
        <v>189</v>
      </c>
      <c r="E1883" s="112" t="s">
        <v>163</v>
      </c>
    </row>
    <row r="1884" spans="2:5">
      <c r="B1884" s="118">
        <v>1875</v>
      </c>
      <c r="C1884" s="21" t="str">
        <f t="shared" si="29"/>
        <v>1875</v>
      </c>
      <c r="D1884" s="114" t="s">
        <v>189</v>
      </c>
      <c r="E1884" s="112" t="s">
        <v>163</v>
      </c>
    </row>
    <row r="1885" spans="2:5">
      <c r="B1885" s="118">
        <v>1876</v>
      </c>
      <c r="C1885" s="21" t="str">
        <f t="shared" si="29"/>
        <v>1876</v>
      </c>
      <c r="D1885" s="114" t="s">
        <v>189</v>
      </c>
      <c r="E1885" s="112" t="s">
        <v>163</v>
      </c>
    </row>
    <row r="1886" spans="2:5">
      <c r="B1886" s="118">
        <v>1877</v>
      </c>
      <c r="C1886" s="21" t="str">
        <f t="shared" si="29"/>
        <v>1877</v>
      </c>
      <c r="D1886" s="114" t="s">
        <v>189</v>
      </c>
      <c r="E1886" s="112" t="s">
        <v>163</v>
      </c>
    </row>
    <row r="1887" spans="2:5">
      <c r="B1887" s="118">
        <v>1878</v>
      </c>
      <c r="C1887" s="21" t="str">
        <f t="shared" si="29"/>
        <v>1878</v>
      </c>
      <c r="D1887" s="114" t="s">
        <v>189</v>
      </c>
      <c r="E1887" s="112" t="s">
        <v>163</v>
      </c>
    </row>
    <row r="1888" spans="2:5">
      <c r="B1888" s="118">
        <v>1879</v>
      </c>
      <c r="C1888" s="21" t="str">
        <f t="shared" si="29"/>
        <v>1879</v>
      </c>
      <c r="D1888" s="114" t="s">
        <v>189</v>
      </c>
      <c r="E1888" s="112" t="s">
        <v>163</v>
      </c>
    </row>
    <row r="1889" spans="2:5">
      <c r="B1889" s="118">
        <v>1880</v>
      </c>
      <c r="C1889" s="21" t="str">
        <f t="shared" si="29"/>
        <v>1880</v>
      </c>
      <c r="D1889" s="114" t="s">
        <v>189</v>
      </c>
      <c r="E1889" s="112" t="s">
        <v>163</v>
      </c>
    </row>
    <row r="1890" spans="2:5">
      <c r="B1890" s="118">
        <v>1881</v>
      </c>
      <c r="C1890" s="21" t="str">
        <f t="shared" si="29"/>
        <v>1881</v>
      </c>
      <c r="D1890" s="114" t="s">
        <v>189</v>
      </c>
      <c r="E1890" s="112" t="s">
        <v>163</v>
      </c>
    </row>
    <row r="1891" spans="2:5">
      <c r="B1891" s="118">
        <v>1882</v>
      </c>
      <c r="C1891" s="21" t="str">
        <f t="shared" si="29"/>
        <v>1882</v>
      </c>
      <c r="D1891" s="114" t="s">
        <v>189</v>
      </c>
      <c r="E1891" s="112" t="s">
        <v>163</v>
      </c>
    </row>
    <row r="1892" spans="2:5">
      <c r="B1892" s="118">
        <v>1883</v>
      </c>
      <c r="C1892" s="21" t="str">
        <f t="shared" si="29"/>
        <v>1883</v>
      </c>
      <c r="D1892" s="114" t="s">
        <v>189</v>
      </c>
      <c r="E1892" s="112" t="s">
        <v>163</v>
      </c>
    </row>
    <row r="1893" spans="2:5">
      <c r="B1893" s="118">
        <v>1884</v>
      </c>
      <c r="C1893" s="21" t="str">
        <f t="shared" si="29"/>
        <v>1884</v>
      </c>
      <c r="D1893" s="114" t="s">
        <v>189</v>
      </c>
      <c r="E1893" s="112" t="s">
        <v>163</v>
      </c>
    </row>
    <row r="1894" spans="2:5">
      <c r="B1894" s="118">
        <v>1885</v>
      </c>
      <c r="C1894" s="21" t="str">
        <f t="shared" si="29"/>
        <v>1885</v>
      </c>
      <c r="D1894" s="114" t="s">
        <v>189</v>
      </c>
      <c r="E1894" s="112" t="s">
        <v>163</v>
      </c>
    </row>
    <row r="1895" spans="2:5">
      <c r="B1895" s="118">
        <v>1886</v>
      </c>
      <c r="C1895" s="21" t="str">
        <f t="shared" si="29"/>
        <v>1886</v>
      </c>
      <c r="D1895" s="114" t="s">
        <v>189</v>
      </c>
      <c r="E1895" s="112" t="s">
        <v>163</v>
      </c>
    </row>
    <row r="1896" spans="2:5">
      <c r="B1896" s="118">
        <v>1887</v>
      </c>
      <c r="C1896" s="21" t="str">
        <f t="shared" si="29"/>
        <v>1887</v>
      </c>
      <c r="D1896" s="114" t="s">
        <v>189</v>
      </c>
      <c r="E1896" s="112" t="s">
        <v>163</v>
      </c>
    </row>
    <row r="1897" spans="2:5">
      <c r="B1897" s="118">
        <v>1888</v>
      </c>
      <c r="C1897" s="21" t="str">
        <f t="shared" si="29"/>
        <v>1888</v>
      </c>
      <c r="D1897" s="114" t="s">
        <v>189</v>
      </c>
      <c r="E1897" s="112" t="s">
        <v>163</v>
      </c>
    </row>
    <row r="1898" spans="2:5">
      <c r="B1898" s="118">
        <v>1889</v>
      </c>
      <c r="C1898" s="21" t="str">
        <f t="shared" si="29"/>
        <v>1889</v>
      </c>
      <c r="D1898" s="114" t="s">
        <v>189</v>
      </c>
      <c r="E1898" s="112" t="s">
        <v>163</v>
      </c>
    </row>
    <row r="1899" spans="2:5">
      <c r="B1899" s="118">
        <v>1890</v>
      </c>
      <c r="C1899" s="21" t="str">
        <f t="shared" si="29"/>
        <v>1890</v>
      </c>
      <c r="D1899" s="114" t="s">
        <v>189</v>
      </c>
      <c r="E1899" s="112" t="s">
        <v>163</v>
      </c>
    </row>
    <row r="1900" spans="2:5">
      <c r="B1900" s="118">
        <v>1891</v>
      </c>
      <c r="C1900" s="21" t="str">
        <f t="shared" si="29"/>
        <v>1891</v>
      </c>
      <c r="D1900" s="114" t="s">
        <v>189</v>
      </c>
      <c r="E1900" s="112" t="s">
        <v>163</v>
      </c>
    </row>
    <row r="1901" spans="2:5">
      <c r="B1901" s="118">
        <v>1892</v>
      </c>
      <c r="C1901" s="21" t="str">
        <f t="shared" si="29"/>
        <v>1892</v>
      </c>
      <c r="D1901" s="114" t="s">
        <v>189</v>
      </c>
      <c r="E1901" s="112" t="s">
        <v>163</v>
      </c>
    </row>
    <row r="1902" spans="2:5">
      <c r="B1902" s="118">
        <v>1893</v>
      </c>
      <c r="C1902" s="21" t="str">
        <f t="shared" si="29"/>
        <v>1893</v>
      </c>
      <c r="D1902" s="114" t="s">
        <v>189</v>
      </c>
      <c r="E1902" s="112" t="s">
        <v>163</v>
      </c>
    </row>
    <row r="1903" spans="2:5">
      <c r="B1903" s="118">
        <v>1894</v>
      </c>
      <c r="C1903" s="21" t="str">
        <f t="shared" si="29"/>
        <v>1894</v>
      </c>
      <c r="D1903" s="114" t="s">
        <v>189</v>
      </c>
      <c r="E1903" s="112" t="s">
        <v>163</v>
      </c>
    </row>
    <row r="1904" spans="2:5">
      <c r="B1904" s="118">
        <v>1895</v>
      </c>
      <c r="C1904" s="21" t="str">
        <f t="shared" si="29"/>
        <v>1895</v>
      </c>
      <c r="D1904" s="114" t="s">
        <v>189</v>
      </c>
      <c r="E1904" s="112" t="s">
        <v>163</v>
      </c>
    </row>
    <row r="1905" spans="2:5">
      <c r="B1905" s="118">
        <v>1896</v>
      </c>
      <c r="C1905" s="21" t="str">
        <f t="shared" si="29"/>
        <v>1896</v>
      </c>
      <c r="D1905" s="114" t="s">
        <v>189</v>
      </c>
      <c r="E1905" s="112" t="s">
        <v>163</v>
      </c>
    </row>
    <row r="1906" spans="2:5">
      <c r="B1906" s="118">
        <v>1897</v>
      </c>
      <c r="C1906" s="21" t="str">
        <f t="shared" si="29"/>
        <v>1897</v>
      </c>
      <c r="D1906" s="114" t="s">
        <v>189</v>
      </c>
      <c r="E1906" s="112" t="s">
        <v>163</v>
      </c>
    </row>
    <row r="1907" spans="2:5">
      <c r="B1907" s="118">
        <v>1898</v>
      </c>
      <c r="C1907" s="21" t="str">
        <f t="shared" si="29"/>
        <v>1898</v>
      </c>
      <c r="D1907" s="114" t="s">
        <v>189</v>
      </c>
      <c r="E1907" s="112" t="s">
        <v>163</v>
      </c>
    </row>
    <row r="1908" spans="2:5">
      <c r="B1908" s="118">
        <v>1899</v>
      </c>
      <c r="C1908" s="21" t="str">
        <f t="shared" si="29"/>
        <v>1899</v>
      </c>
      <c r="D1908" s="114" t="s">
        <v>189</v>
      </c>
      <c r="E1908" s="112" t="s">
        <v>163</v>
      </c>
    </row>
    <row r="1909" spans="2:5">
      <c r="B1909" s="118">
        <v>1900</v>
      </c>
      <c r="C1909" s="21" t="str">
        <f t="shared" si="29"/>
        <v>1900</v>
      </c>
      <c r="D1909" s="114" t="s">
        <v>189</v>
      </c>
      <c r="E1909" s="112" t="s">
        <v>163</v>
      </c>
    </row>
    <row r="1910" spans="2:5">
      <c r="B1910" s="118">
        <v>1901</v>
      </c>
      <c r="C1910" s="21" t="str">
        <f t="shared" si="29"/>
        <v>1901</v>
      </c>
      <c r="D1910" s="114" t="s">
        <v>189</v>
      </c>
      <c r="E1910" s="112" t="s">
        <v>163</v>
      </c>
    </row>
    <row r="1911" spans="2:5">
      <c r="B1911" s="118">
        <v>1902</v>
      </c>
      <c r="C1911" s="21" t="str">
        <f t="shared" si="29"/>
        <v>1902</v>
      </c>
      <c r="D1911" s="114" t="s">
        <v>189</v>
      </c>
      <c r="E1911" s="112" t="s">
        <v>163</v>
      </c>
    </row>
    <row r="1912" spans="2:5">
      <c r="B1912" s="118">
        <v>1903</v>
      </c>
      <c r="C1912" s="21" t="str">
        <f t="shared" si="29"/>
        <v>1903</v>
      </c>
      <c r="D1912" s="114" t="s">
        <v>189</v>
      </c>
      <c r="E1912" s="112" t="s">
        <v>163</v>
      </c>
    </row>
    <row r="1913" spans="2:5">
      <c r="B1913" s="118">
        <v>1904</v>
      </c>
      <c r="C1913" s="21" t="str">
        <f t="shared" si="29"/>
        <v>1904</v>
      </c>
      <c r="D1913" s="114" t="s">
        <v>189</v>
      </c>
      <c r="E1913" s="112" t="s">
        <v>163</v>
      </c>
    </row>
    <row r="1914" spans="2:5">
      <c r="B1914" s="118">
        <v>1905</v>
      </c>
      <c r="C1914" s="21" t="str">
        <f t="shared" si="29"/>
        <v>1905</v>
      </c>
      <c r="D1914" s="114" t="s">
        <v>189</v>
      </c>
      <c r="E1914" s="112" t="s">
        <v>163</v>
      </c>
    </row>
    <row r="1915" spans="2:5">
      <c r="B1915" s="118">
        <v>1906</v>
      </c>
      <c r="C1915" s="21" t="str">
        <f t="shared" ref="C1915:C1978" si="30">+TEXT(B1915,0)</f>
        <v>1906</v>
      </c>
      <c r="D1915" s="114" t="s">
        <v>189</v>
      </c>
      <c r="E1915" s="112" t="s">
        <v>163</v>
      </c>
    </row>
    <row r="1916" spans="2:5">
      <c r="B1916" s="118">
        <v>1907</v>
      </c>
      <c r="C1916" s="21" t="str">
        <f t="shared" si="30"/>
        <v>1907</v>
      </c>
      <c r="D1916" s="114" t="s">
        <v>189</v>
      </c>
      <c r="E1916" s="112" t="s">
        <v>163</v>
      </c>
    </row>
    <row r="1917" spans="2:5">
      <c r="B1917" s="118">
        <v>1908</v>
      </c>
      <c r="C1917" s="21" t="str">
        <f t="shared" si="30"/>
        <v>1908</v>
      </c>
      <c r="D1917" s="114" t="s">
        <v>189</v>
      </c>
      <c r="E1917" s="112" t="s">
        <v>163</v>
      </c>
    </row>
    <row r="1918" spans="2:5">
      <c r="B1918" s="118">
        <v>1909</v>
      </c>
      <c r="C1918" s="21" t="str">
        <f t="shared" si="30"/>
        <v>1909</v>
      </c>
      <c r="D1918" s="114" t="s">
        <v>189</v>
      </c>
      <c r="E1918" s="112" t="s">
        <v>163</v>
      </c>
    </row>
    <row r="1919" spans="2:5">
      <c r="B1919" s="118">
        <v>1910</v>
      </c>
      <c r="C1919" s="21" t="str">
        <f t="shared" si="30"/>
        <v>1910</v>
      </c>
      <c r="D1919" s="114" t="s">
        <v>189</v>
      </c>
      <c r="E1919" s="112" t="s">
        <v>163</v>
      </c>
    </row>
    <row r="1920" spans="2:5">
      <c r="B1920" s="118">
        <v>1911</v>
      </c>
      <c r="C1920" s="21" t="str">
        <f t="shared" si="30"/>
        <v>1911</v>
      </c>
      <c r="D1920" s="114" t="s">
        <v>189</v>
      </c>
      <c r="E1920" s="112" t="s">
        <v>163</v>
      </c>
    </row>
    <row r="1921" spans="2:5">
      <c r="B1921" s="118">
        <v>1912</v>
      </c>
      <c r="C1921" s="21" t="str">
        <f t="shared" si="30"/>
        <v>1912</v>
      </c>
      <c r="D1921" s="114" t="s">
        <v>189</v>
      </c>
      <c r="E1921" s="112" t="s">
        <v>163</v>
      </c>
    </row>
    <row r="1922" spans="2:5">
      <c r="B1922" s="118">
        <v>1913</v>
      </c>
      <c r="C1922" s="21" t="str">
        <f t="shared" si="30"/>
        <v>1913</v>
      </c>
      <c r="D1922" s="114" t="s">
        <v>189</v>
      </c>
      <c r="E1922" s="112" t="s">
        <v>163</v>
      </c>
    </row>
    <row r="1923" spans="2:5">
      <c r="B1923" s="118">
        <v>1914</v>
      </c>
      <c r="C1923" s="21" t="str">
        <f t="shared" si="30"/>
        <v>1914</v>
      </c>
      <c r="D1923" s="114" t="s">
        <v>189</v>
      </c>
      <c r="E1923" s="112" t="s">
        <v>163</v>
      </c>
    </row>
    <row r="1924" spans="2:5">
      <c r="B1924" s="118">
        <v>1915</v>
      </c>
      <c r="C1924" s="21" t="str">
        <f t="shared" si="30"/>
        <v>1915</v>
      </c>
      <c r="D1924" s="114" t="s">
        <v>189</v>
      </c>
      <c r="E1924" s="112" t="s">
        <v>163</v>
      </c>
    </row>
    <row r="1925" spans="2:5">
      <c r="B1925" s="118">
        <v>1916</v>
      </c>
      <c r="C1925" s="21" t="str">
        <f t="shared" si="30"/>
        <v>1916</v>
      </c>
      <c r="D1925" s="114" t="s">
        <v>189</v>
      </c>
      <c r="E1925" s="112" t="s">
        <v>163</v>
      </c>
    </row>
    <row r="1926" spans="2:5">
      <c r="B1926" s="118">
        <v>1917</v>
      </c>
      <c r="C1926" s="21" t="str">
        <f t="shared" si="30"/>
        <v>1917</v>
      </c>
      <c r="D1926" s="114" t="s">
        <v>189</v>
      </c>
      <c r="E1926" s="112" t="s">
        <v>163</v>
      </c>
    </row>
    <row r="1927" spans="2:5">
      <c r="B1927" s="118">
        <v>1918</v>
      </c>
      <c r="C1927" s="21" t="str">
        <f t="shared" si="30"/>
        <v>1918</v>
      </c>
      <c r="D1927" s="114" t="s">
        <v>189</v>
      </c>
      <c r="E1927" s="112" t="s">
        <v>163</v>
      </c>
    </row>
    <row r="1928" spans="2:5">
      <c r="B1928" s="118">
        <v>1919</v>
      </c>
      <c r="C1928" s="21" t="str">
        <f t="shared" si="30"/>
        <v>1919</v>
      </c>
      <c r="D1928" s="114" t="s">
        <v>189</v>
      </c>
      <c r="E1928" s="112" t="s">
        <v>163</v>
      </c>
    </row>
    <row r="1929" spans="2:5">
      <c r="B1929" s="118">
        <v>1920</v>
      </c>
      <c r="C1929" s="21" t="str">
        <f t="shared" si="30"/>
        <v>1920</v>
      </c>
      <c r="D1929" s="114" t="s">
        <v>189</v>
      </c>
      <c r="E1929" s="112" t="s">
        <v>163</v>
      </c>
    </row>
    <row r="1930" spans="2:5">
      <c r="B1930" s="118">
        <v>1921</v>
      </c>
      <c r="C1930" s="21" t="str">
        <f t="shared" si="30"/>
        <v>1921</v>
      </c>
      <c r="D1930" s="114" t="s">
        <v>189</v>
      </c>
      <c r="E1930" s="112" t="s">
        <v>163</v>
      </c>
    </row>
    <row r="1931" spans="2:5">
      <c r="B1931" s="118">
        <v>1922</v>
      </c>
      <c r="C1931" s="21" t="str">
        <f t="shared" si="30"/>
        <v>1922</v>
      </c>
      <c r="D1931" s="114" t="s">
        <v>189</v>
      </c>
      <c r="E1931" s="112" t="s">
        <v>163</v>
      </c>
    </row>
    <row r="1932" spans="2:5">
      <c r="B1932" s="118">
        <v>1923</v>
      </c>
      <c r="C1932" s="21" t="str">
        <f t="shared" si="30"/>
        <v>1923</v>
      </c>
      <c r="D1932" s="114" t="s">
        <v>189</v>
      </c>
      <c r="E1932" s="112" t="s">
        <v>163</v>
      </c>
    </row>
    <row r="1933" spans="2:5">
      <c r="B1933" s="118">
        <v>1924</v>
      </c>
      <c r="C1933" s="21" t="str">
        <f t="shared" si="30"/>
        <v>1924</v>
      </c>
      <c r="D1933" s="114" t="s">
        <v>189</v>
      </c>
      <c r="E1933" s="112" t="s">
        <v>163</v>
      </c>
    </row>
    <row r="1934" spans="2:5">
      <c r="B1934" s="118">
        <v>1925</v>
      </c>
      <c r="C1934" s="21" t="str">
        <f t="shared" si="30"/>
        <v>1925</v>
      </c>
      <c r="D1934" s="114" t="s">
        <v>189</v>
      </c>
      <c r="E1934" s="112" t="s">
        <v>163</v>
      </c>
    </row>
    <row r="1935" spans="2:5">
      <c r="B1935" s="118">
        <v>1926</v>
      </c>
      <c r="C1935" s="21" t="str">
        <f t="shared" si="30"/>
        <v>1926</v>
      </c>
      <c r="D1935" s="114" t="s">
        <v>189</v>
      </c>
      <c r="E1935" s="112" t="s">
        <v>163</v>
      </c>
    </row>
    <row r="1936" spans="2:5">
      <c r="B1936" s="118">
        <v>1927</v>
      </c>
      <c r="C1936" s="21" t="str">
        <f t="shared" si="30"/>
        <v>1927</v>
      </c>
      <c r="D1936" s="114" t="s">
        <v>189</v>
      </c>
      <c r="E1936" s="112" t="s">
        <v>163</v>
      </c>
    </row>
    <row r="1937" spans="2:5">
      <c r="B1937" s="118">
        <v>1928</v>
      </c>
      <c r="C1937" s="21" t="str">
        <f t="shared" si="30"/>
        <v>1928</v>
      </c>
      <c r="D1937" s="114" t="s">
        <v>189</v>
      </c>
      <c r="E1937" s="112" t="s">
        <v>163</v>
      </c>
    </row>
    <row r="1938" spans="2:5">
      <c r="B1938" s="118">
        <v>1929</v>
      </c>
      <c r="C1938" s="21" t="str">
        <f t="shared" si="30"/>
        <v>1929</v>
      </c>
      <c r="D1938" s="114" t="s">
        <v>189</v>
      </c>
      <c r="E1938" s="112" t="s">
        <v>163</v>
      </c>
    </row>
    <row r="1939" spans="2:5">
      <c r="B1939" s="118">
        <v>1930</v>
      </c>
      <c r="C1939" s="21" t="str">
        <f t="shared" si="30"/>
        <v>1930</v>
      </c>
      <c r="D1939" s="114" t="s">
        <v>189</v>
      </c>
      <c r="E1939" s="112" t="s">
        <v>163</v>
      </c>
    </row>
    <row r="1940" spans="2:5">
      <c r="B1940" s="118">
        <v>1931</v>
      </c>
      <c r="C1940" s="21" t="str">
        <f t="shared" si="30"/>
        <v>1931</v>
      </c>
      <c r="D1940" s="114" t="s">
        <v>189</v>
      </c>
      <c r="E1940" s="112" t="s">
        <v>163</v>
      </c>
    </row>
    <row r="1941" spans="2:5">
      <c r="B1941" s="118">
        <v>1932</v>
      </c>
      <c r="C1941" s="21" t="str">
        <f t="shared" si="30"/>
        <v>1932</v>
      </c>
      <c r="D1941" s="114" t="s">
        <v>189</v>
      </c>
      <c r="E1941" s="112" t="s">
        <v>163</v>
      </c>
    </row>
    <row r="1942" spans="2:5">
      <c r="B1942" s="118">
        <v>1933</v>
      </c>
      <c r="C1942" s="21" t="str">
        <f t="shared" si="30"/>
        <v>1933</v>
      </c>
      <c r="D1942" s="114" t="s">
        <v>189</v>
      </c>
      <c r="E1942" s="112" t="s">
        <v>163</v>
      </c>
    </row>
    <row r="1943" spans="2:5">
      <c r="B1943" s="118">
        <v>1934</v>
      </c>
      <c r="C1943" s="21" t="str">
        <f t="shared" si="30"/>
        <v>1934</v>
      </c>
      <c r="D1943" s="114" t="s">
        <v>189</v>
      </c>
      <c r="E1943" s="112" t="s">
        <v>163</v>
      </c>
    </row>
    <row r="1944" spans="2:5">
      <c r="B1944" s="118">
        <v>1935</v>
      </c>
      <c r="C1944" s="21" t="str">
        <f t="shared" si="30"/>
        <v>1935</v>
      </c>
      <c r="D1944" s="114" t="s">
        <v>189</v>
      </c>
      <c r="E1944" s="112" t="s">
        <v>163</v>
      </c>
    </row>
    <row r="1945" spans="2:5">
      <c r="B1945" s="118">
        <v>1936</v>
      </c>
      <c r="C1945" s="21" t="str">
        <f t="shared" si="30"/>
        <v>1936</v>
      </c>
      <c r="D1945" s="114" t="s">
        <v>189</v>
      </c>
      <c r="E1945" s="112" t="s">
        <v>163</v>
      </c>
    </row>
    <row r="1946" spans="2:5">
      <c r="B1946" s="118">
        <v>1937</v>
      </c>
      <c r="C1946" s="21" t="str">
        <f t="shared" si="30"/>
        <v>1937</v>
      </c>
      <c r="D1946" s="114" t="s">
        <v>189</v>
      </c>
      <c r="E1946" s="112" t="s">
        <v>163</v>
      </c>
    </row>
    <row r="1947" spans="2:5">
      <c r="B1947" s="118">
        <v>1938</v>
      </c>
      <c r="C1947" s="21" t="str">
        <f t="shared" si="30"/>
        <v>1938</v>
      </c>
      <c r="D1947" s="114" t="s">
        <v>189</v>
      </c>
      <c r="E1947" s="112" t="s">
        <v>163</v>
      </c>
    </row>
    <row r="1948" spans="2:5">
      <c r="B1948" s="118">
        <v>1939</v>
      </c>
      <c r="C1948" s="21" t="str">
        <f t="shared" si="30"/>
        <v>1939</v>
      </c>
      <c r="D1948" s="114" t="s">
        <v>189</v>
      </c>
      <c r="E1948" s="112" t="s">
        <v>163</v>
      </c>
    </row>
    <row r="1949" spans="2:5">
      <c r="B1949" s="118">
        <v>1940</v>
      </c>
      <c r="C1949" s="21" t="str">
        <f t="shared" si="30"/>
        <v>1940</v>
      </c>
      <c r="D1949" s="114" t="s">
        <v>189</v>
      </c>
      <c r="E1949" s="112" t="s">
        <v>163</v>
      </c>
    </row>
    <row r="1950" spans="2:5">
      <c r="B1950" s="118">
        <v>1941</v>
      </c>
      <c r="C1950" s="21" t="str">
        <f t="shared" si="30"/>
        <v>1941</v>
      </c>
      <c r="D1950" s="114" t="s">
        <v>189</v>
      </c>
      <c r="E1950" s="112" t="s">
        <v>163</v>
      </c>
    </row>
    <row r="1951" spans="2:5">
      <c r="B1951" s="118">
        <v>1942</v>
      </c>
      <c r="C1951" s="21" t="str">
        <f t="shared" si="30"/>
        <v>1942</v>
      </c>
      <c r="D1951" s="114" t="s">
        <v>189</v>
      </c>
      <c r="E1951" s="112" t="s">
        <v>163</v>
      </c>
    </row>
    <row r="1952" spans="2:5">
      <c r="B1952" s="118">
        <v>1943</v>
      </c>
      <c r="C1952" s="21" t="str">
        <f t="shared" si="30"/>
        <v>1943</v>
      </c>
      <c r="D1952" s="114" t="s">
        <v>189</v>
      </c>
      <c r="E1952" s="112" t="s">
        <v>163</v>
      </c>
    </row>
    <row r="1953" spans="2:5">
      <c r="B1953" s="118">
        <v>1944</v>
      </c>
      <c r="C1953" s="21" t="str">
        <f t="shared" si="30"/>
        <v>1944</v>
      </c>
      <c r="D1953" s="114" t="s">
        <v>189</v>
      </c>
      <c r="E1953" s="112" t="s">
        <v>163</v>
      </c>
    </row>
    <row r="1954" spans="2:5">
      <c r="B1954" s="118">
        <v>1945</v>
      </c>
      <c r="C1954" s="21" t="str">
        <f t="shared" si="30"/>
        <v>1945</v>
      </c>
      <c r="D1954" s="114" t="s">
        <v>189</v>
      </c>
      <c r="E1954" s="112" t="s">
        <v>163</v>
      </c>
    </row>
    <row r="1955" spans="2:5">
      <c r="B1955" s="118">
        <v>1946</v>
      </c>
      <c r="C1955" s="21" t="str">
        <f t="shared" si="30"/>
        <v>1946</v>
      </c>
      <c r="D1955" s="114" t="s">
        <v>189</v>
      </c>
      <c r="E1955" s="112" t="s">
        <v>163</v>
      </c>
    </row>
    <row r="1956" spans="2:5">
      <c r="B1956" s="118">
        <v>1947</v>
      </c>
      <c r="C1956" s="21" t="str">
        <f t="shared" si="30"/>
        <v>1947</v>
      </c>
      <c r="D1956" s="114" t="s">
        <v>189</v>
      </c>
      <c r="E1956" s="112" t="s">
        <v>163</v>
      </c>
    </row>
    <row r="1957" spans="2:5">
      <c r="B1957" s="118">
        <v>1948</v>
      </c>
      <c r="C1957" s="21" t="str">
        <f t="shared" si="30"/>
        <v>1948</v>
      </c>
      <c r="D1957" s="114" t="s">
        <v>189</v>
      </c>
      <c r="E1957" s="112" t="s">
        <v>163</v>
      </c>
    </row>
    <row r="1958" spans="2:5">
      <c r="B1958" s="118">
        <v>1949</v>
      </c>
      <c r="C1958" s="21" t="str">
        <f t="shared" si="30"/>
        <v>1949</v>
      </c>
      <c r="D1958" s="114" t="s">
        <v>189</v>
      </c>
      <c r="E1958" s="112" t="s">
        <v>163</v>
      </c>
    </row>
    <row r="1959" spans="2:5">
      <c r="B1959" s="118">
        <v>1950</v>
      </c>
      <c r="C1959" s="21" t="str">
        <f t="shared" si="30"/>
        <v>1950</v>
      </c>
      <c r="D1959" s="114" t="s">
        <v>189</v>
      </c>
      <c r="E1959" s="112" t="s">
        <v>163</v>
      </c>
    </row>
    <row r="1960" spans="2:5">
      <c r="B1960" s="118">
        <v>1951</v>
      </c>
      <c r="C1960" s="21" t="str">
        <f t="shared" si="30"/>
        <v>1951</v>
      </c>
      <c r="D1960" s="114" t="s">
        <v>189</v>
      </c>
      <c r="E1960" s="112" t="s">
        <v>163</v>
      </c>
    </row>
    <row r="1961" spans="2:5">
      <c r="B1961" s="118">
        <v>1952</v>
      </c>
      <c r="C1961" s="21" t="str">
        <f t="shared" si="30"/>
        <v>1952</v>
      </c>
      <c r="D1961" s="114" t="s">
        <v>189</v>
      </c>
      <c r="E1961" s="112" t="s">
        <v>163</v>
      </c>
    </row>
    <row r="1962" spans="2:5">
      <c r="B1962" s="118">
        <v>1953</v>
      </c>
      <c r="C1962" s="21" t="str">
        <f t="shared" si="30"/>
        <v>1953</v>
      </c>
      <c r="D1962" s="114" t="s">
        <v>189</v>
      </c>
      <c r="E1962" s="112" t="s">
        <v>163</v>
      </c>
    </row>
    <row r="1963" spans="2:5">
      <c r="B1963" s="118">
        <v>1954</v>
      </c>
      <c r="C1963" s="21" t="str">
        <f t="shared" si="30"/>
        <v>1954</v>
      </c>
      <c r="D1963" s="114" t="s">
        <v>189</v>
      </c>
      <c r="E1963" s="112" t="s">
        <v>163</v>
      </c>
    </row>
    <row r="1964" spans="2:5">
      <c r="B1964" s="118">
        <v>1955</v>
      </c>
      <c r="C1964" s="21" t="str">
        <f t="shared" si="30"/>
        <v>1955</v>
      </c>
      <c r="D1964" s="114" t="s">
        <v>189</v>
      </c>
      <c r="E1964" s="112" t="s">
        <v>163</v>
      </c>
    </row>
    <row r="1965" spans="2:5">
      <c r="B1965" s="118">
        <v>1956</v>
      </c>
      <c r="C1965" s="21" t="str">
        <f t="shared" si="30"/>
        <v>1956</v>
      </c>
      <c r="D1965" s="114" t="s">
        <v>189</v>
      </c>
      <c r="E1965" s="112" t="s">
        <v>163</v>
      </c>
    </row>
    <row r="1966" spans="2:5">
      <c r="B1966" s="118">
        <v>1957</v>
      </c>
      <c r="C1966" s="21" t="str">
        <f t="shared" si="30"/>
        <v>1957</v>
      </c>
      <c r="D1966" s="114" t="s">
        <v>189</v>
      </c>
      <c r="E1966" s="112" t="s">
        <v>163</v>
      </c>
    </row>
    <row r="1967" spans="2:5">
      <c r="B1967" s="118">
        <v>1958</v>
      </c>
      <c r="C1967" s="21" t="str">
        <f t="shared" si="30"/>
        <v>1958</v>
      </c>
      <c r="D1967" s="114" t="s">
        <v>189</v>
      </c>
      <c r="E1967" s="112" t="s">
        <v>163</v>
      </c>
    </row>
    <row r="1968" spans="2:5">
      <c r="B1968" s="118">
        <v>1959</v>
      </c>
      <c r="C1968" s="21" t="str">
        <f t="shared" si="30"/>
        <v>1959</v>
      </c>
      <c r="D1968" s="114" t="s">
        <v>189</v>
      </c>
      <c r="E1968" s="112" t="s">
        <v>163</v>
      </c>
    </row>
    <row r="1969" spans="2:5">
      <c r="B1969" s="118">
        <v>1960</v>
      </c>
      <c r="C1969" s="21" t="str">
        <f t="shared" si="30"/>
        <v>1960</v>
      </c>
      <c r="D1969" s="114" t="s">
        <v>189</v>
      </c>
      <c r="E1969" s="112" t="s">
        <v>163</v>
      </c>
    </row>
    <row r="1970" spans="2:5">
      <c r="B1970" s="118">
        <v>1961</v>
      </c>
      <c r="C1970" s="21" t="str">
        <f t="shared" si="30"/>
        <v>1961</v>
      </c>
      <c r="D1970" s="114" t="s">
        <v>189</v>
      </c>
      <c r="E1970" s="112" t="s">
        <v>163</v>
      </c>
    </row>
    <row r="1971" spans="2:5">
      <c r="B1971" s="118">
        <v>1962</v>
      </c>
      <c r="C1971" s="21" t="str">
        <f t="shared" si="30"/>
        <v>1962</v>
      </c>
      <c r="D1971" s="114" t="s">
        <v>189</v>
      </c>
      <c r="E1971" s="112" t="s">
        <v>163</v>
      </c>
    </row>
    <row r="1972" spans="2:5">
      <c r="B1972" s="118">
        <v>1963</v>
      </c>
      <c r="C1972" s="21" t="str">
        <f t="shared" si="30"/>
        <v>1963</v>
      </c>
      <c r="D1972" s="114" t="s">
        <v>189</v>
      </c>
      <c r="E1972" s="112" t="s">
        <v>163</v>
      </c>
    </row>
    <row r="1973" spans="2:5">
      <c r="B1973" s="118">
        <v>1964</v>
      </c>
      <c r="C1973" s="21" t="str">
        <f t="shared" si="30"/>
        <v>1964</v>
      </c>
      <c r="D1973" s="114" t="s">
        <v>189</v>
      </c>
      <c r="E1973" s="112" t="s">
        <v>163</v>
      </c>
    </row>
    <row r="1974" spans="2:5">
      <c r="B1974" s="118">
        <v>1965</v>
      </c>
      <c r="C1974" s="21" t="str">
        <f t="shared" si="30"/>
        <v>1965</v>
      </c>
      <c r="D1974" s="114" t="s">
        <v>189</v>
      </c>
      <c r="E1974" s="112" t="s">
        <v>163</v>
      </c>
    </row>
    <row r="1975" spans="2:5">
      <c r="B1975" s="118">
        <v>1966</v>
      </c>
      <c r="C1975" s="21" t="str">
        <f t="shared" si="30"/>
        <v>1966</v>
      </c>
      <c r="D1975" s="114" t="s">
        <v>189</v>
      </c>
      <c r="E1975" s="112" t="s">
        <v>163</v>
      </c>
    </row>
    <row r="1976" spans="2:5">
      <c r="B1976" s="118">
        <v>1967</v>
      </c>
      <c r="C1976" s="21" t="str">
        <f t="shared" si="30"/>
        <v>1967</v>
      </c>
      <c r="D1976" s="114" t="s">
        <v>189</v>
      </c>
      <c r="E1976" s="112" t="s">
        <v>163</v>
      </c>
    </row>
    <row r="1977" spans="2:5">
      <c r="B1977" s="118">
        <v>1968</v>
      </c>
      <c r="C1977" s="21" t="str">
        <f t="shared" si="30"/>
        <v>1968</v>
      </c>
      <c r="D1977" s="114" t="s">
        <v>189</v>
      </c>
      <c r="E1977" s="112" t="s">
        <v>163</v>
      </c>
    </row>
    <row r="1978" spans="2:5">
      <c r="B1978" s="118">
        <v>1969</v>
      </c>
      <c r="C1978" s="21" t="str">
        <f t="shared" si="30"/>
        <v>1969</v>
      </c>
      <c r="D1978" s="114" t="s">
        <v>189</v>
      </c>
      <c r="E1978" s="112" t="s">
        <v>163</v>
      </c>
    </row>
    <row r="1979" spans="2:5">
      <c r="B1979" s="118">
        <v>1970</v>
      </c>
      <c r="C1979" s="21" t="str">
        <f t="shared" ref="C1979:C2042" si="31">+TEXT(B1979,0)</f>
        <v>1970</v>
      </c>
      <c r="D1979" s="114" t="s">
        <v>189</v>
      </c>
      <c r="E1979" s="112" t="s">
        <v>163</v>
      </c>
    </row>
    <row r="1980" spans="2:5">
      <c r="B1980" s="118">
        <v>1971</v>
      </c>
      <c r="C1980" s="21" t="str">
        <f t="shared" si="31"/>
        <v>1971</v>
      </c>
      <c r="D1980" s="114" t="s">
        <v>189</v>
      </c>
      <c r="E1980" s="112" t="s">
        <v>163</v>
      </c>
    </row>
    <row r="1981" spans="2:5">
      <c r="B1981" s="118">
        <v>1972</v>
      </c>
      <c r="C1981" s="21" t="str">
        <f t="shared" si="31"/>
        <v>1972</v>
      </c>
      <c r="D1981" s="114" t="s">
        <v>189</v>
      </c>
      <c r="E1981" s="112" t="s">
        <v>163</v>
      </c>
    </row>
    <row r="1982" spans="2:5">
      <c r="B1982" s="118">
        <v>1973</v>
      </c>
      <c r="C1982" s="21" t="str">
        <f t="shared" si="31"/>
        <v>1973</v>
      </c>
      <c r="D1982" s="114" t="s">
        <v>189</v>
      </c>
      <c r="E1982" s="112" t="s">
        <v>163</v>
      </c>
    </row>
    <row r="1983" spans="2:5">
      <c r="B1983" s="118">
        <v>1974</v>
      </c>
      <c r="C1983" s="21" t="str">
        <f t="shared" si="31"/>
        <v>1974</v>
      </c>
      <c r="D1983" s="114" t="s">
        <v>189</v>
      </c>
      <c r="E1983" s="112" t="s">
        <v>163</v>
      </c>
    </row>
    <row r="1984" spans="2:5">
      <c r="B1984" s="118">
        <v>1975</v>
      </c>
      <c r="C1984" s="21" t="str">
        <f t="shared" si="31"/>
        <v>1975</v>
      </c>
      <c r="D1984" s="114" t="s">
        <v>189</v>
      </c>
      <c r="E1984" s="112" t="s">
        <v>163</v>
      </c>
    </row>
    <row r="1985" spans="2:5">
      <c r="B1985" s="118">
        <v>1976</v>
      </c>
      <c r="C1985" s="21" t="str">
        <f t="shared" si="31"/>
        <v>1976</v>
      </c>
      <c r="D1985" s="114" t="s">
        <v>189</v>
      </c>
      <c r="E1985" s="112" t="s">
        <v>163</v>
      </c>
    </row>
    <row r="1986" spans="2:5">
      <c r="B1986" s="118">
        <v>1977</v>
      </c>
      <c r="C1986" s="21" t="str">
        <f t="shared" si="31"/>
        <v>1977</v>
      </c>
      <c r="D1986" s="114" t="s">
        <v>189</v>
      </c>
      <c r="E1986" s="112" t="s">
        <v>163</v>
      </c>
    </row>
    <row r="1987" spans="2:5">
      <c r="B1987" s="118">
        <v>1978</v>
      </c>
      <c r="C1987" s="21" t="str">
        <f t="shared" si="31"/>
        <v>1978</v>
      </c>
      <c r="D1987" s="114" t="s">
        <v>189</v>
      </c>
      <c r="E1987" s="112" t="s">
        <v>163</v>
      </c>
    </row>
    <row r="1988" spans="2:5">
      <c r="B1988" s="118">
        <v>1979</v>
      </c>
      <c r="C1988" s="21" t="str">
        <f t="shared" si="31"/>
        <v>1979</v>
      </c>
      <c r="D1988" s="114" t="s">
        <v>189</v>
      </c>
      <c r="E1988" s="112" t="s">
        <v>163</v>
      </c>
    </row>
    <row r="1989" spans="2:5">
      <c r="B1989" s="118">
        <v>1980</v>
      </c>
      <c r="C1989" s="21" t="str">
        <f t="shared" si="31"/>
        <v>1980</v>
      </c>
      <c r="D1989" s="114" t="s">
        <v>189</v>
      </c>
      <c r="E1989" s="112" t="s">
        <v>163</v>
      </c>
    </row>
    <row r="1990" spans="2:5">
      <c r="B1990" s="118">
        <v>1981</v>
      </c>
      <c r="C1990" s="21" t="str">
        <f t="shared" si="31"/>
        <v>1981</v>
      </c>
      <c r="D1990" s="114" t="s">
        <v>189</v>
      </c>
      <c r="E1990" s="112" t="s">
        <v>163</v>
      </c>
    </row>
    <row r="1991" spans="2:5">
      <c r="B1991" s="118">
        <v>1982</v>
      </c>
      <c r="C1991" s="21" t="str">
        <f t="shared" si="31"/>
        <v>1982</v>
      </c>
      <c r="D1991" s="114" t="s">
        <v>189</v>
      </c>
      <c r="E1991" s="112" t="s">
        <v>163</v>
      </c>
    </row>
    <row r="1992" spans="2:5">
      <c r="B1992" s="118">
        <v>1983</v>
      </c>
      <c r="C1992" s="21" t="str">
        <f t="shared" si="31"/>
        <v>1983</v>
      </c>
      <c r="D1992" s="114" t="s">
        <v>189</v>
      </c>
      <c r="E1992" s="112" t="s">
        <v>163</v>
      </c>
    </row>
    <row r="1993" spans="2:5">
      <c r="B1993" s="118">
        <v>1984</v>
      </c>
      <c r="C1993" s="21" t="str">
        <f t="shared" si="31"/>
        <v>1984</v>
      </c>
      <c r="D1993" s="114" t="s">
        <v>189</v>
      </c>
      <c r="E1993" s="112" t="s">
        <v>163</v>
      </c>
    </row>
    <row r="1994" spans="2:5">
      <c r="B1994" s="118">
        <v>1985</v>
      </c>
      <c r="C1994" s="21" t="str">
        <f t="shared" si="31"/>
        <v>1985</v>
      </c>
      <c r="D1994" s="114" t="s">
        <v>189</v>
      </c>
      <c r="E1994" s="112" t="s">
        <v>163</v>
      </c>
    </row>
    <row r="1995" spans="2:5">
      <c r="B1995" s="118">
        <v>1986</v>
      </c>
      <c r="C1995" s="21" t="str">
        <f t="shared" si="31"/>
        <v>1986</v>
      </c>
      <c r="D1995" s="114" t="s">
        <v>189</v>
      </c>
      <c r="E1995" s="112" t="s">
        <v>163</v>
      </c>
    </row>
    <row r="1996" spans="2:5">
      <c r="B1996" s="118">
        <v>1987</v>
      </c>
      <c r="C1996" s="21" t="str">
        <f t="shared" si="31"/>
        <v>1987</v>
      </c>
      <c r="D1996" s="114" t="s">
        <v>189</v>
      </c>
      <c r="E1996" s="112" t="s">
        <v>163</v>
      </c>
    </row>
    <row r="1997" spans="2:5">
      <c r="B1997" s="118">
        <v>1988</v>
      </c>
      <c r="C1997" s="21" t="str">
        <f t="shared" si="31"/>
        <v>1988</v>
      </c>
      <c r="D1997" s="114" t="s">
        <v>189</v>
      </c>
      <c r="E1997" s="112" t="s">
        <v>163</v>
      </c>
    </row>
    <row r="1998" spans="2:5">
      <c r="B1998" s="118">
        <v>1989</v>
      </c>
      <c r="C1998" s="21" t="str">
        <f t="shared" si="31"/>
        <v>1989</v>
      </c>
      <c r="D1998" s="114" t="s">
        <v>189</v>
      </c>
      <c r="E1998" s="112" t="s">
        <v>163</v>
      </c>
    </row>
    <row r="1999" spans="2:5">
      <c r="B1999" s="118">
        <v>1990</v>
      </c>
      <c r="C1999" s="21" t="str">
        <f t="shared" si="31"/>
        <v>1990</v>
      </c>
      <c r="D1999" s="114" t="s">
        <v>189</v>
      </c>
      <c r="E1999" s="112" t="s">
        <v>163</v>
      </c>
    </row>
    <row r="2000" spans="2:5">
      <c r="B2000" s="118">
        <v>1991</v>
      </c>
      <c r="C2000" s="21" t="str">
        <f t="shared" si="31"/>
        <v>1991</v>
      </c>
      <c r="D2000" s="114" t="s">
        <v>189</v>
      </c>
      <c r="E2000" s="112" t="s">
        <v>163</v>
      </c>
    </row>
    <row r="2001" spans="2:5">
      <c r="B2001" s="118">
        <v>1992</v>
      </c>
      <c r="C2001" s="21" t="str">
        <f t="shared" si="31"/>
        <v>1992</v>
      </c>
      <c r="D2001" s="114" t="s">
        <v>189</v>
      </c>
      <c r="E2001" s="112" t="s">
        <v>163</v>
      </c>
    </row>
    <row r="2002" spans="2:5">
      <c r="B2002" s="118">
        <v>1993</v>
      </c>
      <c r="C2002" s="21" t="str">
        <f t="shared" si="31"/>
        <v>1993</v>
      </c>
      <c r="D2002" s="114" t="s">
        <v>189</v>
      </c>
      <c r="E2002" s="112" t="s">
        <v>163</v>
      </c>
    </row>
    <row r="2003" spans="2:5">
      <c r="B2003" s="118">
        <v>1994</v>
      </c>
      <c r="C2003" s="21" t="str">
        <f t="shared" si="31"/>
        <v>1994</v>
      </c>
      <c r="D2003" s="114" t="s">
        <v>189</v>
      </c>
      <c r="E2003" s="112" t="s">
        <v>163</v>
      </c>
    </row>
    <row r="2004" spans="2:5">
      <c r="B2004" s="118">
        <v>1995</v>
      </c>
      <c r="C2004" s="21" t="str">
        <f t="shared" si="31"/>
        <v>1995</v>
      </c>
      <c r="D2004" s="114" t="s">
        <v>189</v>
      </c>
      <c r="E2004" s="112" t="s">
        <v>163</v>
      </c>
    </row>
    <row r="2005" spans="2:5">
      <c r="B2005" s="118">
        <v>1996</v>
      </c>
      <c r="C2005" s="21" t="str">
        <f t="shared" si="31"/>
        <v>1996</v>
      </c>
      <c r="D2005" s="114" t="s">
        <v>189</v>
      </c>
      <c r="E2005" s="112" t="s">
        <v>163</v>
      </c>
    </row>
    <row r="2006" spans="2:5">
      <c r="B2006" s="118">
        <v>1997</v>
      </c>
      <c r="C2006" s="21" t="str">
        <f t="shared" si="31"/>
        <v>1997</v>
      </c>
      <c r="D2006" s="114" t="s">
        <v>189</v>
      </c>
      <c r="E2006" s="112" t="s">
        <v>163</v>
      </c>
    </row>
    <row r="2007" spans="2:5">
      <c r="B2007" s="118">
        <v>1998</v>
      </c>
      <c r="C2007" s="21" t="str">
        <f t="shared" si="31"/>
        <v>1998</v>
      </c>
      <c r="D2007" s="114" t="s">
        <v>189</v>
      </c>
      <c r="E2007" s="112" t="s">
        <v>163</v>
      </c>
    </row>
    <row r="2008" spans="2:5">
      <c r="B2008" s="118">
        <v>1999</v>
      </c>
      <c r="C2008" s="21" t="str">
        <f t="shared" si="31"/>
        <v>1999</v>
      </c>
      <c r="D2008" s="114" t="s">
        <v>189</v>
      </c>
      <c r="E2008" s="112" t="s">
        <v>163</v>
      </c>
    </row>
    <row r="2009" spans="2:5">
      <c r="B2009" s="118">
        <v>2000</v>
      </c>
      <c r="C2009" s="21" t="str">
        <f t="shared" si="31"/>
        <v>2000</v>
      </c>
      <c r="D2009" s="114" t="s">
        <v>189</v>
      </c>
      <c r="E2009" s="112" t="s">
        <v>163</v>
      </c>
    </row>
    <row r="2010" spans="2:5">
      <c r="B2010" s="118">
        <v>2001</v>
      </c>
      <c r="C2010" s="21" t="str">
        <f t="shared" si="31"/>
        <v>2001</v>
      </c>
      <c r="D2010" s="114" t="s">
        <v>189</v>
      </c>
      <c r="E2010" s="112" t="s">
        <v>163</v>
      </c>
    </row>
    <row r="2011" spans="2:5">
      <c r="B2011" s="118">
        <v>2002</v>
      </c>
      <c r="C2011" s="21" t="str">
        <f t="shared" si="31"/>
        <v>2002</v>
      </c>
      <c r="D2011" s="114" t="s">
        <v>189</v>
      </c>
      <c r="E2011" s="112" t="s">
        <v>163</v>
      </c>
    </row>
    <row r="2012" spans="2:5">
      <c r="B2012" s="118">
        <v>2003</v>
      </c>
      <c r="C2012" s="21" t="str">
        <f t="shared" si="31"/>
        <v>2003</v>
      </c>
      <c r="D2012" s="114" t="s">
        <v>189</v>
      </c>
      <c r="E2012" s="112" t="s">
        <v>163</v>
      </c>
    </row>
    <row r="2013" spans="2:5">
      <c r="B2013" s="118">
        <v>2004</v>
      </c>
      <c r="C2013" s="21" t="str">
        <f t="shared" si="31"/>
        <v>2004</v>
      </c>
      <c r="D2013" s="114" t="s">
        <v>189</v>
      </c>
      <c r="E2013" s="112" t="s">
        <v>163</v>
      </c>
    </row>
    <row r="2014" spans="2:5">
      <c r="B2014" s="118">
        <v>2005</v>
      </c>
      <c r="C2014" s="21" t="str">
        <f t="shared" si="31"/>
        <v>2005</v>
      </c>
      <c r="D2014" s="114" t="s">
        <v>189</v>
      </c>
      <c r="E2014" s="112" t="s">
        <v>163</v>
      </c>
    </row>
    <row r="2015" spans="2:5">
      <c r="B2015" s="118">
        <v>2006</v>
      </c>
      <c r="C2015" s="21" t="str">
        <f t="shared" si="31"/>
        <v>2006</v>
      </c>
      <c r="D2015" s="114" t="s">
        <v>189</v>
      </c>
      <c r="E2015" s="112" t="s">
        <v>163</v>
      </c>
    </row>
    <row r="2016" spans="2:5">
      <c r="B2016" s="118">
        <v>2007</v>
      </c>
      <c r="C2016" s="21" t="str">
        <f t="shared" si="31"/>
        <v>2007</v>
      </c>
      <c r="D2016" s="114" t="s">
        <v>189</v>
      </c>
      <c r="E2016" s="112" t="s">
        <v>163</v>
      </c>
    </row>
    <row r="2017" spans="2:5">
      <c r="B2017" s="118">
        <v>2008</v>
      </c>
      <c r="C2017" s="21" t="str">
        <f t="shared" si="31"/>
        <v>2008</v>
      </c>
      <c r="D2017" s="114" t="s">
        <v>189</v>
      </c>
      <c r="E2017" s="112" t="s">
        <v>163</v>
      </c>
    </row>
    <row r="2018" spans="2:5">
      <c r="B2018" s="118">
        <v>2009</v>
      </c>
      <c r="C2018" s="21" t="str">
        <f t="shared" si="31"/>
        <v>2009</v>
      </c>
      <c r="D2018" s="114" t="s">
        <v>189</v>
      </c>
      <c r="E2018" s="112" t="s">
        <v>163</v>
      </c>
    </row>
    <row r="2019" spans="2:5">
      <c r="B2019" s="118">
        <v>2010</v>
      </c>
      <c r="C2019" s="21" t="str">
        <f t="shared" si="31"/>
        <v>2010</v>
      </c>
      <c r="D2019" s="114" t="s">
        <v>189</v>
      </c>
      <c r="E2019" s="112" t="s">
        <v>163</v>
      </c>
    </row>
    <row r="2020" spans="2:5">
      <c r="B2020" s="118">
        <v>2011</v>
      </c>
      <c r="C2020" s="21" t="str">
        <f t="shared" si="31"/>
        <v>2011</v>
      </c>
      <c r="D2020" s="114" t="s">
        <v>189</v>
      </c>
      <c r="E2020" s="112" t="s">
        <v>163</v>
      </c>
    </row>
    <row r="2021" spans="2:5">
      <c r="B2021" s="118">
        <v>2012</v>
      </c>
      <c r="C2021" s="21" t="str">
        <f t="shared" si="31"/>
        <v>2012</v>
      </c>
      <c r="D2021" s="114" t="s">
        <v>189</v>
      </c>
      <c r="E2021" s="112" t="s">
        <v>163</v>
      </c>
    </row>
    <row r="2022" spans="2:5">
      <c r="B2022" s="118">
        <v>2013</v>
      </c>
      <c r="C2022" s="21" t="str">
        <f t="shared" si="31"/>
        <v>2013</v>
      </c>
      <c r="D2022" s="114" t="s">
        <v>189</v>
      </c>
      <c r="E2022" s="112" t="s">
        <v>163</v>
      </c>
    </row>
    <row r="2023" spans="2:5">
      <c r="B2023" s="118">
        <v>2014</v>
      </c>
      <c r="C2023" s="21" t="str">
        <f t="shared" si="31"/>
        <v>2014</v>
      </c>
      <c r="D2023" s="114" t="s">
        <v>189</v>
      </c>
      <c r="E2023" s="112" t="s">
        <v>163</v>
      </c>
    </row>
    <row r="2024" spans="2:5">
      <c r="B2024" s="118">
        <v>2015</v>
      </c>
      <c r="C2024" s="21" t="str">
        <f t="shared" si="31"/>
        <v>2015</v>
      </c>
      <c r="D2024" s="114" t="s">
        <v>189</v>
      </c>
      <c r="E2024" s="112" t="s">
        <v>163</v>
      </c>
    </row>
    <row r="2025" spans="2:5">
      <c r="B2025" s="118">
        <v>2016</v>
      </c>
      <c r="C2025" s="21" t="str">
        <f t="shared" si="31"/>
        <v>2016</v>
      </c>
      <c r="D2025" s="114" t="s">
        <v>189</v>
      </c>
      <c r="E2025" s="112" t="s">
        <v>163</v>
      </c>
    </row>
    <row r="2026" spans="2:5">
      <c r="B2026" s="118">
        <v>2017</v>
      </c>
      <c r="C2026" s="21" t="str">
        <f t="shared" si="31"/>
        <v>2017</v>
      </c>
      <c r="D2026" s="114" t="s">
        <v>189</v>
      </c>
      <c r="E2026" s="112" t="s">
        <v>163</v>
      </c>
    </row>
    <row r="2027" spans="2:5">
      <c r="B2027" s="118">
        <v>2018</v>
      </c>
      <c r="C2027" s="21" t="str">
        <f t="shared" si="31"/>
        <v>2018</v>
      </c>
      <c r="D2027" s="114" t="s">
        <v>189</v>
      </c>
      <c r="E2027" s="112" t="s">
        <v>163</v>
      </c>
    </row>
    <row r="2028" spans="2:5">
      <c r="B2028" s="118">
        <v>2019</v>
      </c>
      <c r="C2028" s="21" t="str">
        <f t="shared" si="31"/>
        <v>2019</v>
      </c>
      <c r="D2028" s="114" t="s">
        <v>189</v>
      </c>
      <c r="E2028" s="112" t="s">
        <v>163</v>
      </c>
    </row>
    <row r="2029" spans="2:5">
      <c r="B2029" s="118">
        <v>2020</v>
      </c>
      <c r="C2029" s="21" t="str">
        <f t="shared" si="31"/>
        <v>2020</v>
      </c>
      <c r="D2029" s="114" t="s">
        <v>189</v>
      </c>
      <c r="E2029" s="112" t="s">
        <v>163</v>
      </c>
    </row>
    <row r="2030" spans="2:5">
      <c r="B2030" s="118">
        <v>2021</v>
      </c>
      <c r="C2030" s="21" t="str">
        <f t="shared" si="31"/>
        <v>2021</v>
      </c>
      <c r="D2030" s="114" t="s">
        <v>189</v>
      </c>
      <c r="E2030" s="112" t="s">
        <v>163</v>
      </c>
    </row>
    <row r="2031" spans="2:5">
      <c r="B2031" s="118">
        <v>2022</v>
      </c>
      <c r="C2031" s="21" t="str">
        <f t="shared" si="31"/>
        <v>2022</v>
      </c>
      <c r="D2031" s="114" t="s">
        <v>189</v>
      </c>
      <c r="E2031" s="112" t="s">
        <v>163</v>
      </c>
    </row>
    <row r="2032" spans="2:5">
      <c r="B2032" s="118">
        <v>2023</v>
      </c>
      <c r="C2032" s="21" t="str">
        <f t="shared" si="31"/>
        <v>2023</v>
      </c>
      <c r="D2032" s="114" t="s">
        <v>189</v>
      </c>
      <c r="E2032" s="112" t="s">
        <v>163</v>
      </c>
    </row>
    <row r="2033" spans="2:5">
      <c r="B2033" s="118">
        <v>2024</v>
      </c>
      <c r="C2033" s="21" t="str">
        <f t="shared" si="31"/>
        <v>2024</v>
      </c>
      <c r="D2033" s="114" t="s">
        <v>189</v>
      </c>
      <c r="E2033" s="112" t="s">
        <v>163</v>
      </c>
    </row>
    <row r="2034" spans="2:5">
      <c r="B2034" s="118">
        <v>2025</v>
      </c>
      <c r="C2034" s="21" t="str">
        <f t="shared" si="31"/>
        <v>2025</v>
      </c>
      <c r="D2034" s="114" t="s">
        <v>189</v>
      </c>
      <c r="E2034" s="112" t="s">
        <v>163</v>
      </c>
    </row>
    <row r="2035" spans="2:5">
      <c r="B2035" s="118">
        <v>2026</v>
      </c>
      <c r="C2035" s="21" t="str">
        <f t="shared" si="31"/>
        <v>2026</v>
      </c>
      <c r="D2035" s="114" t="s">
        <v>189</v>
      </c>
      <c r="E2035" s="112" t="s">
        <v>163</v>
      </c>
    </row>
    <row r="2036" spans="2:5">
      <c r="B2036" s="118">
        <v>2027</v>
      </c>
      <c r="C2036" s="21" t="str">
        <f t="shared" si="31"/>
        <v>2027</v>
      </c>
      <c r="D2036" s="114" t="s">
        <v>189</v>
      </c>
      <c r="E2036" s="112" t="s">
        <v>163</v>
      </c>
    </row>
    <row r="2037" spans="2:5">
      <c r="B2037" s="118">
        <v>2028</v>
      </c>
      <c r="C2037" s="21" t="str">
        <f t="shared" si="31"/>
        <v>2028</v>
      </c>
      <c r="D2037" s="114" t="s">
        <v>189</v>
      </c>
      <c r="E2037" s="112" t="s">
        <v>163</v>
      </c>
    </row>
    <row r="2038" spans="2:5">
      <c r="B2038" s="118">
        <v>2029</v>
      </c>
      <c r="C2038" s="21" t="str">
        <f t="shared" si="31"/>
        <v>2029</v>
      </c>
      <c r="D2038" s="114" t="s">
        <v>189</v>
      </c>
      <c r="E2038" s="112" t="s">
        <v>163</v>
      </c>
    </row>
    <row r="2039" spans="2:5">
      <c r="B2039" s="118">
        <v>2030</v>
      </c>
      <c r="C2039" s="21" t="str">
        <f t="shared" si="31"/>
        <v>2030</v>
      </c>
      <c r="D2039" s="114" t="s">
        <v>189</v>
      </c>
      <c r="E2039" s="112" t="s">
        <v>163</v>
      </c>
    </row>
    <row r="2040" spans="2:5">
      <c r="B2040" s="118">
        <v>2031</v>
      </c>
      <c r="C2040" s="21" t="str">
        <f t="shared" si="31"/>
        <v>2031</v>
      </c>
      <c r="D2040" s="114" t="s">
        <v>189</v>
      </c>
      <c r="E2040" s="112" t="s">
        <v>163</v>
      </c>
    </row>
    <row r="2041" spans="2:5">
      <c r="B2041" s="118">
        <v>2032</v>
      </c>
      <c r="C2041" s="21" t="str">
        <f t="shared" si="31"/>
        <v>2032</v>
      </c>
      <c r="D2041" s="114" t="s">
        <v>189</v>
      </c>
      <c r="E2041" s="112" t="s">
        <v>163</v>
      </c>
    </row>
    <row r="2042" spans="2:5">
      <c r="B2042" s="118">
        <v>2033</v>
      </c>
      <c r="C2042" s="21" t="str">
        <f t="shared" si="31"/>
        <v>2033</v>
      </c>
      <c r="D2042" s="114" t="s">
        <v>189</v>
      </c>
      <c r="E2042" s="112" t="s">
        <v>163</v>
      </c>
    </row>
    <row r="2043" spans="2:5">
      <c r="B2043" s="118">
        <v>2034</v>
      </c>
      <c r="C2043" s="21" t="str">
        <f t="shared" ref="C2043:C2106" si="32">+TEXT(B2043,0)</f>
        <v>2034</v>
      </c>
      <c r="D2043" s="114" t="s">
        <v>189</v>
      </c>
      <c r="E2043" s="112" t="s">
        <v>163</v>
      </c>
    </row>
    <row r="2044" spans="2:5">
      <c r="B2044" s="118">
        <v>2035</v>
      </c>
      <c r="C2044" s="21" t="str">
        <f t="shared" si="32"/>
        <v>2035</v>
      </c>
      <c r="D2044" s="114" t="s">
        <v>189</v>
      </c>
      <c r="E2044" s="112" t="s">
        <v>163</v>
      </c>
    </row>
    <row r="2045" spans="2:5">
      <c r="B2045" s="118">
        <v>2036</v>
      </c>
      <c r="C2045" s="21" t="str">
        <f t="shared" si="32"/>
        <v>2036</v>
      </c>
      <c r="D2045" s="114" t="s">
        <v>189</v>
      </c>
      <c r="E2045" s="112" t="s">
        <v>163</v>
      </c>
    </row>
    <row r="2046" spans="2:5">
      <c r="B2046" s="118">
        <v>2037</v>
      </c>
      <c r="C2046" s="21" t="str">
        <f t="shared" si="32"/>
        <v>2037</v>
      </c>
      <c r="D2046" s="114" t="s">
        <v>189</v>
      </c>
      <c r="E2046" s="112" t="s">
        <v>163</v>
      </c>
    </row>
    <row r="2047" spans="2:5">
      <c r="B2047" s="118">
        <v>2038</v>
      </c>
      <c r="C2047" s="21" t="str">
        <f t="shared" si="32"/>
        <v>2038</v>
      </c>
      <c r="D2047" s="114" t="s">
        <v>189</v>
      </c>
      <c r="E2047" s="112" t="s">
        <v>163</v>
      </c>
    </row>
    <row r="2048" spans="2:5">
      <c r="B2048" s="118">
        <v>2039</v>
      </c>
      <c r="C2048" s="21" t="str">
        <f t="shared" si="32"/>
        <v>2039</v>
      </c>
      <c r="D2048" s="114" t="s">
        <v>189</v>
      </c>
      <c r="E2048" s="112" t="s">
        <v>163</v>
      </c>
    </row>
    <row r="2049" spans="2:5">
      <c r="B2049" s="118">
        <v>2040</v>
      </c>
      <c r="C2049" s="21" t="str">
        <f t="shared" si="32"/>
        <v>2040</v>
      </c>
      <c r="D2049" s="114" t="s">
        <v>189</v>
      </c>
      <c r="E2049" s="112" t="s">
        <v>163</v>
      </c>
    </row>
    <row r="2050" spans="2:5">
      <c r="B2050" s="118">
        <v>2041</v>
      </c>
      <c r="C2050" s="21" t="str">
        <f t="shared" si="32"/>
        <v>2041</v>
      </c>
      <c r="D2050" s="114" t="s">
        <v>189</v>
      </c>
      <c r="E2050" s="112" t="s">
        <v>163</v>
      </c>
    </row>
    <row r="2051" spans="2:5">
      <c r="B2051" s="118">
        <v>2042</v>
      </c>
      <c r="C2051" s="21" t="str">
        <f t="shared" si="32"/>
        <v>2042</v>
      </c>
      <c r="D2051" s="114" t="s">
        <v>189</v>
      </c>
      <c r="E2051" s="112" t="s">
        <v>163</v>
      </c>
    </row>
    <row r="2052" spans="2:5">
      <c r="B2052" s="118">
        <v>2043</v>
      </c>
      <c r="C2052" s="21" t="str">
        <f t="shared" si="32"/>
        <v>2043</v>
      </c>
      <c r="D2052" s="114" t="s">
        <v>189</v>
      </c>
      <c r="E2052" s="112" t="s">
        <v>163</v>
      </c>
    </row>
    <row r="2053" spans="2:5">
      <c r="B2053" s="118">
        <v>2044</v>
      </c>
      <c r="C2053" s="21" t="str">
        <f t="shared" si="32"/>
        <v>2044</v>
      </c>
      <c r="D2053" s="114" t="s">
        <v>189</v>
      </c>
      <c r="E2053" s="112" t="s">
        <v>163</v>
      </c>
    </row>
    <row r="2054" spans="2:5">
      <c r="B2054" s="118">
        <v>2045</v>
      </c>
      <c r="C2054" s="21" t="str">
        <f t="shared" si="32"/>
        <v>2045</v>
      </c>
      <c r="D2054" s="114" t="s">
        <v>189</v>
      </c>
      <c r="E2054" s="112" t="s">
        <v>163</v>
      </c>
    </row>
    <row r="2055" spans="2:5">
      <c r="B2055" s="118">
        <v>2046</v>
      </c>
      <c r="C2055" s="21" t="str">
        <f t="shared" si="32"/>
        <v>2046</v>
      </c>
      <c r="D2055" s="114" t="s">
        <v>189</v>
      </c>
      <c r="E2055" s="112" t="s">
        <v>163</v>
      </c>
    </row>
    <row r="2056" spans="2:5">
      <c r="B2056" s="118">
        <v>2047</v>
      </c>
      <c r="C2056" s="21" t="str">
        <f t="shared" si="32"/>
        <v>2047</v>
      </c>
      <c r="D2056" s="114" t="s">
        <v>189</v>
      </c>
      <c r="E2056" s="112" t="s">
        <v>163</v>
      </c>
    </row>
    <row r="2057" spans="2:5">
      <c r="B2057" s="118">
        <v>2048</v>
      </c>
      <c r="C2057" s="21" t="str">
        <f t="shared" si="32"/>
        <v>2048</v>
      </c>
      <c r="D2057" s="114" t="s">
        <v>189</v>
      </c>
      <c r="E2057" s="112" t="s">
        <v>163</v>
      </c>
    </row>
    <row r="2058" spans="2:5">
      <c r="B2058" s="118">
        <v>2049</v>
      </c>
      <c r="C2058" s="21" t="str">
        <f t="shared" si="32"/>
        <v>2049</v>
      </c>
      <c r="D2058" s="114" t="s">
        <v>189</v>
      </c>
      <c r="E2058" s="112" t="s">
        <v>163</v>
      </c>
    </row>
    <row r="2059" spans="2:5">
      <c r="B2059" s="118">
        <v>2050</v>
      </c>
      <c r="C2059" s="21" t="str">
        <f t="shared" si="32"/>
        <v>2050</v>
      </c>
      <c r="D2059" s="114" t="s">
        <v>189</v>
      </c>
      <c r="E2059" s="112" t="s">
        <v>163</v>
      </c>
    </row>
    <row r="2060" spans="2:5">
      <c r="B2060" s="118">
        <v>2051</v>
      </c>
      <c r="C2060" s="21" t="str">
        <f t="shared" si="32"/>
        <v>2051</v>
      </c>
      <c r="D2060" s="114" t="s">
        <v>189</v>
      </c>
      <c r="E2060" s="112" t="s">
        <v>163</v>
      </c>
    </row>
    <row r="2061" spans="2:5">
      <c r="B2061" s="118">
        <v>2052</v>
      </c>
      <c r="C2061" s="21" t="str">
        <f t="shared" si="32"/>
        <v>2052</v>
      </c>
      <c r="D2061" s="114" t="s">
        <v>189</v>
      </c>
      <c r="E2061" s="112" t="s">
        <v>163</v>
      </c>
    </row>
    <row r="2062" spans="2:5">
      <c r="B2062" s="118">
        <v>2053</v>
      </c>
      <c r="C2062" s="21" t="str">
        <f t="shared" si="32"/>
        <v>2053</v>
      </c>
      <c r="D2062" s="114" t="s">
        <v>189</v>
      </c>
      <c r="E2062" s="112" t="s">
        <v>163</v>
      </c>
    </row>
    <row r="2063" spans="2:5">
      <c r="B2063" s="118">
        <v>2054</v>
      </c>
      <c r="C2063" s="21" t="str">
        <f t="shared" si="32"/>
        <v>2054</v>
      </c>
      <c r="D2063" s="114" t="s">
        <v>189</v>
      </c>
      <c r="E2063" s="112" t="s">
        <v>163</v>
      </c>
    </row>
    <row r="2064" spans="2:5">
      <c r="B2064" s="118">
        <v>2055</v>
      </c>
      <c r="C2064" s="21" t="str">
        <f t="shared" si="32"/>
        <v>2055</v>
      </c>
      <c r="D2064" s="114" t="s">
        <v>189</v>
      </c>
      <c r="E2064" s="112" t="s">
        <v>163</v>
      </c>
    </row>
    <row r="2065" spans="2:5">
      <c r="B2065" s="118">
        <v>2056</v>
      </c>
      <c r="C2065" s="21" t="str">
        <f t="shared" si="32"/>
        <v>2056</v>
      </c>
      <c r="D2065" s="114" t="s">
        <v>189</v>
      </c>
      <c r="E2065" s="112" t="s">
        <v>163</v>
      </c>
    </row>
    <row r="2066" spans="2:5">
      <c r="B2066" s="118">
        <v>2057</v>
      </c>
      <c r="C2066" s="21" t="str">
        <f t="shared" si="32"/>
        <v>2057</v>
      </c>
      <c r="D2066" s="114" t="s">
        <v>189</v>
      </c>
      <c r="E2066" s="112" t="s">
        <v>163</v>
      </c>
    </row>
    <row r="2067" spans="2:5">
      <c r="B2067" s="118">
        <v>2058</v>
      </c>
      <c r="C2067" s="21" t="str">
        <f t="shared" si="32"/>
        <v>2058</v>
      </c>
      <c r="D2067" s="114" t="s">
        <v>189</v>
      </c>
      <c r="E2067" s="112" t="s">
        <v>163</v>
      </c>
    </row>
    <row r="2068" spans="2:5">
      <c r="B2068" s="118">
        <v>2059</v>
      </c>
      <c r="C2068" s="21" t="str">
        <f t="shared" si="32"/>
        <v>2059</v>
      </c>
      <c r="D2068" s="114" t="s">
        <v>189</v>
      </c>
      <c r="E2068" s="112" t="s">
        <v>163</v>
      </c>
    </row>
    <row r="2069" spans="2:5">
      <c r="B2069" s="118">
        <v>2060</v>
      </c>
      <c r="C2069" s="21" t="str">
        <f t="shared" si="32"/>
        <v>2060</v>
      </c>
      <c r="D2069" s="114" t="s">
        <v>189</v>
      </c>
      <c r="E2069" s="112" t="s">
        <v>163</v>
      </c>
    </row>
    <row r="2070" spans="2:5">
      <c r="B2070" s="118">
        <v>2061</v>
      </c>
      <c r="C2070" s="21" t="str">
        <f t="shared" si="32"/>
        <v>2061</v>
      </c>
      <c r="D2070" s="114" t="s">
        <v>189</v>
      </c>
      <c r="E2070" s="112" t="s">
        <v>163</v>
      </c>
    </row>
    <row r="2071" spans="2:5">
      <c r="B2071" s="118">
        <v>2062</v>
      </c>
      <c r="C2071" s="21" t="str">
        <f t="shared" si="32"/>
        <v>2062</v>
      </c>
      <c r="D2071" s="114" t="s">
        <v>189</v>
      </c>
      <c r="E2071" s="112" t="s">
        <v>163</v>
      </c>
    </row>
    <row r="2072" spans="2:5">
      <c r="B2072" s="118">
        <v>2063</v>
      </c>
      <c r="C2072" s="21" t="str">
        <f t="shared" si="32"/>
        <v>2063</v>
      </c>
      <c r="D2072" s="114" t="s">
        <v>189</v>
      </c>
      <c r="E2072" s="112" t="s">
        <v>163</v>
      </c>
    </row>
    <row r="2073" spans="2:5">
      <c r="B2073" s="118">
        <v>2064</v>
      </c>
      <c r="C2073" s="21" t="str">
        <f t="shared" si="32"/>
        <v>2064</v>
      </c>
      <c r="D2073" s="114" t="s">
        <v>189</v>
      </c>
      <c r="E2073" s="112" t="s">
        <v>163</v>
      </c>
    </row>
    <row r="2074" spans="2:5">
      <c r="B2074" s="118">
        <v>2065</v>
      </c>
      <c r="C2074" s="21" t="str">
        <f t="shared" si="32"/>
        <v>2065</v>
      </c>
      <c r="D2074" s="114" t="s">
        <v>189</v>
      </c>
      <c r="E2074" s="112" t="s">
        <v>163</v>
      </c>
    </row>
    <row r="2075" spans="2:5">
      <c r="B2075" s="118">
        <v>2066</v>
      </c>
      <c r="C2075" s="21" t="str">
        <f t="shared" si="32"/>
        <v>2066</v>
      </c>
      <c r="D2075" s="114" t="s">
        <v>189</v>
      </c>
      <c r="E2075" s="112" t="s">
        <v>163</v>
      </c>
    </row>
    <row r="2076" spans="2:5">
      <c r="B2076" s="118">
        <v>2067</v>
      </c>
      <c r="C2076" s="21" t="str">
        <f t="shared" si="32"/>
        <v>2067</v>
      </c>
      <c r="D2076" s="114" t="s">
        <v>189</v>
      </c>
      <c r="E2076" s="112" t="s">
        <v>163</v>
      </c>
    </row>
    <row r="2077" spans="2:5">
      <c r="B2077" s="118">
        <v>2068</v>
      </c>
      <c r="C2077" s="21" t="str">
        <f t="shared" si="32"/>
        <v>2068</v>
      </c>
      <c r="D2077" s="114" t="s">
        <v>189</v>
      </c>
      <c r="E2077" s="112" t="s">
        <v>163</v>
      </c>
    </row>
    <row r="2078" spans="2:5">
      <c r="B2078" s="118">
        <v>2069</v>
      </c>
      <c r="C2078" s="21" t="str">
        <f t="shared" si="32"/>
        <v>2069</v>
      </c>
      <c r="D2078" s="114" t="s">
        <v>189</v>
      </c>
      <c r="E2078" s="112" t="s">
        <v>163</v>
      </c>
    </row>
    <row r="2079" spans="2:5">
      <c r="B2079" s="118">
        <v>2070</v>
      </c>
      <c r="C2079" s="21" t="str">
        <f t="shared" si="32"/>
        <v>2070</v>
      </c>
      <c r="D2079" s="114" t="s">
        <v>189</v>
      </c>
      <c r="E2079" s="112" t="s">
        <v>163</v>
      </c>
    </row>
    <row r="2080" spans="2:5">
      <c r="B2080" s="118">
        <v>2071</v>
      </c>
      <c r="C2080" s="21" t="str">
        <f t="shared" si="32"/>
        <v>2071</v>
      </c>
      <c r="D2080" s="114" t="s">
        <v>189</v>
      </c>
      <c r="E2080" s="112" t="s">
        <v>163</v>
      </c>
    </row>
    <row r="2081" spans="2:5">
      <c r="B2081" s="118">
        <v>2072</v>
      </c>
      <c r="C2081" s="21" t="str">
        <f t="shared" si="32"/>
        <v>2072</v>
      </c>
      <c r="D2081" s="114" t="s">
        <v>189</v>
      </c>
      <c r="E2081" s="112" t="s">
        <v>163</v>
      </c>
    </row>
    <row r="2082" spans="2:5">
      <c r="B2082" s="118">
        <v>2073</v>
      </c>
      <c r="C2082" s="21" t="str">
        <f t="shared" si="32"/>
        <v>2073</v>
      </c>
      <c r="D2082" s="114" t="s">
        <v>189</v>
      </c>
      <c r="E2082" s="112" t="s">
        <v>163</v>
      </c>
    </row>
    <row r="2083" spans="2:5">
      <c r="B2083" s="118">
        <v>2074</v>
      </c>
      <c r="C2083" s="21" t="str">
        <f t="shared" si="32"/>
        <v>2074</v>
      </c>
      <c r="D2083" s="114" t="s">
        <v>189</v>
      </c>
      <c r="E2083" s="112" t="s">
        <v>163</v>
      </c>
    </row>
    <row r="2084" spans="2:5">
      <c r="B2084" s="118">
        <v>2075</v>
      </c>
      <c r="C2084" s="21" t="str">
        <f t="shared" si="32"/>
        <v>2075</v>
      </c>
      <c r="D2084" s="114" t="s">
        <v>189</v>
      </c>
      <c r="E2084" s="112" t="s">
        <v>163</v>
      </c>
    </row>
    <row r="2085" spans="2:5">
      <c r="B2085" s="118">
        <v>2076</v>
      </c>
      <c r="C2085" s="21" t="str">
        <f t="shared" si="32"/>
        <v>2076</v>
      </c>
      <c r="D2085" s="114" t="s">
        <v>189</v>
      </c>
      <c r="E2085" s="112" t="s">
        <v>163</v>
      </c>
    </row>
    <row r="2086" spans="2:5">
      <c r="B2086" s="118">
        <v>2077</v>
      </c>
      <c r="C2086" s="21" t="str">
        <f t="shared" si="32"/>
        <v>2077</v>
      </c>
      <c r="D2086" s="114" t="s">
        <v>189</v>
      </c>
      <c r="E2086" s="112" t="s">
        <v>163</v>
      </c>
    </row>
    <row r="2087" spans="2:5">
      <c r="B2087" s="118">
        <v>2078</v>
      </c>
      <c r="C2087" s="21" t="str">
        <f t="shared" si="32"/>
        <v>2078</v>
      </c>
      <c r="D2087" s="114" t="s">
        <v>189</v>
      </c>
      <c r="E2087" s="112" t="s">
        <v>163</v>
      </c>
    </row>
    <row r="2088" spans="2:5">
      <c r="B2088" s="118">
        <v>2079</v>
      </c>
      <c r="C2088" s="21" t="str">
        <f t="shared" si="32"/>
        <v>2079</v>
      </c>
      <c r="D2088" s="114" t="s">
        <v>189</v>
      </c>
      <c r="E2088" s="112" t="s">
        <v>163</v>
      </c>
    </row>
    <row r="2089" spans="2:5">
      <c r="B2089" s="118">
        <v>2080</v>
      </c>
      <c r="C2089" s="21" t="str">
        <f t="shared" si="32"/>
        <v>2080</v>
      </c>
      <c r="D2089" s="114" t="s">
        <v>189</v>
      </c>
      <c r="E2089" s="112" t="s">
        <v>163</v>
      </c>
    </row>
    <row r="2090" spans="2:5">
      <c r="B2090" s="118">
        <v>2081</v>
      </c>
      <c r="C2090" s="21" t="str">
        <f t="shared" si="32"/>
        <v>2081</v>
      </c>
      <c r="D2090" s="114" t="s">
        <v>189</v>
      </c>
      <c r="E2090" s="112" t="s">
        <v>163</v>
      </c>
    </row>
    <row r="2091" spans="2:5">
      <c r="B2091" s="118">
        <v>2082</v>
      </c>
      <c r="C2091" s="21" t="str">
        <f t="shared" si="32"/>
        <v>2082</v>
      </c>
      <c r="D2091" s="114" t="s">
        <v>189</v>
      </c>
      <c r="E2091" s="112" t="s">
        <v>163</v>
      </c>
    </row>
    <row r="2092" spans="2:5">
      <c r="B2092" s="118">
        <v>2083</v>
      </c>
      <c r="C2092" s="21" t="str">
        <f t="shared" si="32"/>
        <v>2083</v>
      </c>
      <c r="D2092" s="114" t="s">
        <v>189</v>
      </c>
      <c r="E2092" s="112" t="s">
        <v>163</v>
      </c>
    </row>
    <row r="2093" spans="2:5">
      <c r="B2093" s="118">
        <v>2084</v>
      </c>
      <c r="C2093" s="21" t="str">
        <f t="shared" si="32"/>
        <v>2084</v>
      </c>
      <c r="D2093" s="114" t="s">
        <v>189</v>
      </c>
      <c r="E2093" s="112" t="s">
        <v>163</v>
      </c>
    </row>
    <row r="2094" spans="2:5">
      <c r="B2094" s="118">
        <v>2085</v>
      </c>
      <c r="C2094" s="21" t="str">
        <f t="shared" si="32"/>
        <v>2085</v>
      </c>
      <c r="D2094" s="114" t="s">
        <v>189</v>
      </c>
      <c r="E2094" s="112" t="s">
        <v>163</v>
      </c>
    </row>
    <row r="2095" spans="2:5">
      <c r="B2095" s="118">
        <v>2086</v>
      </c>
      <c r="C2095" s="21" t="str">
        <f t="shared" si="32"/>
        <v>2086</v>
      </c>
      <c r="D2095" s="114" t="s">
        <v>189</v>
      </c>
      <c r="E2095" s="112" t="s">
        <v>163</v>
      </c>
    </row>
    <row r="2096" spans="2:5">
      <c r="B2096" s="118">
        <v>2087</v>
      </c>
      <c r="C2096" s="21" t="str">
        <f t="shared" si="32"/>
        <v>2087</v>
      </c>
      <c r="D2096" s="114" t="s">
        <v>189</v>
      </c>
      <c r="E2096" s="112" t="s">
        <v>163</v>
      </c>
    </row>
    <row r="2097" spans="2:5">
      <c r="B2097" s="118">
        <v>2088</v>
      </c>
      <c r="C2097" s="21" t="str">
        <f t="shared" si="32"/>
        <v>2088</v>
      </c>
      <c r="D2097" s="114" t="s">
        <v>189</v>
      </c>
      <c r="E2097" s="112" t="s">
        <v>163</v>
      </c>
    </row>
    <row r="2098" spans="2:5">
      <c r="B2098" s="118">
        <v>2089</v>
      </c>
      <c r="C2098" s="21" t="str">
        <f t="shared" si="32"/>
        <v>2089</v>
      </c>
      <c r="D2098" s="114" t="s">
        <v>189</v>
      </c>
      <c r="E2098" s="112" t="s">
        <v>163</v>
      </c>
    </row>
    <row r="2099" spans="2:5">
      <c r="B2099" s="118">
        <v>2090</v>
      </c>
      <c r="C2099" s="21" t="str">
        <f t="shared" si="32"/>
        <v>2090</v>
      </c>
      <c r="D2099" s="114" t="s">
        <v>189</v>
      </c>
      <c r="E2099" s="112" t="s">
        <v>163</v>
      </c>
    </row>
    <row r="2100" spans="2:5">
      <c r="B2100" s="118">
        <v>2091</v>
      </c>
      <c r="C2100" s="21" t="str">
        <f t="shared" si="32"/>
        <v>2091</v>
      </c>
      <c r="D2100" s="114" t="s">
        <v>189</v>
      </c>
      <c r="E2100" s="112" t="s">
        <v>163</v>
      </c>
    </row>
    <row r="2101" spans="2:5">
      <c r="B2101" s="118">
        <v>2092</v>
      </c>
      <c r="C2101" s="21" t="str">
        <f t="shared" si="32"/>
        <v>2092</v>
      </c>
      <c r="D2101" s="114" t="s">
        <v>189</v>
      </c>
      <c r="E2101" s="112" t="s">
        <v>163</v>
      </c>
    </row>
    <row r="2102" spans="2:5">
      <c r="B2102" s="118">
        <v>2093</v>
      </c>
      <c r="C2102" s="21" t="str">
        <f t="shared" si="32"/>
        <v>2093</v>
      </c>
      <c r="D2102" s="114" t="s">
        <v>189</v>
      </c>
      <c r="E2102" s="112" t="s">
        <v>163</v>
      </c>
    </row>
    <row r="2103" spans="2:5">
      <c r="B2103" s="118">
        <v>2094</v>
      </c>
      <c r="C2103" s="21" t="str">
        <f t="shared" si="32"/>
        <v>2094</v>
      </c>
      <c r="D2103" s="114" t="s">
        <v>189</v>
      </c>
      <c r="E2103" s="112" t="s">
        <v>163</v>
      </c>
    </row>
    <row r="2104" spans="2:5">
      <c r="B2104" s="118">
        <v>2095</v>
      </c>
      <c r="C2104" s="21" t="str">
        <f t="shared" si="32"/>
        <v>2095</v>
      </c>
      <c r="D2104" s="114" t="s">
        <v>189</v>
      </c>
      <c r="E2104" s="112" t="s">
        <v>163</v>
      </c>
    </row>
    <row r="2105" spans="2:5">
      <c r="B2105" s="118">
        <v>2096</v>
      </c>
      <c r="C2105" s="21" t="str">
        <f t="shared" si="32"/>
        <v>2096</v>
      </c>
      <c r="D2105" s="114" t="s">
        <v>189</v>
      </c>
      <c r="E2105" s="112" t="s">
        <v>163</v>
      </c>
    </row>
    <row r="2106" spans="2:5">
      <c r="B2106" s="118">
        <v>2097</v>
      </c>
      <c r="C2106" s="21" t="str">
        <f t="shared" si="32"/>
        <v>2097</v>
      </c>
      <c r="D2106" s="114" t="s">
        <v>189</v>
      </c>
      <c r="E2106" s="112" t="s">
        <v>163</v>
      </c>
    </row>
    <row r="2107" spans="2:5">
      <c r="B2107" s="118">
        <v>2098</v>
      </c>
      <c r="C2107" s="21" t="str">
        <f t="shared" ref="C2107:C2170" si="33">+TEXT(B2107,0)</f>
        <v>2098</v>
      </c>
      <c r="D2107" s="114" t="s">
        <v>189</v>
      </c>
      <c r="E2107" s="112" t="s">
        <v>163</v>
      </c>
    </row>
    <row r="2108" spans="2:5">
      <c r="B2108" s="118">
        <v>2099</v>
      </c>
      <c r="C2108" s="21" t="str">
        <f t="shared" si="33"/>
        <v>2099</v>
      </c>
      <c r="D2108" s="114" t="s">
        <v>189</v>
      </c>
      <c r="E2108" s="112" t="s">
        <v>163</v>
      </c>
    </row>
    <row r="2109" spans="2:5">
      <c r="B2109" s="118">
        <v>2100</v>
      </c>
      <c r="C2109" s="21" t="str">
        <f t="shared" si="33"/>
        <v>2100</v>
      </c>
      <c r="D2109" s="114" t="s">
        <v>189</v>
      </c>
      <c r="E2109" s="112" t="s">
        <v>163</v>
      </c>
    </row>
    <row r="2110" spans="2:5">
      <c r="B2110" s="118">
        <v>2101</v>
      </c>
      <c r="C2110" s="21" t="str">
        <f t="shared" si="33"/>
        <v>2101</v>
      </c>
      <c r="D2110" s="114" t="s">
        <v>189</v>
      </c>
      <c r="E2110" s="112" t="s">
        <v>163</v>
      </c>
    </row>
    <row r="2111" spans="2:5">
      <c r="B2111" s="118">
        <v>2102</v>
      </c>
      <c r="C2111" s="21" t="str">
        <f t="shared" si="33"/>
        <v>2102</v>
      </c>
      <c r="D2111" s="114" t="s">
        <v>189</v>
      </c>
      <c r="E2111" s="112" t="s">
        <v>163</v>
      </c>
    </row>
    <row r="2112" spans="2:5">
      <c r="B2112" s="118">
        <v>2103</v>
      </c>
      <c r="C2112" s="21" t="str">
        <f t="shared" si="33"/>
        <v>2103</v>
      </c>
      <c r="D2112" s="114" t="s">
        <v>189</v>
      </c>
      <c r="E2112" s="112" t="s">
        <v>163</v>
      </c>
    </row>
    <row r="2113" spans="2:5">
      <c r="B2113" s="118">
        <v>2104</v>
      </c>
      <c r="C2113" s="21" t="str">
        <f t="shared" si="33"/>
        <v>2104</v>
      </c>
      <c r="D2113" s="114" t="s">
        <v>189</v>
      </c>
      <c r="E2113" s="112" t="s">
        <v>163</v>
      </c>
    </row>
    <row r="2114" spans="2:5">
      <c r="B2114" s="118">
        <v>2105</v>
      </c>
      <c r="C2114" s="21" t="str">
        <f t="shared" si="33"/>
        <v>2105</v>
      </c>
      <c r="D2114" s="114" t="s">
        <v>189</v>
      </c>
      <c r="E2114" s="112" t="s">
        <v>163</v>
      </c>
    </row>
    <row r="2115" spans="2:5">
      <c r="B2115" s="118">
        <v>2106</v>
      </c>
      <c r="C2115" s="21" t="str">
        <f t="shared" si="33"/>
        <v>2106</v>
      </c>
      <c r="D2115" s="114" t="s">
        <v>189</v>
      </c>
      <c r="E2115" s="112" t="s">
        <v>163</v>
      </c>
    </row>
    <row r="2116" spans="2:5">
      <c r="B2116" s="118">
        <v>2107</v>
      </c>
      <c r="C2116" s="21" t="str">
        <f t="shared" si="33"/>
        <v>2107</v>
      </c>
      <c r="D2116" s="114" t="s">
        <v>189</v>
      </c>
      <c r="E2116" s="112" t="s">
        <v>163</v>
      </c>
    </row>
    <row r="2117" spans="2:5">
      <c r="B2117" s="118">
        <v>2108</v>
      </c>
      <c r="C2117" s="21" t="str">
        <f t="shared" si="33"/>
        <v>2108</v>
      </c>
      <c r="D2117" s="114" t="s">
        <v>189</v>
      </c>
      <c r="E2117" s="112" t="s">
        <v>163</v>
      </c>
    </row>
    <row r="2118" spans="2:5">
      <c r="B2118" s="118">
        <v>2109</v>
      </c>
      <c r="C2118" s="21" t="str">
        <f t="shared" si="33"/>
        <v>2109</v>
      </c>
      <c r="D2118" s="114" t="s">
        <v>189</v>
      </c>
      <c r="E2118" s="112" t="s">
        <v>163</v>
      </c>
    </row>
    <row r="2119" spans="2:5">
      <c r="B2119" s="118">
        <v>2110</v>
      </c>
      <c r="C2119" s="21" t="str">
        <f t="shared" si="33"/>
        <v>2110</v>
      </c>
      <c r="D2119" s="114" t="s">
        <v>189</v>
      </c>
      <c r="E2119" s="112" t="s">
        <v>163</v>
      </c>
    </row>
    <row r="2120" spans="2:5">
      <c r="B2120" s="118">
        <v>2111</v>
      </c>
      <c r="C2120" s="21" t="str">
        <f t="shared" si="33"/>
        <v>2111</v>
      </c>
      <c r="D2120" s="114" t="s">
        <v>189</v>
      </c>
      <c r="E2120" s="112" t="s">
        <v>163</v>
      </c>
    </row>
    <row r="2121" spans="2:5">
      <c r="B2121" s="118">
        <v>2112</v>
      </c>
      <c r="C2121" s="21" t="str">
        <f t="shared" si="33"/>
        <v>2112</v>
      </c>
      <c r="D2121" s="114" t="s">
        <v>189</v>
      </c>
      <c r="E2121" s="112" t="s">
        <v>163</v>
      </c>
    </row>
    <row r="2122" spans="2:5">
      <c r="B2122" s="118">
        <v>2113</v>
      </c>
      <c r="C2122" s="21" t="str">
        <f t="shared" si="33"/>
        <v>2113</v>
      </c>
      <c r="D2122" s="114" t="s">
        <v>189</v>
      </c>
      <c r="E2122" s="112" t="s">
        <v>163</v>
      </c>
    </row>
    <row r="2123" spans="2:5">
      <c r="B2123" s="118">
        <v>2114</v>
      </c>
      <c r="C2123" s="21" t="str">
        <f t="shared" si="33"/>
        <v>2114</v>
      </c>
      <c r="D2123" s="114" t="s">
        <v>189</v>
      </c>
      <c r="E2123" s="112" t="s">
        <v>163</v>
      </c>
    </row>
    <row r="2124" spans="2:5">
      <c r="B2124" s="118">
        <v>2115</v>
      </c>
      <c r="C2124" s="21" t="str">
        <f t="shared" si="33"/>
        <v>2115</v>
      </c>
      <c r="D2124" s="114" t="s">
        <v>189</v>
      </c>
      <c r="E2124" s="112" t="s">
        <v>163</v>
      </c>
    </row>
    <row r="2125" spans="2:5">
      <c r="B2125" s="118">
        <v>2116</v>
      </c>
      <c r="C2125" s="21" t="str">
        <f t="shared" si="33"/>
        <v>2116</v>
      </c>
      <c r="D2125" s="114" t="s">
        <v>189</v>
      </c>
      <c r="E2125" s="112" t="s">
        <v>163</v>
      </c>
    </row>
    <row r="2126" spans="2:5">
      <c r="B2126" s="118">
        <v>2117</v>
      </c>
      <c r="C2126" s="21" t="str">
        <f t="shared" si="33"/>
        <v>2117</v>
      </c>
      <c r="D2126" s="114" t="s">
        <v>189</v>
      </c>
      <c r="E2126" s="112" t="s">
        <v>163</v>
      </c>
    </row>
    <row r="2127" spans="2:5">
      <c r="B2127" s="118">
        <v>2118</v>
      </c>
      <c r="C2127" s="21" t="str">
        <f t="shared" si="33"/>
        <v>2118</v>
      </c>
      <c r="D2127" s="114" t="s">
        <v>189</v>
      </c>
      <c r="E2127" s="112" t="s">
        <v>163</v>
      </c>
    </row>
    <row r="2128" spans="2:5">
      <c r="B2128" s="118">
        <v>2119</v>
      </c>
      <c r="C2128" s="21" t="str">
        <f t="shared" si="33"/>
        <v>2119</v>
      </c>
      <c r="D2128" s="114" t="s">
        <v>189</v>
      </c>
      <c r="E2128" s="112" t="s">
        <v>163</v>
      </c>
    </row>
    <row r="2129" spans="2:5">
      <c r="B2129" s="118">
        <v>2120</v>
      </c>
      <c r="C2129" s="21" t="str">
        <f t="shared" si="33"/>
        <v>2120</v>
      </c>
      <c r="D2129" s="114" t="s">
        <v>189</v>
      </c>
      <c r="E2129" s="112" t="s">
        <v>163</v>
      </c>
    </row>
    <row r="2130" spans="2:5">
      <c r="B2130" s="118">
        <v>2121</v>
      </c>
      <c r="C2130" s="21" t="str">
        <f t="shared" si="33"/>
        <v>2121</v>
      </c>
      <c r="D2130" s="114" t="s">
        <v>189</v>
      </c>
      <c r="E2130" s="112" t="s">
        <v>163</v>
      </c>
    </row>
    <row r="2131" spans="2:5">
      <c r="B2131" s="118">
        <v>2122</v>
      </c>
      <c r="C2131" s="21" t="str">
        <f t="shared" si="33"/>
        <v>2122</v>
      </c>
      <c r="D2131" s="114" t="s">
        <v>189</v>
      </c>
      <c r="E2131" s="112" t="s">
        <v>163</v>
      </c>
    </row>
    <row r="2132" spans="2:5">
      <c r="B2132" s="118">
        <v>2123</v>
      </c>
      <c r="C2132" s="21" t="str">
        <f t="shared" si="33"/>
        <v>2123</v>
      </c>
      <c r="D2132" s="114" t="s">
        <v>189</v>
      </c>
      <c r="E2132" s="112" t="s">
        <v>163</v>
      </c>
    </row>
    <row r="2133" spans="2:5">
      <c r="B2133" s="118">
        <v>2124</v>
      </c>
      <c r="C2133" s="21" t="str">
        <f t="shared" si="33"/>
        <v>2124</v>
      </c>
      <c r="D2133" s="114" t="s">
        <v>189</v>
      </c>
      <c r="E2133" s="112" t="s">
        <v>163</v>
      </c>
    </row>
    <row r="2134" spans="2:5">
      <c r="B2134" s="118">
        <v>2125</v>
      </c>
      <c r="C2134" s="21" t="str">
        <f t="shared" si="33"/>
        <v>2125</v>
      </c>
      <c r="D2134" s="114" t="s">
        <v>189</v>
      </c>
      <c r="E2134" s="112" t="s">
        <v>163</v>
      </c>
    </row>
    <row r="2135" spans="2:5">
      <c r="B2135" s="118">
        <v>2126</v>
      </c>
      <c r="C2135" s="21" t="str">
        <f t="shared" si="33"/>
        <v>2126</v>
      </c>
      <c r="D2135" s="114" t="s">
        <v>189</v>
      </c>
      <c r="E2135" s="112" t="s">
        <v>163</v>
      </c>
    </row>
    <row r="2136" spans="2:5">
      <c r="B2136" s="118">
        <v>2127</v>
      </c>
      <c r="C2136" s="21" t="str">
        <f t="shared" si="33"/>
        <v>2127</v>
      </c>
      <c r="D2136" s="114" t="s">
        <v>189</v>
      </c>
      <c r="E2136" s="112" t="s">
        <v>163</v>
      </c>
    </row>
    <row r="2137" spans="2:5">
      <c r="B2137" s="118">
        <v>2128</v>
      </c>
      <c r="C2137" s="21" t="str">
        <f t="shared" si="33"/>
        <v>2128</v>
      </c>
      <c r="D2137" s="114" t="s">
        <v>189</v>
      </c>
      <c r="E2137" s="112" t="s">
        <v>163</v>
      </c>
    </row>
    <row r="2138" spans="2:5">
      <c r="B2138" s="118">
        <v>2129</v>
      </c>
      <c r="C2138" s="21" t="str">
        <f t="shared" si="33"/>
        <v>2129</v>
      </c>
      <c r="D2138" s="114" t="s">
        <v>189</v>
      </c>
      <c r="E2138" s="112" t="s">
        <v>163</v>
      </c>
    </row>
    <row r="2139" spans="2:5">
      <c r="B2139" s="118">
        <v>2130</v>
      </c>
      <c r="C2139" s="21" t="str">
        <f t="shared" si="33"/>
        <v>2130</v>
      </c>
      <c r="D2139" s="114" t="s">
        <v>189</v>
      </c>
      <c r="E2139" s="112" t="s">
        <v>163</v>
      </c>
    </row>
    <row r="2140" spans="2:5">
      <c r="B2140" s="118">
        <v>2131</v>
      </c>
      <c r="C2140" s="21" t="str">
        <f t="shared" si="33"/>
        <v>2131</v>
      </c>
      <c r="D2140" s="114" t="s">
        <v>189</v>
      </c>
      <c r="E2140" s="112" t="s">
        <v>163</v>
      </c>
    </row>
    <row r="2141" spans="2:5">
      <c r="B2141" s="118">
        <v>2132</v>
      </c>
      <c r="C2141" s="21" t="str">
        <f t="shared" si="33"/>
        <v>2132</v>
      </c>
      <c r="D2141" s="114" t="s">
        <v>189</v>
      </c>
      <c r="E2141" s="112" t="s">
        <v>163</v>
      </c>
    </row>
    <row r="2142" spans="2:5">
      <c r="B2142" s="118">
        <v>2133</v>
      </c>
      <c r="C2142" s="21" t="str">
        <f t="shared" si="33"/>
        <v>2133</v>
      </c>
      <c r="D2142" s="114" t="s">
        <v>189</v>
      </c>
      <c r="E2142" s="112" t="s">
        <v>163</v>
      </c>
    </row>
    <row r="2143" spans="2:5">
      <c r="B2143" s="118">
        <v>2134</v>
      </c>
      <c r="C2143" s="21" t="str">
        <f t="shared" si="33"/>
        <v>2134</v>
      </c>
      <c r="D2143" s="114" t="s">
        <v>189</v>
      </c>
      <c r="E2143" s="112" t="s">
        <v>163</v>
      </c>
    </row>
    <row r="2144" spans="2:5">
      <c r="B2144" s="118">
        <v>2135</v>
      </c>
      <c r="C2144" s="21" t="str">
        <f t="shared" si="33"/>
        <v>2135</v>
      </c>
      <c r="D2144" s="114" t="s">
        <v>189</v>
      </c>
      <c r="E2144" s="112" t="s">
        <v>163</v>
      </c>
    </row>
    <row r="2145" spans="2:5">
      <c r="B2145" s="118">
        <v>2136</v>
      </c>
      <c r="C2145" s="21" t="str">
        <f t="shared" si="33"/>
        <v>2136</v>
      </c>
      <c r="D2145" s="114" t="s">
        <v>189</v>
      </c>
      <c r="E2145" s="112" t="s">
        <v>163</v>
      </c>
    </row>
    <row r="2146" spans="2:5">
      <c r="B2146" s="118">
        <v>2137</v>
      </c>
      <c r="C2146" s="21" t="str">
        <f t="shared" si="33"/>
        <v>2137</v>
      </c>
      <c r="D2146" s="114" t="s">
        <v>189</v>
      </c>
      <c r="E2146" s="112" t="s">
        <v>163</v>
      </c>
    </row>
    <row r="2147" spans="2:5">
      <c r="B2147" s="118">
        <v>2138</v>
      </c>
      <c r="C2147" s="21" t="str">
        <f t="shared" si="33"/>
        <v>2138</v>
      </c>
      <c r="D2147" s="114" t="s">
        <v>189</v>
      </c>
      <c r="E2147" s="112" t="s">
        <v>163</v>
      </c>
    </row>
    <row r="2148" spans="2:5">
      <c r="B2148" s="118">
        <v>2139</v>
      </c>
      <c r="C2148" s="21" t="str">
        <f t="shared" si="33"/>
        <v>2139</v>
      </c>
      <c r="D2148" s="114" t="s">
        <v>189</v>
      </c>
      <c r="E2148" s="112" t="s">
        <v>163</v>
      </c>
    </row>
    <row r="2149" spans="2:5">
      <c r="B2149" s="118">
        <v>2140</v>
      </c>
      <c r="C2149" s="21" t="str">
        <f t="shared" si="33"/>
        <v>2140</v>
      </c>
      <c r="D2149" s="114" t="s">
        <v>189</v>
      </c>
      <c r="E2149" s="112" t="s">
        <v>163</v>
      </c>
    </row>
    <row r="2150" spans="2:5">
      <c r="B2150" s="118">
        <v>2141</v>
      </c>
      <c r="C2150" s="21" t="str">
        <f t="shared" si="33"/>
        <v>2141</v>
      </c>
      <c r="D2150" s="114" t="s">
        <v>189</v>
      </c>
      <c r="E2150" s="112" t="s">
        <v>163</v>
      </c>
    </row>
    <row r="2151" spans="2:5">
      <c r="B2151" s="118">
        <v>2142</v>
      </c>
      <c r="C2151" s="21" t="str">
        <f t="shared" si="33"/>
        <v>2142</v>
      </c>
      <c r="D2151" s="114" t="s">
        <v>189</v>
      </c>
      <c r="E2151" s="112" t="s">
        <v>163</v>
      </c>
    </row>
    <row r="2152" spans="2:5">
      <c r="B2152" s="118">
        <v>2143</v>
      </c>
      <c r="C2152" s="21" t="str">
        <f t="shared" si="33"/>
        <v>2143</v>
      </c>
      <c r="D2152" s="114" t="s">
        <v>189</v>
      </c>
      <c r="E2152" s="112" t="s">
        <v>163</v>
      </c>
    </row>
    <row r="2153" spans="2:5">
      <c r="B2153" s="118">
        <v>2144</v>
      </c>
      <c r="C2153" s="21" t="str">
        <f t="shared" si="33"/>
        <v>2144</v>
      </c>
      <c r="D2153" s="114" t="s">
        <v>189</v>
      </c>
      <c r="E2153" s="112" t="s">
        <v>163</v>
      </c>
    </row>
    <row r="2154" spans="2:5">
      <c r="B2154" s="118">
        <v>2145</v>
      </c>
      <c r="C2154" s="21" t="str">
        <f t="shared" si="33"/>
        <v>2145</v>
      </c>
      <c r="D2154" s="114" t="s">
        <v>189</v>
      </c>
      <c r="E2154" s="112" t="s">
        <v>163</v>
      </c>
    </row>
    <row r="2155" spans="2:5">
      <c r="B2155" s="118">
        <v>2146</v>
      </c>
      <c r="C2155" s="21" t="str">
        <f t="shared" si="33"/>
        <v>2146</v>
      </c>
      <c r="D2155" s="114" t="s">
        <v>189</v>
      </c>
      <c r="E2155" s="112" t="s">
        <v>163</v>
      </c>
    </row>
    <row r="2156" spans="2:5">
      <c r="B2156" s="118">
        <v>2147</v>
      </c>
      <c r="C2156" s="21" t="str">
        <f t="shared" si="33"/>
        <v>2147</v>
      </c>
      <c r="D2156" s="114" t="s">
        <v>189</v>
      </c>
      <c r="E2156" s="112" t="s">
        <v>163</v>
      </c>
    </row>
    <row r="2157" spans="2:5">
      <c r="B2157" s="118">
        <v>2148</v>
      </c>
      <c r="C2157" s="21" t="str">
        <f t="shared" si="33"/>
        <v>2148</v>
      </c>
      <c r="D2157" s="114" t="s">
        <v>189</v>
      </c>
      <c r="E2157" s="112" t="s">
        <v>163</v>
      </c>
    </row>
    <row r="2158" spans="2:5">
      <c r="B2158" s="118">
        <v>2149</v>
      </c>
      <c r="C2158" s="21" t="str">
        <f t="shared" si="33"/>
        <v>2149</v>
      </c>
      <c r="D2158" s="114" t="s">
        <v>189</v>
      </c>
      <c r="E2158" s="112" t="s">
        <v>163</v>
      </c>
    </row>
    <row r="2159" spans="2:5">
      <c r="B2159" s="118">
        <v>2150</v>
      </c>
      <c r="C2159" s="21" t="str">
        <f t="shared" si="33"/>
        <v>2150</v>
      </c>
      <c r="D2159" s="114" t="s">
        <v>189</v>
      </c>
      <c r="E2159" s="112" t="s">
        <v>163</v>
      </c>
    </row>
    <row r="2160" spans="2:5">
      <c r="B2160" s="118">
        <v>2151</v>
      </c>
      <c r="C2160" s="21" t="str">
        <f t="shared" si="33"/>
        <v>2151</v>
      </c>
      <c r="D2160" s="114" t="s">
        <v>189</v>
      </c>
      <c r="E2160" s="112" t="s">
        <v>163</v>
      </c>
    </row>
    <row r="2161" spans="2:5">
      <c r="B2161" s="118">
        <v>2152</v>
      </c>
      <c r="C2161" s="21" t="str">
        <f t="shared" si="33"/>
        <v>2152</v>
      </c>
      <c r="D2161" s="114" t="s">
        <v>189</v>
      </c>
      <c r="E2161" s="112" t="s">
        <v>163</v>
      </c>
    </row>
    <row r="2162" spans="2:5">
      <c r="B2162" s="118">
        <v>2153</v>
      </c>
      <c r="C2162" s="21" t="str">
        <f t="shared" si="33"/>
        <v>2153</v>
      </c>
      <c r="D2162" s="114" t="s">
        <v>189</v>
      </c>
      <c r="E2162" s="112" t="s">
        <v>163</v>
      </c>
    </row>
    <row r="2163" spans="2:5">
      <c r="B2163" s="118">
        <v>2154</v>
      </c>
      <c r="C2163" s="21" t="str">
        <f t="shared" si="33"/>
        <v>2154</v>
      </c>
      <c r="D2163" s="114" t="s">
        <v>189</v>
      </c>
      <c r="E2163" s="112" t="s">
        <v>163</v>
      </c>
    </row>
    <row r="2164" spans="2:5">
      <c r="B2164" s="118">
        <v>2155</v>
      </c>
      <c r="C2164" s="21" t="str">
        <f t="shared" si="33"/>
        <v>2155</v>
      </c>
      <c r="D2164" s="114" t="s">
        <v>189</v>
      </c>
      <c r="E2164" s="112" t="s">
        <v>163</v>
      </c>
    </row>
    <row r="2165" spans="2:5">
      <c r="B2165" s="118">
        <v>2156</v>
      </c>
      <c r="C2165" s="21" t="str">
        <f t="shared" si="33"/>
        <v>2156</v>
      </c>
      <c r="D2165" s="114" t="s">
        <v>189</v>
      </c>
      <c r="E2165" s="112" t="s">
        <v>163</v>
      </c>
    </row>
    <row r="2166" spans="2:5">
      <c r="B2166" s="118">
        <v>2157</v>
      </c>
      <c r="C2166" s="21" t="str">
        <f t="shared" si="33"/>
        <v>2157</v>
      </c>
      <c r="D2166" s="114" t="s">
        <v>189</v>
      </c>
      <c r="E2166" s="112" t="s">
        <v>163</v>
      </c>
    </row>
    <row r="2167" spans="2:5">
      <c r="B2167" s="118">
        <v>2158</v>
      </c>
      <c r="C2167" s="21" t="str">
        <f t="shared" si="33"/>
        <v>2158</v>
      </c>
      <c r="D2167" s="114" t="s">
        <v>189</v>
      </c>
      <c r="E2167" s="112" t="s">
        <v>163</v>
      </c>
    </row>
    <row r="2168" spans="2:5">
      <c r="B2168" s="118">
        <v>2159</v>
      </c>
      <c r="C2168" s="21" t="str">
        <f t="shared" si="33"/>
        <v>2159</v>
      </c>
      <c r="D2168" s="114" t="s">
        <v>189</v>
      </c>
      <c r="E2168" s="112" t="s">
        <v>163</v>
      </c>
    </row>
    <row r="2169" spans="2:5">
      <c r="B2169" s="118">
        <v>2160</v>
      </c>
      <c r="C2169" s="21" t="str">
        <f t="shared" si="33"/>
        <v>2160</v>
      </c>
      <c r="D2169" s="114" t="s">
        <v>189</v>
      </c>
      <c r="E2169" s="112" t="s">
        <v>163</v>
      </c>
    </row>
    <row r="2170" spans="2:5">
      <c r="B2170" s="118">
        <v>2161</v>
      </c>
      <c r="C2170" s="21" t="str">
        <f t="shared" si="33"/>
        <v>2161</v>
      </c>
      <c r="D2170" s="114" t="s">
        <v>189</v>
      </c>
      <c r="E2170" s="112" t="s">
        <v>163</v>
      </c>
    </row>
    <row r="2171" spans="2:5">
      <c r="B2171" s="118">
        <v>2162</v>
      </c>
      <c r="C2171" s="21" t="str">
        <f t="shared" ref="C2171:C2234" si="34">+TEXT(B2171,0)</f>
        <v>2162</v>
      </c>
      <c r="D2171" s="114" t="s">
        <v>189</v>
      </c>
      <c r="E2171" s="112" t="s">
        <v>163</v>
      </c>
    </row>
    <row r="2172" spans="2:5">
      <c r="B2172" s="118">
        <v>2163</v>
      </c>
      <c r="C2172" s="21" t="str">
        <f t="shared" si="34"/>
        <v>2163</v>
      </c>
      <c r="D2172" s="114" t="s">
        <v>189</v>
      </c>
      <c r="E2172" s="112" t="s">
        <v>163</v>
      </c>
    </row>
    <row r="2173" spans="2:5">
      <c r="B2173" s="118">
        <v>2164</v>
      </c>
      <c r="C2173" s="21" t="str">
        <f t="shared" si="34"/>
        <v>2164</v>
      </c>
      <c r="D2173" s="114" t="s">
        <v>189</v>
      </c>
      <c r="E2173" s="112" t="s">
        <v>163</v>
      </c>
    </row>
    <row r="2174" spans="2:5">
      <c r="B2174" s="118">
        <v>2165</v>
      </c>
      <c r="C2174" s="21" t="str">
        <f t="shared" si="34"/>
        <v>2165</v>
      </c>
      <c r="D2174" s="114" t="s">
        <v>189</v>
      </c>
      <c r="E2174" s="112" t="s">
        <v>163</v>
      </c>
    </row>
    <row r="2175" spans="2:5">
      <c r="B2175" s="118">
        <v>2166</v>
      </c>
      <c r="C2175" s="21" t="str">
        <f t="shared" si="34"/>
        <v>2166</v>
      </c>
      <c r="D2175" s="114" t="s">
        <v>189</v>
      </c>
      <c r="E2175" s="112" t="s">
        <v>163</v>
      </c>
    </row>
    <row r="2176" spans="2:5">
      <c r="B2176" s="118">
        <v>2167</v>
      </c>
      <c r="C2176" s="21" t="str">
        <f t="shared" si="34"/>
        <v>2167</v>
      </c>
      <c r="D2176" s="114" t="s">
        <v>189</v>
      </c>
      <c r="E2176" s="112" t="s">
        <v>163</v>
      </c>
    </row>
    <row r="2177" spans="2:5">
      <c r="B2177" s="118">
        <v>2168</v>
      </c>
      <c r="C2177" s="21" t="str">
        <f t="shared" si="34"/>
        <v>2168</v>
      </c>
      <c r="D2177" s="114" t="s">
        <v>189</v>
      </c>
      <c r="E2177" s="112" t="s">
        <v>163</v>
      </c>
    </row>
    <row r="2178" spans="2:5">
      <c r="B2178" s="118">
        <v>2169</v>
      </c>
      <c r="C2178" s="21" t="str">
        <f t="shared" si="34"/>
        <v>2169</v>
      </c>
      <c r="D2178" s="114" t="s">
        <v>189</v>
      </c>
      <c r="E2178" s="112" t="s">
        <v>163</v>
      </c>
    </row>
    <row r="2179" spans="2:5">
      <c r="B2179" s="118">
        <v>2170</v>
      </c>
      <c r="C2179" s="21" t="str">
        <f t="shared" si="34"/>
        <v>2170</v>
      </c>
      <c r="D2179" s="114" t="s">
        <v>189</v>
      </c>
      <c r="E2179" s="112" t="s">
        <v>163</v>
      </c>
    </row>
    <row r="2180" spans="2:5">
      <c r="B2180" s="118">
        <v>2171</v>
      </c>
      <c r="C2180" s="21" t="str">
        <f t="shared" si="34"/>
        <v>2171</v>
      </c>
      <c r="D2180" s="114" t="s">
        <v>189</v>
      </c>
      <c r="E2180" s="112" t="s">
        <v>163</v>
      </c>
    </row>
    <row r="2181" spans="2:5">
      <c r="B2181" s="118">
        <v>2172</v>
      </c>
      <c r="C2181" s="21" t="str">
        <f t="shared" si="34"/>
        <v>2172</v>
      </c>
      <c r="D2181" s="114" t="s">
        <v>189</v>
      </c>
      <c r="E2181" s="112" t="s">
        <v>163</v>
      </c>
    </row>
    <row r="2182" spans="2:5">
      <c r="B2182" s="118">
        <v>2173</v>
      </c>
      <c r="C2182" s="21" t="str">
        <f t="shared" si="34"/>
        <v>2173</v>
      </c>
      <c r="D2182" s="114" t="s">
        <v>189</v>
      </c>
      <c r="E2182" s="112" t="s">
        <v>163</v>
      </c>
    </row>
    <row r="2183" spans="2:5">
      <c r="B2183" s="118">
        <v>2174</v>
      </c>
      <c r="C2183" s="21" t="str">
        <f t="shared" si="34"/>
        <v>2174</v>
      </c>
      <c r="D2183" s="114" t="s">
        <v>189</v>
      </c>
      <c r="E2183" s="112" t="s">
        <v>163</v>
      </c>
    </row>
    <row r="2184" spans="2:5">
      <c r="B2184" s="118">
        <v>2175</v>
      </c>
      <c r="C2184" s="21" t="str">
        <f t="shared" si="34"/>
        <v>2175</v>
      </c>
      <c r="D2184" s="114" t="s">
        <v>189</v>
      </c>
      <c r="E2184" s="112" t="s">
        <v>163</v>
      </c>
    </row>
    <row r="2185" spans="2:5">
      <c r="B2185" s="118">
        <v>2176</v>
      </c>
      <c r="C2185" s="21" t="str">
        <f t="shared" si="34"/>
        <v>2176</v>
      </c>
      <c r="D2185" s="114" t="s">
        <v>189</v>
      </c>
      <c r="E2185" s="112" t="s">
        <v>163</v>
      </c>
    </row>
    <row r="2186" spans="2:5">
      <c r="B2186" s="118">
        <v>2177</v>
      </c>
      <c r="C2186" s="21" t="str">
        <f t="shared" si="34"/>
        <v>2177</v>
      </c>
      <c r="D2186" s="114" t="s">
        <v>189</v>
      </c>
      <c r="E2186" s="112" t="s">
        <v>163</v>
      </c>
    </row>
    <row r="2187" spans="2:5">
      <c r="B2187" s="118">
        <v>2178</v>
      </c>
      <c r="C2187" s="21" t="str">
        <f t="shared" si="34"/>
        <v>2178</v>
      </c>
      <c r="D2187" s="114" t="s">
        <v>189</v>
      </c>
      <c r="E2187" s="112" t="s">
        <v>163</v>
      </c>
    </row>
    <row r="2188" spans="2:5">
      <c r="B2188" s="118">
        <v>2179</v>
      </c>
      <c r="C2188" s="21" t="str">
        <f t="shared" si="34"/>
        <v>2179</v>
      </c>
      <c r="D2188" s="114" t="s">
        <v>189</v>
      </c>
      <c r="E2188" s="112" t="s">
        <v>163</v>
      </c>
    </row>
    <row r="2189" spans="2:5">
      <c r="B2189" s="118">
        <v>2180</v>
      </c>
      <c r="C2189" s="21" t="str">
        <f t="shared" si="34"/>
        <v>2180</v>
      </c>
      <c r="D2189" s="114" t="s">
        <v>189</v>
      </c>
      <c r="E2189" s="112" t="s">
        <v>163</v>
      </c>
    </row>
    <row r="2190" spans="2:5">
      <c r="B2190" s="118">
        <v>2181</v>
      </c>
      <c r="C2190" s="21" t="str">
        <f t="shared" si="34"/>
        <v>2181</v>
      </c>
      <c r="D2190" s="114" t="s">
        <v>189</v>
      </c>
      <c r="E2190" s="112" t="s">
        <v>163</v>
      </c>
    </row>
    <row r="2191" spans="2:5">
      <c r="B2191" s="118">
        <v>2182</v>
      </c>
      <c r="C2191" s="21" t="str">
        <f t="shared" si="34"/>
        <v>2182</v>
      </c>
      <c r="D2191" s="114" t="s">
        <v>189</v>
      </c>
      <c r="E2191" s="112" t="s">
        <v>163</v>
      </c>
    </row>
    <row r="2192" spans="2:5">
      <c r="B2192" s="118">
        <v>2183</v>
      </c>
      <c r="C2192" s="21" t="str">
        <f t="shared" si="34"/>
        <v>2183</v>
      </c>
      <c r="D2192" s="114" t="s">
        <v>189</v>
      </c>
      <c r="E2192" s="112" t="s">
        <v>163</v>
      </c>
    </row>
    <row r="2193" spans="2:5">
      <c r="B2193" s="118">
        <v>2184</v>
      </c>
      <c r="C2193" s="21" t="str">
        <f t="shared" si="34"/>
        <v>2184</v>
      </c>
      <c r="D2193" s="114" t="s">
        <v>189</v>
      </c>
      <c r="E2193" s="112" t="s">
        <v>163</v>
      </c>
    </row>
    <row r="2194" spans="2:5">
      <c r="B2194" s="118">
        <v>2185</v>
      </c>
      <c r="C2194" s="21" t="str">
        <f t="shared" si="34"/>
        <v>2185</v>
      </c>
      <c r="D2194" s="114" t="s">
        <v>189</v>
      </c>
      <c r="E2194" s="112" t="s">
        <v>163</v>
      </c>
    </row>
    <row r="2195" spans="2:5">
      <c r="B2195" s="118">
        <v>2186</v>
      </c>
      <c r="C2195" s="21" t="str">
        <f t="shared" si="34"/>
        <v>2186</v>
      </c>
      <c r="D2195" s="114" t="s">
        <v>189</v>
      </c>
      <c r="E2195" s="112" t="s">
        <v>163</v>
      </c>
    </row>
    <row r="2196" spans="2:5">
      <c r="B2196" s="118">
        <v>2187</v>
      </c>
      <c r="C2196" s="21" t="str">
        <f t="shared" si="34"/>
        <v>2187</v>
      </c>
      <c r="D2196" s="114" t="s">
        <v>189</v>
      </c>
      <c r="E2196" s="112" t="s">
        <v>163</v>
      </c>
    </row>
    <row r="2197" spans="2:5">
      <c r="B2197" s="118">
        <v>2188</v>
      </c>
      <c r="C2197" s="21" t="str">
        <f t="shared" si="34"/>
        <v>2188</v>
      </c>
      <c r="D2197" s="114" t="s">
        <v>189</v>
      </c>
      <c r="E2197" s="112" t="s">
        <v>163</v>
      </c>
    </row>
    <row r="2198" spans="2:5">
      <c r="B2198" s="118">
        <v>2189</v>
      </c>
      <c r="C2198" s="21" t="str">
        <f t="shared" si="34"/>
        <v>2189</v>
      </c>
      <c r="D2198" s="114" t="s">
        <v>189</v>
      </c>
      <c r="E2198" s="112" t="s">
        <v>163</v>
      </c>
    </row>
    <row r="2199" spans="2:5">
      <c r="B2199" s="118">
        <v>2190</v>
      </c>
      <c r="C2199" s="21" t="str">
        <f t="shared" si="34"/>
        <v>2190</v>
      </c>
      <c r="D2199" s="114" t="s">
        <v>189</v>
      </c>
      <c r="E2199" s="112" t="s">
        <v>163</v>
      </c>
    </row>
    <row r="2200" spans="2:5">
      <c r="B2200" s="118">
        <v>2191</v>
      </c>
      <c r="C2200" s="21" t="str">
        <f t="shared" si="34"/>
        <v>2191</v>
      </c>
      <c r="D2200" s="114" t="s">
        <v>189</v>
      </c>
      <c r="E2200" s="112" t="s">
        <v>163</v>
      </c>
    </row>
    <row r="2201" spans="2:5">
      <c r="B2201" s="118">
        <v>2192</v>
      </c>
      <c r="C2201" s="21" t="str">
        <f t="shared" si="34"/>
        <v>2192</v>
      </c>
      <c r="D2201" s="114" t="s">
        <v>189</v>
      </c>
      <c r="E2201" s="112" t="s">
        <v>163</v>
      </c>
    </row>
    <row r="2202" spans="2:5">
      <c r="B2202" s="118">
        <v>2193</v>
      </c>
      <c r="C2202" s="21" t="str">
        <f t="shared" si="34"/>
        <v>2193</v>
      </c>
      <c r="D2202" s="114" t="s">
        <v>189</v>
      </c>
      <c r="E2202" s="112" t="s">
        <v>163</v>
      </c>
    </row>
    <row r="2203" spans="2:5">
      <c r="B2203" s="118">
        <v>2194</v>
      </c>
      <c r="C2203" s="21" t="str">
        <f t="shared" si="34"/>
        <v>2194</v>
      </c>
      <c r="D2203" s="114" t="s">
        <v>189</v>
      </c>
      <c r="E2203" s="112" t="s">
        <v>163</v>
      </c>
    </row>
    <row r="2204" spans="2:5">
      <c r="B2204" s="118">
        <v>2195</v>
      </c>
      <c r="C2204" s="21" t="str">
        <f t="shared" si="34"/>
        <v>2195</v>
      </c>
      <c r="D2204" s="114" t="s">
        <v>189</v>
      </c>
      <c r="E2204" s="112" t="s">
        <v>163</v>
      </c>
    </row>
    <row r="2205" spans="2:5">
      <c r="B2205" s="118">
        <v>2196</v>
      </c>
      <c r="C2205" s="21" t="str">
        <f t="shared" si="34"/>
        <v>2196</v>
      </c>
      <c r="D2205" s="114" t="s">
        <v>189</v>
      </c>
      <c r="E2205" s="112" t="s">
        <v>163</v>
      </c>
    </row>
    <row r="2206" spans="2:5">
      <c r="B2206" s="118">
        <v>2197</v>
      </c>
      <c r="C2206" s="21" t="str">
        <f t="shared" si="34"/>
        <v>2197</v>
      </c>
      <c r="D2206" s="114" t="s">
        <v>189</v>
      </c>
      <c r="E2206" s="112" t="s">
        <v>163</v>
      </c>
    </row>
    <row r="2207" spans="2:5">
      <c r="B2207" s="118">
        <v>2198</v>
      </c>
      <c r="C2207" s="21" t="str">
        <f t="shared" si="34"/>
        <v>2198</v>
      </c>
      <c r="D2207" s="114" t="s">
        <v>189</v>
      </c>
      <c r="E2207" s="112" t="s">
        <v>163</v>
      </c>
    </row>
    <row r="2208" spans="2:5">
      <c r="B2208" s="118">
        <v>2199</v>
      </c>
      <c r="C2208" s="21" t="str">
        <f t="shared" si="34"/>
        <v>2199</v>
      </c>
      <c r="D2208" s="114" t="s">
        <v>189</v>
      </c>
      <c r="E2208" s="112" t="s">
        <v>163</v>
      </c>
    </row>
    <row r="2209" spans="2:5">
      <c r="B2209" s="118">
        <v>2200</v>
      </c>
      <c r="C2209" s="21" t="str">
        <f t="shared" si="34"/>
        <v>2200</v>
      </c>
      <c r="D2209" s="114" t="s">
        <v>189</v>
      </c>
      <c r="E2209" s="112" t="s">
        <v>163</v>
      </c>
    </row>
    <row r="2210" spans="2:5">
      <c r="B2210" s="118">
        <v>2201</v>
      </c>
      <c r="C2210" s="21" t="str">
        <f t="shared" si="34"/>
        <v>2201</v>
      </c>
      <c r="D2210" s="114" t="s">
        <v>189</v>
      </c>
      <c r="E2210" s="112" t="s">
        <v>163</v>
      </c>
    </row>
    <row r="2211" spans="2:5">
      <c r="B2211" s="118">
        <v>2202</v>
      </c>
      <c r="C2211" s="21" t="str">
        <f t="shared" si="34"/>
        <v>2202</v>
      </c>
      <c r="D2211" s="114" t="s">
        <v>189</v>
      </c>
      <c r="E2211" s="112" t="s">
        <v>163</v>
      </c>
    </row>
    <row r="2212" spans="2:5">
      <c r="B2212" s="118">
        <v>2203</v>
      </c>
      <c r="C2212" s="21" t="str">
        <f t="shared" si="34"/>
        <v>2203</v>
      </c>
      <c r="D2212" s="114" t="s">
        <v>189</v>
      </c>
      <c r="E2212" s="112" t="s">
        <v>163</v>
      </c>
    </row>
    <row r="2213" spans="2:5">
      <c r="B2213" s="118">
        <v>2204</v>
      </c>
      <c r="C2213" s="21" t="str">
        <f t="shared" si="34"/>
        <v>2204</v>
      </c>
      <c r="D2213" s="114" t="s">
        <v>189</v>
      </c>
      <c r="E2213" s="112" t="s">
        <v>163</v>
      </c>
    </row>
    <row r="2214" spans="2:5">
      <c r="B2214" s="118">
        <v>2205</v>
      </c>
      <c r="C2214" s="21" t="str">
        <f t="shared" si="34"/>
        <v>2205</v>
      </c>
      <c r="D2214" s="114" t="s">
        <v>189</v>
      </c>
      <c r="E2214" s="112" t="s">
        <v>163</v>
      </c>
    </row>
    <row r="2215" spans="2:5">
      <c r="B2215" s="118">
        <v>2206</v>
      </c>
      <c r="C2215" s="21" t="str">
        <f t="shared" si="34"/>
        <v>2206</v>
      </c>
      <c r="D2215" s="114" t="s">
        <v>189</v>
      </c>
      <c r="E2215" s="112" t="s">
        <v>163</v>
      </c>
    </row>
    <row r="2216" spans="2:5">
      <c r="B2216" s="118">
        <v>2207</v>
      </c>
      <c r="C2216" s="21" t="str">
        <f t="shared" si="34"/>
        <v>2207</v>
      </c>
      <c r="D2216" s="114" t="s">
        <v>189</v>
      </c>
      <c r="E2216" s="112" t="s">
        <v>163</v>
      </c>
    </row>
    <row r="2217" spans="2:5">
      <c r="B2217" s="118">
        <v>2208</v>
      </c>
      <c r="C2217" s="21" t="str">
        <f t="shared" si="34"/>
        <v>2208</v>
      </c>
      <c r="D2217" s="114" t="s">
        <v>189</v>
      </c>
      <c r="E2217" s="112" t="s">
        <v>163</v>
      </c>
    </row>
    <row r="2218" spans="2:5">
      <c r="B2218" s="118">
        <v>2209</v>
      </c>
      <c r="C2218" s="21" t="str">
        <f t="shared" si="34"/>
        <v>2209</v>
      </c>
      <c r="D2218" s="114" t="s">
        <v>189</v>
      </c>
      <c r="E2218" s="112" t="s">
        <v>163</v>
      </c>
    </row>
    <row r="2219" spans="2:5">
      <c r="B2219" s="118">
        <v>2210</v>
      </c>
      <c r="C2219" s="21" t="str">
        <f t="shared" si="34"/>
        <v>2210</v>
      </c>
      <c r="D2219" s="114" t="s">
        <v>189</v>
      </c>
      <c r="E2219" s="112" t="s">
        <v>163</v>
      </c>
    </row>
    <row r="2220" spans="2:5">
      <c r="B2220" s="118">
        <v>2211</v>
      </c>
      <c r="C2220" s="21" t="str">
        <f t="shared" si="34"/>
        <v>2211</v>
      </c>
      <c r="D2220" s="114" t="s">
        <v>189</v>
      </c>
      <c r="E2220" s="112" t="s">
        <v>163</v>
      </c>
    </row>
    <row r="2221" spans="2:5">
      <c r="B2221" s="118">
        <v>2212</v>
      </c>
      <c r="C2221" s="21" t="str">
        <f t="shared" si="34"/>
        <v>2212</v>
      </c>
      <c r="D2221" s="114" t="s">
        <v>189</v>
      </c>
      <c r="E2221" s="112" t="s">
        <v>163</v>
      </c>
    </row>
    <row r="2222" spans="2:5">
      <c r="B2222" s="118">
        <v>2213</v>
      </c>
      <c r="C2222" s="21" t="str">
        <f t="shared" si="34"/>
        <v>2213</v>
      </c>
      <c r="D2222" s="114" t="s">
        <v>189</v>
      </c>
      <c r="E2222" s="112" t="s">
        <v>163</v>
      </c>
    </row>
    <row r="2223" spans="2:5">
      <c r="B2223" s="118">
        <v>2214</v>
      </c>
      <c r="C2223" s="21" t="str">
        <f t="shared" si="34"/>
        <v>2214</v>
      </c>
      <c r="D2223" s="114" t="s">
        <v>189</v>
      </c>
      <c r="E2223" s="112" t="s">
        <v>163</v>
      </c>
    </row>
    <row r="2224" spans="2:5">
      <c r="B2224" s="118">
        <v>2215</v>
      </c>
      <c r="C2224" s="21" t="str">
        <f t="shared" si="34"/>
        <v>2215</v>
      </c>
      <c r="D2224" s="114" t="s">
        <v>189</v>
      </c>
      <c r="E2224" s="112" t="s">
        <v>163</v>
      </c>
    </row>
    <row r="2225" spans="2:5">
      <c r="B2225" s="118">
        <v>2216</v>
      </c>
      <c r="C2225" s="21" t="str">
        <f t="shared" si="34"/>
        <v>2216</v>
      </c>
      <c r="D2225" s="114" t="s">
        <v>189</v>
      </c>
      <c r="E2225" s="112" t="s">
        <v>163</v>
      </c>
    </row>
    <row r="2226" spans="2:5">
      <c r="B2226" s="118">
        <v>2217</v>
      </c>
      <c r="C2226" s="21" t="str">
        <f t="shared" si="34"/>
        <v>2217</v>
      </c>
      <c r="D2226" s="114" t="s">
        <v>189</v>
      </c>
      <c r="E2226" s="112" t="s">
        <v>163</v>
      </c>
    </row>
    <row r="2227" spans="2:5">
      <c r="B2227" s="118">
        <v>2218</v>
      </c>
      <c r="C2227" s="21" t="str">
        <f t="shared" si="34"/>
        <v>2218</v>
      </c>
      <c r="D2227" s="114" t="s">
        <v>189</v>
      </c>
      <c r="E2227" s="112" t="s">
        <v>163</v>
      </c>
    </row>
    <row r="2228" spans="2:5">
      <c r="B2228" s="118">
        <v>2219</v>
      </c>
      <c r="C2228" s="21" t="str">
        <f t="shared" si="34"/>
        <v>2219</v>
      </c>
      <c r="D2228" s="114" t="s">
        <v>189</v>
      </c>
      <c r="E2228" s="112" t="s">
        <v>163</v>
      </c>
    </row>
    <row r="2229" spans="2:5">
      <c r="B2229" s="118">
        <v>2220</v>
      </c>
      <c r="C2229" s="21" t="str">
        <f t="shared" si="34"/>
        <v>2220</v>
      </c>
      <c r="D2229" s="114" t="s">
        <v>189</v>
      </c>
      <c r="E2229" s="112" t="s">
        <v>163</v>
      </c>
    </row>
    <row r="2230" spans="2:5">
      <c r="B2230" s="118">
        <v>2221</v>
      </c>
      <c r="C2230" s="21" t="str">
        <f t="shared" si="34"/>
        <v>2221</v>
      </c>
      <c r="D2230" s="114" t="s">
        <v>189</v>
      </c>
      <c r="E2230" s="112" t="s">
        <v>163</v>
      </c>
    </row>
    <row r="2231" spans="2:5">
      <c r="B2231" s="118">
        <v>2222</v>
      </c>
      <c r="C2231" s="21" t="str">
        <f t="shared" si="34"/>
        <v>2222</v>
      </c>
      <c r="D2231" s="114" t="s">
        <v>189</v>
      </c>
      <c r="E2231" s="112" t="s">
        <v>163</v>
      </c>
    </row>
    <row r="2232" spans="2:5">
      <c r="B2232" s="118">
        <v>2223</v>
      </c>
      <c r="C2232" s="21" t="str">
        <f t="shared" si="34"/>
        <v>2223</v>
      </c>
      <c r="D2232" s="114" t="s">
        <v>189</v>
      </c>
      <c r="E2232" s="112" t="s">
        <v>163</v>
      </c>
    </row>
    <row r="2233" spans="2:5">
      <c r="B2233" s="118">
        <v>2224</v>
      </c>
      <c r="C2233" s="21" t="str">
        <f t="shared" si="34"/>
        <v>2224</v>
      </c>
      <c r="D2233" s="114" t="s">
        <v>189</v>
      </c>
      <c r="E2233" s="112" t="s">
        <v>163</v>
      </c>
    </row>
    <row r="2234" spans="2:5">
      <c r="B2234" s="118">
        <v>2225</v>
      </c>
      <c r="C2234" s="21" t="str">
        <f t="shared" si="34"/>
        <v>2225</v>
      </c>
      <c r="D2234" s="114" t="s">
        <v>189</v>
      </c>
      <c r="E2234" s="112" t="s">
        <v>163</v>
      </c>
    </row>
    <row r="2235" spans="2:5">
      <c r="B2235" s="118">
        <v>2226</v>
      </c>
      <c r="C2235" s="21" t="str">
        <f t="shared" ref="C2235:C2298" si="35">+TEXT(B2235,0)</f>
        <v>2226</v>
      </c>
      <c r="D2235" s="114" t="s">
        <v>189</v>
      </c>
      <c r="E2235" s="112" t="s">
        <v>163</v>
      </c>
    </row>
    <row r="2236" spans="2:5">
      <c r="B2236" s="118">
        <v>2227</v>
      </c>
      <c r="C2236" s="21" t="str">
        <f t="shared" si="35"/>
        <v>2227</v>
      </c>
      <c r="D2236" s="114" t="s">
        <v>189</v>
      </c>
      <c r="E2236" s="112" t="s">
        <v>163</v>
      </c>
    </row>
    <row r="2237" spans="2:5">
      <c r="B2237" s="118">
        <v>2228</v>
      </c>
      <c r="C2237" s="21" t="str">
        <f t="shared" si="35"/>
        <v>2228</v>
      </c>
      <c r="D2237" s="114" t="s">
        <v>189</v>
      </c>
      <c r="E2237" s="112" t="s">
        <v>163</v>
      </c>
    </row>
    <row r="2238" spans="2:5">
      <c r="B2238" s="118">
        <v>2229</v>
      </c>
      <c r="C2238" s="21" t="str">
        <f t="shared" si="35"/>
        <v>2229</v>
      </c>
      <c r="D2238" s="114" t="s">
        <v>189</v>
      </c>
      <c r="E2238" s="112" t="s">
        <v>163</v>
      </c>
    </row>
    <row r="2239" spans="2:5">
      <c r="B2239" s="118">
        <v>2230</v>
      </c>
      <c r="C2239" s="21" t="str">
        <f t="shared" si="35"/>
        <v>2230</v>
      </c>
      <c r="D2239" s="114" t="s">
        <v>189</v>
      </c>
      <c r="E2239" s="112" t="s">
        <v>163</v>
      </c>
    </row>
    <row r="2240" spans="2:5">
      <c r="B2240" s="118">
        <v>2231</v>
      </c>
      <c r="C2240" s="21" t="str">
        <f t="shared" si="35"/>
        <v>2231</v>
      </c>
      <c r="D2240" s="114" t="s">
        <v>189</v>
      </c>
      <c r="E2240" s="112" t="s">
        <v>163</v>
      </c>
    </row>
    <row r="2241" spans="2:5">
      <c r="B2241" s="118">
        <v>2232</v>
      </c>
      <c r="C2241" s="21" t="str">
        <f t="shared" si="35"/>
        <v>2232</v>
      </c>
      <c r="D2241" s="114" t="s">
        <v>189</v>
      </c>
      <c r="E2241" s="112" t="s">
        <v>163</v>
      </c>
    </row>
    <row r="2242" spans="2:5">
      <c r="B2242" s="118">
        <v>2233</v>
      </c>
      <c r="C2242" s="21" t="str">
        <f t="shared" si="35"/>
        <v>2233</v>
      </c>
      <c r="D2242" s="114" t="s">
        <v>189</v>
      </c>
      <c r="E2242" s="112" t="s">
        <v>163</v>
      </c>
    </row>
    <row r="2243" spans="2:5">
      <c r="B2243" s="118">
        <v>2234</v>
      </c>
      <c r="C2243" s="21" t="str">
        <f t="shared" si="35"/>
        <v>2234</v>
      </c>
      <c r="D2243" s="114" t="s">
        <v>189</v>
      </c>
      <c r="E2243" s="112" t="s">
        <v>163</v>
      </c>
    </row>
    <row r="2244" spans="2:5">
      <c r="B2244" s="118">
        <v>2235</v>
      </c>
      <c r="C2244" s="21" t="str">
        <f t="shared" si="35"/>
        <v>2235</v>
      </c>
      <c r="D2244" s="114" t="s">
        <v>189</v>
      </c>
      <c r="E2244" s="112" t="s">
        <v>163</v>
      </c>
    </row>
    <row r="2245" spans="2:5">
      <c r="B2245" s="118">
        <v>2236</v>
      </c>
      <c r="C2245" s="21" t="str">
        <f t="shared" si="35"/>
        <v>2236</v>
      </c>
      <c r="D2245" s="114" t="s">
        <v>189</v>
      </c>
      <c r="E2245" s="112" t="s">
        <v>163</v>
      </c>
    </row>
    <row r="2246" spans="2:5">
      <c r="B2246" s="118">
        <v>2237</v>
      </c>
      <c r="C2246" s="21" t="str">
        <f t="shared" si="35"/>
        <v>2237</v>
      </c>
      <c r="D2246" s="114" t="s">
        <v>189</v>
      </c>
      <c r="E2246" s="112" t="s">
        <v>163</v>
      </c>
    </row>
    <row r="2247" spans="2:5">
      <c r="B2247" s="118">
        <v>2238</v>
      </c>
      <c r="C2247" s="21" t="str">
        <f t="shared" si="35"/>
        <v>2238</v>
      </c>
      <c r="D2247" s="114" t="s">
        <v>189</v>
      </c>
      <c r="E2247" s="112" t="s">
        <v>163</v>
      </c>
    </row>
    <row r="2248" spans="2:5">
      <c r="B2248" s="118">
        <v>2239</v>
      </c>
      <c r="C2248" s="21" t="str">
        <f t="shared" si="35"/>
        <v>2239</v>
      </c>
      <c r="D2248" s="114" t="s">
        <v>189</v>
      </c>
      <c r="E2248" s="112" t="s">
        <v>163</v>
      </c>
    </row>
    <row r="2249" spans="2:5">
      <c r="B2249" s="118">
        <v>2240</v>
      </c>
      <c r="C2249" s="21" t="str">
        <f t="shared" si="35"/>
        <v>2240</v>
      </c>
      <c r="D2249" s="114" t="s">
        <v>189</v>
      </c>
      <c r="E2249" s="112" t="s">
        <v>163</v>
      </c>
    </row>
    <row r="2250" spans="2:5">
      <c r="B2250" s="118">
        <v>2241</v>
      </c>
      <c r="C2250" s="21" t="str">
        <f t="shared" si="35"/>
        <v>2241</v>
      </c>
      <c r="D2250" s="114" t="s">
        <v>189</v>
      </c>
      <c r="E2250" s="112" t="s">
        <v>163</v>
      </c>
    </row>
    <row r="2251" spans="2:5">
      <c r="B2251" s="118">
        <v>2242</v>
      </c>
      <c r="C2251" s="21" t="str">
        <f t="shared" si="35"/>
        <v>2242</v>
      </c>
      <c r="D2251" s="114" t="s">
        <v>189</v>
      </c>
      <c r="E2251" s="112" t="s">
        <v>163</v>
      </c>
    </row>
    <row r="2252" spans="2:5">
      <c r="B2252" s="118">
        <v>2243</v>
      </c>
      <c r="C2252" s="21" t="str">
        <f t="shared" si="35"/>
        <v>2243</v>
      </c>
      <c r="D2252" s="114" t="s">
        <v>189</v>
      </c>
      <c r="E2252" s="112" t="s">
        <v>163</v>
      </c>
    </row>
    <row r="2253" spans="2:5">
      <c r="B2253" s="118">
        <v>2244</v>
      </c>
      <c r="C2253" s="21" t="str">
        <f t="shared" si="35"/>
        <v>2244</v>
      </c>
      <c r="D2253" s="114" t="s">
        <v>189</v>
      </c>
      <c r="E2253" s="112" t="s">
        <v>163</v>
      </c>
    </row>
    <row r="2254" spans="2:5">
      <c r="B2254" s="118">
        <v>2245</v>
      </c>
      <c r="C2254" s="21" t="str">
        <f t="shared" si="35"/>
        <v>2245</v>
      </c>
      <c r="D2254" s="114" t="s">
        <v>189</v>
      </c>
      <c r="E2254" s="112" t="s">
        <v>163</v>
      </c>
    </row>
    <row r="2255" spans="2:5">
      <c r="B2255" s="118">
        <v>2246</v>
      </c>
      <c r="C2255" s="21" t="str">
        <f t="shared" si="35"/>
        <v>2246</v>
      </c>
      <c r="D2255" s="114" t="s">
        <v>189</v>
      </c>
      <c r="E2255" s="112" t="s">
        <v>163</v>
      </c>
    </row>
    <row r="2256" spans="2:5">
      <c r="B2256" s="118">
        <v>2247</v>
      </c>
      <c r="C2256" s="21" t="str">
        <f t="shared" si="35"/>
        <v>2247</v>
      </c>
      <c r="D2256" s="114" t="s">
        <v>189</v>
      </c>
      <c r="E2256" s="112" t="s">
        <v>163</v>
      </c>
    </row>
    <row r="2257" spans="2:5">
      <c r="B2257" s="118">
        <v>2248</v>
      </c>
      <c r="C2257" s="21" t="str">
        <f t="shared" si="35"/>
        <v>2248</v>
      </c>
      <c r="D2257" s="114" t="s">
        <v>189</v>
      </c>
      <c r="E2257" s="112" t="s">
        <v>163</v>
      </c>
    </row>
    <row r="2258" spans="2:5">
      <c r="B2258" s="118">
        <v>2249</v>
      </c>
      <c r="C2258" s="21" t="str">
        <f t="shared" si="35"/>
        <v>2249</v>
      </c>
      <c r="D2258" s="114" t="s">
        <v>189</v>
      </c>
      <c r="E2258" s="112" t="s">
        <v>163</v>
      </c>
    </row>
    <row r="2259" spans="2:5">
      <c r="B2259" s="118">
        <v>2250</v>
      </c>
      <c r="C2259" s="21" t="str">
        <f t="shared" si="35"/>
        <v>2250</v>
      </c>
      <c r="D2259" s="114" t="s">
        <v>189</v>
      </c>
      <c r="E2259" s="112" t="s">
        <v>163</v>
      </c>
    </row>
    <row r="2260" spans="2:5">
      <c r="B2260" s="118">
        <v>2251</v>
      </c>
      <c r="C2260" s="21" t="str">
        <f t="shared" si="35"/>
        <v>2251</v>
      </c>
      <c r="D2260" s="114" t="s">
        <v>189</v>
      </c>
      <c r="E2260" s="112" t="s">
        <v>163</v>
      </c>
    </row>
    <row r="2261" spans="2:5">
      <c r="B2261" s="118">
        <v>2252</v>
      </c>
      <c r="C2261" s="21" t="str">
        <f t="shared" si="35"/>
        <v>2252</v>
      </c>
      <c r="D2261" s="114" t="s">
        <v>189</v>
      </c>
      <c r="E2261" s="112" t="s">
        <v>163</v>
      </c>
    </row>
    <row r="2262" spans="2:5">
      <c r="B2262" s="118">
        <v>2253</v>
      </c>
      <c r="C2262" s="21" t="str">
        <f t="shared" si="35"/>
        <v>2253</v>
      </c>
      <c r="D2262" s="114" t="s">
        <v>189</v>
      </c>
      <c r="E2262" s="112" t="s">
        <v>163</v>
      </c>
    </row>
    <row r="2263" spans="2:5">
      <c r="B2263" s="118">
        <v>2254</v>
      </c>
      <c r="C2263" s="21" t="str">
        <f t="shared" si="35"/>
        <v>2254</v>
      </c>
      <c r="D2263" s="114" t="s">
        <v>189</v>
      </c>
      <c r="E2263" s="112" t="s">
        <v>163</v>
      </c>
    </row>
    <row r="2264" spans="2:5">
      <c r="B2264" s="118">
        <v>2255</v>
      </c>
      <c r="C2264" s="21" t="str">
        <f t="shared" si="35"/>
        <v>2255</v>
      </c>
      <c r="D2264" s="114" t="s">
        <v>189</v>
      </c>
      <c r="E2264" s="112" t="s">
        <v>163</v>
      </c>
    </row>
    <row r="2265" spans="2:5">
      <c r="B2265" s="118">
        <v>2256</v>
      </c>
      <c r="C2265" s="21" t="str">
        <f t="shared" si="35"/>
        <v>2256</v>
      </c>
      <c r="D2265" s="114" t="s">
        <v>189</v>
      </c>
      <c r="E2265" s="112" t="s">
        <v>163</v>
      </c>
    </row>
    <row r="2266" spans="2:5">
      <c r="B2266" s="118">
        <v>2257</v>
      </c>
      <c r="C2266" s="21" t="str">
        <f t="shared" si="35"/>
        <v>2257</v>
      </c>
      <c r="D2266" s="114" t="s">
        <v>189</v>
      </c>
      <c r="E2266" s="112" t="s">
        <v>163</v>
      </c>
    </row>
    <row r="2267" spans="2:5">
      <c r="B2267" s="118">
        <v>2258</v>
      </c>
      <c r="C2267" s="21" t="str">
        <f t="shared" si="35"/>
        <v>2258</v>
      </c>
      <c r="D2267" s="114" t="s">
        <v>189</v>
      </c>
      <c r="E2267" s="112" t="s">
        <v>163</v>
      </c>
    </row>
    <row r="2268" spans="2:5">
      <c r="B2268" s="118">
        <v>2259</v>
      </c>
      <c r="C2268" s="21" t="str">
        <f t="shared" si="35"/>
        <v>2259</v>
      </c>
      <c r="D2268" s="114" t="s">
        <v>189</v>
      </c>
      <c r="E2268" s="112" t="s">
        <v>163</v>
      </c>
    </row>
    <row r="2269" spans="2:5">
      <c r="B2269" s="118">
        <v>2260</v>
      </c>
      <c r="C2269" s="21" t="str">
        <f t="shared" si="35"/>
        <v>2260</v>
      </c>
      <c r="D2269" s="114" t="s">
        <v>189</v>
      </c>
      <c r="E2269" s="112" t="s">
        <v>163</v>
      </c>
    </row>
    <row r="2270" spans="2:5">
      <c r="B2270" s="118">
        <v>2261</v>
      </c>
      <c r="C2270" s="21" t="str">
        <f t="shared" si="35"/>
        <v>2261</v>
      </c>
      <c r="D2270" s="114" t="s">
        <v>189</v>
      </c>
      <c r="E2270" s="112" t="s">
        <v>163</v>
      </c>
    </row>
    <row r="2271" spans="2:5">
      <c r="B2271" s="118">
        <v>2262</v>
      </c>
      <c r="C2271" s="21" t="str">
        <f t="shared" si="35"/>
        <v>2262</v>
      </c>
      <c r="D2271" s="114" t="s">
        <v>189</v>
      </c>
      <c r="E2271" s="112" t="s">
        <v>163</v>
      </c>
    </row>
    <row r="2272" spans="2:5">
      <c r="B2272" s="118">
        <v>2263</v>
      </c>
      <c r="C2272" s="21" t="str">
        <f t="shared" si="35"/>
        <v>2263</v>
      </c>
      <c r="D2272" s="114" t="s">
        <v>189</v>
      </c>
      <c r="E2272" s="112" t="s">
        <v>163</v>
      </c>
    </row>
    <row r="2273" spans="2:5">
      <c r="B2273" s="118">
        <v>2264</v>
      </c>
      <c r="C2273" s="21" t="str">
        <f t="shared" si="35"/>
        <v>2264</v>
      </c>
      <c r="D2273" s="114" t="s">
        <v>189</v>
      </c>
      <c r="E2273" s="112" t="s">
        <v>163</v>
      </c>
    </row>
    <row r="2274" spans="2:5">
      <c r="B2274" s="118">
        <v>2265</v>
      </c>
      <c r="C2274" s="21" t="str">
        <f t="shared" si="35"/>
        <v>2265</v>
      </c>
      <c r="D2274" s="114" t="s">
        <v>189</v>
      </c>
      <c r="E2274" s="112" t="s">
        <v>163</v>
      </c>
    </row>
    <row r="2275" spans="2:5">
      <c r="B2275" s="118">
        <v>2266</v>
      </c>
      <c r="C2275" s="21" t="str">
        <f t="shared" si="35"/>
        <v>2266</v>
      </c>
      <c r="D2275" s="114" t="s">
        <v>189</v>
      </c>
      <c r="E2275" s="112" t="s">
        <v>163</v>
      </c>
    </row>
    <row r="2276" spans="2:5">
      <c r="B2276" s="118">
        <v>2267</v>
      </c>
      <c r="C2276" s="21" t="str">
        <f t="shared" si="35"/>
        <v>2267</v>
      </c>
      <c r="D2276" s="114" t="s">
        <v>189</v>
      </c>
      <c r="E2276" s="112" t="s">
        <v>163</v>
      </c>
    </row>
    <row r="2277" spans="2:5">
      <c r="B2277" s="118">
        <v>2268</v>
      </c>
      <c r="C2277" s="21" t="str">
        <f t="shared" si="35"/>
        <v>2268</v>
      </c>
      <c r="D2277" s="114" t="s">
        <v>189</v>
      </c>
      <c r="E2277" s="112" t="s">
        <v>163</v>
      </c>
    </row>
    <row r="2278" spans="2:5">
      <c r="B2278" s="118">
        <v>2269</v>
      </c>
      <c r="C2278" s="21" t="str">
        <f t="shared" si="35"/>
        <v>2269</v>
      </c>
      <c r="D2278" s="114" t="s">
        <v>189</v>
      </c>
      <c r="E2278" s="112" t="s">
        <v>163</v>
      </c>
    </row>
    <row r="2279" spans="2:5">
      <c r="B2279" s="118">
        <v>2270</v>
      </c>
      <c r="C2279" s="21" t="str">
        <f t="shared" si="35"/>
        <v>2270</v>
      </c>
      <c r="D2279" s="114" t="s">
        <v>189</v>
      </c>
      <c r="E2279" s="112" t="s">
        <v>163</v>
      </c>
    </row>
    <row r="2280" spans="2:5">
      <c r="B2280" s="118">
        <v>2271</v>
      </c>
      <c r="C2280" s="21" t="str">
        <f t="shared" si="35"/>
        <v>2271</v>
      </c>
      <c r="D2280" s="114" t="s">
        <v>189</v>
      </c>
      <c r="E2280" s="112" t="s">
        <v>163</v>
      </c>
    </row>
    <row r="2281" spans="2:5">
      <c r="B2281" s="118">
        <v>2272</v>
      </c>
      <c r="C2281" s="21" t="str">
        <f t="shared" si="35"/>
        <v>2272</v>
      </c>
      <c r="D2281" s="114" t="s">
        <v>189</v>
      </c>
      <c r="E2281" s="112" t="s">
        <v>163</v>
      </c>
    </row>
    <row r="2282" spans="2:5">
      <c r="B2282" s="118">
        <v>2273</v>
      </c>
      <c r="C2282" s="21" t="str">
        <f t="shared" si="35"/>
        <v>2273</v>
      </c>
      <c r="D2282" s="114" t="s">
        <v>189</v>
      </c>
      <c r="E2282" s="112" t="s">
        <v>163</v>
      </c>
    </row>
    <row r="2283" spans="2:5">
      <c r="B2283" s="118">
        <v>2274</v>
      </c>
      <c r="C2283" s="21" t="str">
        <f t="shared" si="35"/>
        <v>2274</v>
      </c>
      <c r="D2283" s="114" t="s">
        <v>189</v>
      </c>
      <c r="E2283" s="112" t="s">
        <v>163</v>
      </c>
    </row>
    <row r="2284" spans="2:5">
      <c r="B2284" s="118">
        <v>2275</v>
      </c>
      <c r="C2284" s="21" t="str">
        <f t="shared" si="35"/>
        <v>2275</v>
      </c>
      <c r="D2284" s="114" t="s">
        <v>189</v>
      </c>
      <c r="E2284" s="112" t="s">
        <v>163</v>
      </c>
    </row>
    <row r="2285" spans="2:5">
      <c r="B2285" s="118">
        <v>2276</v>
      </c>
      <c r="C2285" s="21" t="str">
        <f t="shared" si="35"/>
        <v>2276</v>
      </c>
      <c r="D2285" s="114" t="s">
        <v>189</v>
      </c>
      <c r="E2285" s="112" t="s">
        <v>163</v>
      </c>
    </row>
    <row r="2286" spans="2:5">
      <c r="B2286" s="118">
        <v>2277</v>
      </c>
      <c r="C2286" s="21" t="str">
        <f t="shared" si="35"/>
        <v>2277</v>
      </c>
      <c r="D2286" s="114" t="s">
        <v>189</v>
      </c>
      <c r="E2286" s="112" t="s">
        <v>163</v>
      </c>
    </row>
    <row r="2287" spans="2:5">
      <c r="B2287" s="118">
        <v>2278</v>
      </c>
      <c r="C2287" s="21" t="str">
        <f t="shared" si="35"/>
        <v>2278</v>
      </c>
      <c r="D2287" s="114" t="s">
        <v>189</v>
      </c>
      <c r="E2287" s="112" t="s">
        <v>163</v>
      </c>
    </row>
    <row r="2288" spans="2:5">
      <c r="B2288" s="118">
        <v>2279</v>
      </c>
      <c r="C2288" s="21" t="str">
        <f t="shared" si="35"/>
        <v>2279</v>
      </c>
      <c r="D2288" s="114" t="s">
        <v>189</v>
      </c>
      <c r="E2288" s="112" t="s">
        <v>163</v>
      </c>
    </row>
    <row r="2289" spans="2:5">
      <c r="B2289" s="118">
        <v>2280</v>
      </c>
      <c r="C2289" s="21" t="str">
        <f t="shared" si="35"/>
        <v>2280</v>
      </c>
      <c r="D2289" s="114" t="s">
        <v>189</v>
      </c>
      <c r="E2289" s="112" t="s">
        <v>163</v>
      </c>
    </row>
    <row r="2290" spans="2:5">
      <c r="B2290" s="118">
        <v>2281</v>
      </c>
      <c r="C2290" s="21" t="str">
        <f t="shared" si="35"/>
        <v>2281</v>
      </c>
      <c r="D2290" s="114" t="s">
        <v>189</v>
      </c>
      <c r="E2290" s="112" t="s">
        <v>163</v>
      </c>
    </row>
    <row r="2291" spans="2:5">
      <c r="B2291" s="118">
        <v>2282</v>
      </c>
      <c r="C2291" s="21" t="str">
        <f t="shared" si="35"/>
        <v>2282</v>
      </c>
      <c r="D2291" s="114" t="s">
        <v>189</v>
      </c>
      <c r="E2291" s="112" t="s">
        <v>163</v>
      </c>
    </row>
    <row r="2292" spans="2:5">
      <c r="B2292" s="118">
        <v>2283</v>
      </c>
      <c r="C2292" s="21" t="str">
        <f t="shared" si="35"/>
        <v>2283</v>
      </c>
      <c r="D2292" s="114" t="s">
        <v>189</v>
      </c>
      <c r="E2292" s="112" t="s">
        <v>163</v>
      </c>
    </row>
    <row r="2293" spans="2:5">
      <c r="B2293" s="118">
        <v>2284</v>
      </c>
      <c r="C2293" s="21" t="str">
        <f t="shared" si="35"/>
        <v>2284</v>
      </c>
      <c r="D2293" s="114" t="s">
        <v>189</v>
      </c>
      <c r="E2293" s="112" t="s">
        <v>163</v>
      </c>
    </row>
    <row r="2294" spans="2:5">
      <c r="B2294" s="118">
        <v>2285</v>
      </c>
      <c r="C2294" s="21" t="str">
        <f t="shared" si="35"/>
        <v>2285</v>
      </c>
      <c r="D2294" s="114" t="s">
        <v>189</v>
      </c>
      <c r="E2294" s="112" t="s">
        <v>163</v>
      </c>
    </row>
    <row r="2295" spans="2:5">
      <c r="B2295" s="118">
        <v>2286</v>
      </c>
      <c r="C2295" s="21" t="str">
        <f t="shared" si="35"/>
        <v>2286</v>
      </c>
      <c r="D2295" s="114" t="s">
        <v>189</v>
      </c>
      <c r="E2295" s="112" t="s">
        <v>163</v>
      </c>
    </row>
    <row r="2296" spans="2:5">
      <c r="B2296" s="118">
        <v>2287</v>
      </c>
      <c r="C2296" s="21" t="str">
        <f t="shared" si="35"/>
        <v>2287</v>
      </c>
      <c r="D2296" s="114" t="s">
        <v>189</v>
      </c>
      <c r="E2296" s="112" t="s">
        <v>163</v>
      </c>
    </row>
    <row r="2297" spans="2:5">
      <c r="B2297" s="118">
        <v>2288</v>
      </c>
      <c r="C2297" s="21" t="str">
        <f t="shared" si="35"/>
        <v>2288</v>
      </c>
      <c r="D2297" s="114" t="s">
        <v>189</v>
      </c>
      <c r="E2297" s="112" t="s">
        <v>163</v>
      </c>
    </row>
    <row r="2298" spans="2:5">
      <c r="B2298" s="118">
        <v>2289</v>
      </c>
      <c r="C2298" s="21" t="str">
        <f t="shared" si="35"/>
        <v>2289</v>
      </c>
      <c r="D2298" s="114" t="s">
        <v>189</v>
      </c>
      <c r="E2298" s="112" t="s">
        <v>163</v>
      </c>
    </row>
    <row r="2299" spans="2:5">
      <c r="B2299" s="118">
        <v>2290</v>
      </c>
      <c r="C2299" s="21" t="str">
        <f t="shared" ref="C2299:C2362" si="36">+TEXT(B2299,0)</f>
        <v>2290</v>
      </c>
      <c r="D2299" s="114" t="s">
        <v>189</v>
      </c>
      <c r="E2299" s="112" t="s">
        <v>163</v>
      </c>
    </row>
    <row r="2300" spans="2:5">
      <c r="B2300" s="118">
        <v>2291</v>
      </c>
      <c r="C2300" s="21" t="str">
        <f t="shared" si="36"/>
        <v>2291</v>
      </c>
      <c r="D2300" s="114" t="s">
        <v>189</v>
      </c>
      <c r="E2300" s="112" t="s">
        <v>163</v>
      </c>
    </row>
    <row r="2301" spans="2:5">
      <c r="B2301" s="118">
        <v>2292</v>
      </c>
      <c r="C2301" s="21" t="str">
        <f t="shared" si="36"/>
        <v>2292</v>
      </c>
      <c r="D2301" s="114" t="s">
        <v>189</v>
      </c>
      <c r="E2301" s="112" t="s">
        <v>163</v>
      </c>
    </row>
    <row r="2302" spans="2:5">
      <c r="B2302" s="118">
        <v>2293</v>
      </c>
      <c r="C2302" s="21" t="str">
        <f t="shared" si="36"/>
        <v>2293</v>
      </c>
      <c r="D2302" s="114" t="s">
        <v>189</v>
      </c>
      <c r="E2302" s="112" t="s">
        <v>163</v>
      </c>
    </row>
    <row r="2303" spans="2:5">
      <c r="B2303" s="118">
        <v>2294</v>
      </c>
      <c r="C2303" s="21" t="str">
        <f t="shared" si="36"/>
        <v>2294</v>
      </c>
      <c r="D2303" s="114" t="s">
        <v>189</v>
      </c>
      <c r="E2303" s="112" t="s">
        <v>163</v>
      </c>
    </row>
    <row r="2304" spans="2:5">
      <c r="B2304" s="118">
        <v>2295</v>
      </c>
      <c r="C2304" s="21" t="str">
        <f t="shared" si="36"/>
        <v>2295</v>
      </c>
      <c r="D2304" s="114" t="s">
        <v>189</v>
      </c>
      <c r="E2304" s="112" t="s">
        <v>163</v>
      </c>
    </row>
    <row r="2305" spans="2:5">
      <c r="B2305" s="118">
        <v>2296</v>
      </c>
      <c r="C2305" s="21" t="str">
        <f t="shared" si="36"/>
        <v>2296</v>
      </c>
      <c r="D2305" s="114" t="s">
        <v>189</v>
      </c>
      <c r="E2305" s="112" t="s">
        <v>163</v>
      </c>
    </row>
    <row r="2306" spans="2:5">
      <c r="B2306" s="118">
        <v>2297</v>
      </c>
      <c r="C2306" s="21" t="str">
        <f t="shared" si="36"/>
        <v>2297</v>
      </c>
      <c r="D2306" s="114" t="s">
        <v>189</v>
      </c>
      <c r="E2306" s="112" t="s">
        <v>163</v>
      </c>
    </row>
    <row r="2307" spans="2:5">
      <c r="B2307" s="118">
        <v>2298</v>
      </c>
      <c r="C2307" s="21" t="str">
        <f t="shared" si="36"/>
        <v>2298</v>
      </c>
      <c r="D2307" s="114" t="s">
        <v>189</v>
      </c>
      <c r="E2307" s="112" t="s">
        <v>163</v>
      </c>
    </row>
    <row r="2308" spans="2:5">
      <c r="B2308" s="118">
        <v>2299</v>
      </c>
      <c r="C2308" s="21" t="str">
        <f t="shared" si="36"/>
        <v>2299</v>
      </c>
      <c r="D2308" s="114" t="s">
        <v>189</v>
      </c>
      <c r="E2308" s="112" t="s">
        <v>163</v>
      </c>
    </row>
    <row r="2309" spans="2:5">
      <c r="B2309" s="118">
        <v>2300</v>
      </c>
      <c r="C2309" s="21" t="str">
        <f t="shared" si="36"/>
        <v>2300</v>
      </c>
      <c r="D2309" s="114" t="s">
        <v>189</v>
      </c>
      <c r="E2309" s="112" t="s">
        <v>163</v>
      </c>
    </row>
    <row r="2310" spans="2:5">
      <c r="B2310" s="118">
        <v>2301</v>
      </c>
      <c r="C2310" s="21" t="str">
        <f t="shared" si="36"/>
        <v>2301</v>
      </c>
      <c r="D2310" s="114" t="s">
        <v>189</v>
      </c>
      <c r="E2310" s="112" t="s">
        <v>163</v>
      </c>
    </row>
    <row r="2311" spans="2:5">
      <c r="B2311" s="118">
        <v>2302</v>
      </c>
      <c r="C2311" s="21" t="str">
        <f t="shared" si="36"/>
        <v>2302</v>
      </c>
      <c r="D2311" s="114" t="s">
        <v>189</v>
      </c>
      <c r="E2311" s="112" t="s">
        <v>163</v>
      </c>
    </row>
    <row r="2312" spans="2:5">
      <c r="B2312" s="118">
        <v>2303</v>
      </c>
      <c r="C2312" s="21" t="str">
        <f t="shared" si="36"/>
        <v>2303</v>
      </c>
      <c r="D2312" s="114" t="s">
        <v>189</v>
      </c>
      <c r="E2312" s="112" t="s">
        <v>163</v>
      </c>
    </row>
    <row r="2313" spans="2:5">
      <c r="B2313" s="118">
        <v>2304</v>
      </c>
      <c r="C2313" s="21" t="str">
        <f t="shared" si="36"/>
        <v>2304</v>
      </c>
      <c r="D2313" s="114" t="s">
        <v>189</v>
      </c>
      <c r="E2313" s="112" t="s">
        <v>163</v>
      </c>
    </row>
    <row r="2314" spans="2:5">
      <c r="B2314" s="118">
        <v>2305</v>
      </c>
      <c r="C2314" s="21" t="str">
        <f t="shared" si="36"/>
        <v>2305</v>
      </c>
      <c r="D2314" s="114" t="s">
        <v>189</v>
      </c>
      <c r="E2314" s="112" t="s">
        <v>163</v>
      </c>
    </row>
    <row r="2315" spans="2:5">
      <c r="B2315" s="118">
        <v>2306</v>
      </c>
      <c r="C2315" s="21" t="str">
        <f t="shared" si="36"/>
        <v>2306</v>
      </c>
      <c r="D2315" s="114" t="s">
        <v>189</v>
      </c>
      <c r="E2315" s="112" t="s">
        <v>163</v>
      </c>
    </row>
    <row r="2316" spans="2:5">
      <c r="B2316" s="118">
        <v>2307</v>
      </c>
      <c r="C2316" s="21" t="str">
        <f t="shared" si="36"/>
        <v>2307</v>
      </c>
      <c r="D2316" s="114" t="s">
        <v>189</v>
      </c>
      <c r="E2316" s="112" t="s">
        <v>163</v>
      </c>
    </row>
    <row r="2317" spans="2:5">
      <c r="B2317" s="118">
        <v>2308</v>
      </c>
      <c r="C2317" s="21" t="str">
        <f t="shared" si="36"/>
        <v>2308</v>
      </c>
      <c r="D2317" s="114" t="s">
        <v>189</v>
      </c>
      <c r="E2317" s="112" t="s">
        <v>163</v>
      </c>
    </row>
    <row r="2318" spans="2:5">
      <c r="B2318" s="118">
        <v>2309</v>
      </c>
      <c r="C2318" s="21" t="str">
        <f t="shared" si="36"/>
        <v>2309</v>
      </c>
      <c r="D2318" s="114" t="s">
        <v>189</v>
      </c>
      <c r="E2318" s="112" t="s">
        <v>163</v>
      </c>
    </row>
    <row r="2319" spans="2:5">
      <c r="B2319" s="118">
        <v>2310</v>
      </c>
      <c r="C2319" s="21" t="str">
        <f t="shared" si="36"/>
        <v>2310</v>
      </c>
      <c r="D2319" s="114" t="s">
        <v>189</v>
      </c>
      <c r="E2319" s="112" t="s">
        <v>163</v>
      </c>
    </row>
    <row r="2320" spans="2:5">
      <c r="B2320" s="118">
        <v>2311</v>
      </c>
      <c r="C2320" s="21" t="str">
        <f t="shared" si="36"/>
        <v>2311</v>
      </c>
      <c r="D2320" s="114" t="s">
        <v>189</v>
      </c>
      <c r="E2320" s="112" t="s">
        <v>163</v>
      </c>
    </row>
    <row r="2321" spans="2:5">
      <c r="B2321" s="118">
        <v>2312</v>
      </c>
      <c r="C2321" s="21" t="str">
        <f t="shared" si="36"/>
        <v>2312</v>
      </c>
      <c r="D2321" s="114" t="s">
        <v>189</v>
      </c>
      <c r="E2321" s="112" t="s">
        <v>163</v>
      </c>
    </row>
    <row r="2322" spans="2:5">
      <c r="B2322" s="118">
        <v>2313</v>
      </c>
      <c r="C2322" s="21" t="str">
        <f t="shared" si="36"/>
        <v>2313</v>
      </c>
      <c r="D2322" s="114" t="s">
        <v>189</v>
      </c>
      <c r="E2322" s="112" t="s">
        <v>163</v>
      </c>
    </row>
    <row r="2323" spans="2:5">
      <c r="B2323" s="118">
        <v>2314</v>
      </c>
      <c r="C2323" s="21" t="str">
        <f t="shared" si="36"/>
        <v>2314</v>
      </c>
      <c r="D2323" s="114" t="s">
        <v>189</v>
      </c>
      <c r="E2323" s="112" t="s">
        <v>163</v>
      </c>
    </row>
    <row r="2324" spans="2:5">
      <c r="B2324" s="118">
        <v>2315</v>
      </c>
      <c r="C2324" s="21" t="str">
        <f t="shared" si="36"/>
        <v>2315</v>
      </c>
      <c r="D2324" s="114" t="s">
        <v>189</v>
      </c>
      <c r="E2324" s="112" t="s">
        <v>163</v>
      </c>
    </row>
    <row r="2325" spans="2:5">
      <c r="B2325" s="118">
        <v>2316</v>
      </c>
      <c r="C2325" s="21" t="str">
        <f t="shared" si="36"/>
        <v>2316</v>
      </c>
      <c r="D2325" s="114" t="s">
        <v>189</v>
      </c>
      <c r="E2325" s="112" t="s">
        <v>163</v>
      </c>
    </row>
    <row r="2326" spans="2:5">
      <c r="B2326" s="118">
        <v>2317</v>
      </c>
      <c r="C2326" s="21" t="str">
        <f t="shared" si="36"/>
        <v>2317</v>
      </c>
      <c r="D2326" s="114" t="s">
        <v>189</v>
      </c>
      <c r="E2326" s="112" t="s">
        <v>163</v>
      </c>
    </row>
    <row r="2327" spans="2:5">
      <c r="B2327" s="118">
        <v>2318</v>
      </c>
      <c r="C2327" s="21" t="str">
        <f t="shared" si="36"/>
        <v>2318</v>
      </c>
      <c r="D2327" s="114" t="s">
        <v>189</v>
      </c>
      <c r="E2327" s="112" t="s">
        <v>163</v>
      </c>
    </row>
    <row r="2328" spans="2:5">
      <c r="B2328" s="118">
        <v>2319</v>
      </c>
      <c r="C2328" s="21" t="str">
        <f t="shared" si="36"/>
        <v>2319</v>
      </c>
      <c r="D2328" s="114" t="s">
        <v>189</v>
      </c>
      <c r="E2328" s="112" t="s">
        <v>163</v>
      </c>
    </row>
    <row r="2329" spans="2:5">
      <c r="B2329" s="118">
        <v>2320</v>
      </c>
      <c r="C2329" s="21" t="str">
        <f t="shared" si="36"/>
        <v>2320</v>
      </c>
      <c r="D2329" s="114" t="s">
        <v>189</v>
      </c>
      <c r="E2329" s="112" t="s">
        <v>163</v>
      </c>
    </row>
    <row r="2330" spans="2:5">
      <c r="B2330" s="118">
        <v>2321</v>
      </c>
      <c r="C2330" s="21" t="str">
        <f t="shared" si="36"/>
        <v>2321</v>
      </c>
      <c r="D2330" s="114" t="s">
        <v>189</v>
      </c>
      <c r="E2330" s="112" t="s">
        <v>163</v>
      </c>
    </row>
    <row r="2331" spans="2:5">
      <c r="B2331" s="118">
        <v>2322</v>
      </c>
      <c r="C2331" s="21" t="str">
        <f t="shared" si="36"/>
        <v>2322</v>
      </c>
      <c r="D2331" s="114" t="s">
        <v>189</v>
      </c>
      <c r="E2331" s="112" t="s">
        <v>163</v>
      </c>
    </row>
    <row r="2332" spans="2:5">
      <c r="B2332" s="118">
        <v>2323</v>
      </c>
      <c r="C2332" s="21" t="str">
        <f t="shared" si="36"/>
        <v>2323</v>
      </c>
      <c r="D2332" s="114" t="s">
        <v>189</v>
      </c>
      <c r="E2332" s="112" t="s">
        <v>163</v>
      </c>
    </row>
    <row r="2333" spans="2:5">
      <c r="B2333" s="118">
        <v>2324</v>
      </c>
      <c r="C2333" s="21" t="str">
        <f t="shared" si="36"/>
        <v>2324</v>
      </c>
      <c r="D2333" s="114" t="s">
        <v>189</v>
      </c>
      <c r="E2333" s="112" t="s">
        <v>163</v>
      </c>
    </row>
    <row r="2334" spans="2:5">
      <c r="B2334" s="118">
        <v>2325</v>
      </c>
      <c r="C2334" s="21" t="str">
        <f t="shared" si="36"/>
        <v>2325</v>
      </c>
      <c r="D2334" s="114" t="s">
        <v>189</v>
      </c>
      <c r="E2334" s="112" t="s">
        <v>163</v>
      </c>
    </row>
    <row r="2335" spans="2:5">
      <c r="B2335" s="118">
        <v>2326</v>
      </c>
      <c r="C2335" s="21" t="str">
        <f t="shared" si="36"/>
        <v>2326</v>
      </c>
      <c r="D2335" s="114" t="s">
        <v>189</v>
      </c>
      <c r="E2335" s="112" t="s">
        <v>163</v>
      </c>
    </row>
    <row r="2336" spans="2:5">
      <c r="B2336" s="118">
        <v>2327</v>
      </c>
      <c r="C2336" s="21" t="str">
        <f t="shared" si="36"/>
        <v>2327</v>
      </c>
      <c r="D2336" s="114" t="s">
        <v>189</v>
      </c>
      <c r="E2336" s="112" t="s">
        <v>163</v>
      </c>
    </row>
    <row r="2337" spans="2:5">
      <c r="B2337" s="118">
        <v>2328</v>
      </c>
      <c r="C2337" s="21" t="str">
        <f t="shared" si="36"/>
        <v>2328</v>
      </c>
      <c r="D2337" s="114" t="s">
        <v>189</v>
      </c>
      <c r="E2337" s="112" t="s">
        <v>163</v>
      </c>
    </row>
    <row r="2338" spans="2:5">
      <c r="B2338" s="118">
        <v>2329</v>
      </c>
      <c r="C2338" s="21" t="str">
        <f t="shared" si="36"/>
        <v>2329</v>
      </c>
      <c r="D2338" s="114" t="s">
        <v>189</v>
      </c>
      <c r="E2338" s="112" t="s">
        <v>163</v>
      </c>
    </row>
    <row r="2339" spans="2:5">
      <c r="B2339" s="118">
        <v>2330</v>
      </c>
      <c r="C2339" s="21" t="str">
        <f t="shared" si="36"/>
        <v>2330</v>
      </c>
      <c r="D2339" s="114" t="s">
        <v>189</v>
      </c>
      <c r="E2339" s="112" t="s">
        <v>163</v>
      </c>
    </row>
    <row r="2340" spans="2:5">
      <c r="B2340" s="118">
        <v>2331</v>
      </c>
      <c r="C2340" s="21" t="str">
        <f t="shared" si="36"/>
        <v>2331</v>
      </c>
      <c r="D2340" s="114" t="s">
        <v>189</v>
      </c>
      <c r="E2340" s="112" t="s">
        <v>163</v>
      </c>
    </row>
    <row r="2341" spans="2:5">
      <c r="B2341" s="118">
        <v>2332</v>
      </c>
      <c r="C2341" s="21" t="str">
        <f t="shared" si="36"/>
        <v>2332</v>
      </c>
      <c r="D2341" s="114" t="s">
        <v>189</v>
      </c>
      <c r="E2341" s="112" t="s">
        <v>163</v>
      </c>
    </row>
    <row r="2342" spans="2:5">
      <c r="B2342" s="118">
        <v>2333</v>
      </c>
      <c r="C2342" s="21" t="str">
        <f t="shared" si="36"/>
        <v>2333</v>
      </c>
      <c r="D2342" s="114" t="s">
        <v>189</v>
      </c>
      <c r="E2342" s="112" t="s">
        <v>163</v>
      </c>
    </row>
    <row r="2343" spans="2:5">
      <c r="B2343" s="118">
        <v>2334</v>
      </c>
      <c r="C2343" s="21" t="str">
        <f t="shared" si="36"/>
        <v>2334</v>
      </c>
      <c r="D2343" s="114" t="s">
        <v>189</v>
      </c>
      <c r="E2343" s="112" t="s">
        <v>163</v>
      </c>
    </row>
    <row r="2344" spans="2:5">
      <c r="B2344" s="118">
        <v>2335</v>
      </c>
      <c r="C2344" s="21" t="str">
        <f t="shared" si="36"/>
        <v>2335</v>
      </c>
      <c r="D2344" s="114" t="s">
        <v>189</v>
      </c>
      <c r="E2344" s="112" t="s">
        <v>163</v>
      </c>
    </row>
    <row r="2345" spans="2:5">
      <c r="B2345" s="118">
        <v>2336</v>
      </c>
      <c r="C2345" s="21" t="str">
        <f t="shared" si="36"/>
        <v>2336</v>
      </c>
      <c r="D2345" s="114" t="s">
        <v>189</v>
      </c>
      <c r="E2345" s="112" t="s">
        <v>163</v>
      </c>
    </row>
    <row r="2346" spans="2:5">
      <c r="B2346" s="118">
        <v>2337</v>
      </c>
      <c r="C2346" s="21" t="str">
        <f t="shared" si="36"/>
        <v>2337</v>
      </c>
      <c r="D2346" s="114" t="s">
        <v>189</v>
      </c>
      <c r="E2346" s="112" t="s">
        <v>163</v>
      </c>
    </row>
    <row r="2347" spans="2:5">
      <c r="B2347" s="118">
        <v>2338</v>
      </c>
      <c r="C2347" s="21" t="str">
        <f t="shared" si="36"/>
        <v>2338</v>
      </c>
      <c r="D2347" s="114" t="s">
        <v>189</v>
      </c>
      <c r="E2347" s="112" t="s">
        <v>163</v>
      </c>
    </row>
    <row r="2348" spans="2:5">
      <c r="B2348" s="118">
        <v>2339</v>
      </c>
      <c r="C2348" s="21" t="str">
        <f t="shared" si="36"/>
        <v>2339</v>
      </c>
      <c r="D2348" s="114" t="s">
        <v>189</v>
      </c>
      <c r="E2348" s="112" t="s">
        <v>163</v>
      </c>
    </row>
    <row r="2349" spans="2:5">
      <c r="B2349" s="118">
        <v>2340</v>
      </c>
      <c r="C2349" s="21" t="str">
        <f t="shared" si="36"/>
        <v>2340</v>
      </c>
      <c r="D2349" s="114" t="s">
        <v>189</v>
      </c>
      <c r="E2349" s="112" t="s">
        <v>163</v>
      </c>
    </row>
    <row r="2350" spans="2:5">
      <c r="B2350" s="118">
        <v>2341</v>
      </c>
      <c r="C2350" s="21" t="str">
        <f t="shared" si="36"/>
        <v>2341</v>
      </c>
      <c r="D2350" s="114" t="s">
        <v>189</v>
      </c>
      <c r="E2350" s="112" t="s">
        <v>163</v>
      </c>
    </row>
    <row r="2351" spans="2:5">
      <c r="B2351" s="118">
        <v>2342</v>
      </c>
      <c r="C2351" s="21" t="str">
        <f t="shared" si="36"/>
        <v>2342</v>
      </c>
      <c r="D2351" s="114" t="s">
        <v>189</v>
      </c>
      <c r="E2351" s="112" t="s">
        <v>163</v>
      </c>
    </row>
    <row r="2352" spans="2:5">
      <c r="B2352" s="118">
        <v>2343</v>
      </c>
      <c r="C2352" s="21" t="str">
        <f t="shared" si="36"/>
        <v>2343</v>
      </c>
      <c r="D2352" s="114" t="s">
        <v>189</v>
      </c>
      <c r="E2352" s="112" t="s">
        <v>163</v>
      </c>
    </row>
    <row r="2353" spans="2:5">
      <c r="B2353" s="118">
        <v>2344</v>
      </c>
      <c r="C2353" s="21" t="str">
        <f t="shared" si="36"/>
        <v>2344</v>
      </c>
      <c r="D2353" s="114" t="s">
        <v>189</v>
      </c>
      <c r="E2353" s="112" t="s">
        <v>163</v>
      </c>
    </row>
    <row r="2354" spans="2:5">
      <c r="B2354" s="118">
        <v>2345</v>
      </c>
      <c r="C2354" s="21" t="str">
        <f t="shared" si="36"/>
        <v>2345</v>
      </c>
      <c r="D2354" s="114" t="s">
        <v>189</v>
      </c>
      <c r="E2354" s="112" t="s">
        <v>163</v>
      </c>
    </row>
    <row r="2355" spans="2:5">
      <c r="B2355" s="118">
        <v>2346</v>
      </c>
      <c r="C2355" s="21" t="str">
        <f t="shared" si="36"/>
        <v>2346</v>
      </c>
      <c r="D2355" s="114" t="s">
        <v>189</v>
      </c>
      <c r="E2355" s="112" t="s">
        <v>163</v>
      </c>
    </row>
    <row r="2356" spans="2:5">
      <c r="B2356" s="118">
        <v>2347</v>
      </c>
      <c r="C2356" s="21" t="str">
        <f t="shared" si="36"/>
        <v>2347</v>
      </c>
      <c r="D2356" s="114" t="s">
        <v>189</v>
      </c>
      <c r="E2356" s="112" t="s">
        <v>163</v>
      </c>
    </row>
    <row r="2357" spans="2:5">
      <c r="B2357" s="118">
        <v>2348</v>
      </c>
      <c r="C2357" s="21" t="str">
        <f t="shared" si="36"/>
        <v>2348</v>
      </c>
      <c r="D2357" s="114" t="s">
        <v>189</v>
      </c>
      <c r="E2357" s="112" t="s">
        <v>163</v>
      </c>
    </row>
    <row r="2358" spans="2:5">
      <c r="B2358" s="118">
        <v>2349</v>
      </c>
      <c r="C2358" s="21" t="str">
        <f t="shared" si="36"/>
        <v>2349</v>
      </c>
      <c r="D2358" s="114" t="s">
        <v>189</v>
      </c>
      <c r="E2358" s="112" t="s">
        <v>163</v>
      </c>
    </row>
    <row r="2359" spans="2:5">
      <c r="B2359" s="118">
        <v>2350</v>
      </c>
      <c r="C2359" s="21" t="str">
        <f t="shared" si="36"/>
        <v>2350</v>
      </c>
      <c r="D2359" s="114" t="s">
        <v>189</v>
      </c>
      <c r="E2359" s="112" t="s">
        <v>163</v>
      </c>
    </row>
    <row r="2360" spans="2:5">
      <c r="B2360" s="118">
        <v>2351</v>
      </c>
      <c r="C2360" s="21" t="str">
        <f t="shared" si="36"/>
        <v>2351</v>
      </c>
      <c r="D2360" s="114" t="s">
        <v>189</v>
      </c>
      <c r="E2360" s="112" t="s">
        <v>163</v>
      </c>
    </row>
    <row r="2361" spans="2:5">
      <c r="B2361" s="118">
        <v>2352</v>
      </c>
      <c r="C2361" s="21" t="str">
        <f t="shared" si="36"/>
        <v>2352</v>
      </c>
      <c r="D2361" s="114" t="s">
        <v>189</v>
      </c>
      <c r="E2361" s="112" t="s">
        <v>163</v>
      </c>
    </row>
    <row r="2362" spans="2:5">
      <c r="B2362" s="118">
        <v>2353</v>
      </c>
      <c r="C2362" s="21" t="str">
        <f t="shared" si="36"/>
        <v>2353</v>
      </c>
      <c r="D2362" s="114" t="s">
        <v>189</v>
      </c>
      <c r="E2362" s="112" t="s">
        <v>163</v>
      </c>
    </row>
    <row r="2363" spans="2:5">
      <c r="B2363" s="118">
        <v>2354</v>
      </c>
      <c r="C2363" s="21" t="str">
        <f t="shared" ref="C2363:C2426" si="37">+TEXT(B2363,0)</f>
        <v>2354</v>
      </c>
      <c r="D2363" s="114" t="s">
        <v>189</v>
      </c>
      <c r="E2363" s="112" t="s">
        <v>163</v>
      </c>
    </row>
    <row r="2364" spans="2:5">
      <c r="B2364" s="118">
        <v>2355</v>
      </c>
      <c r="C2364" s="21" t="str">
        <f t="shared" si="37"/>
        <v>2355</v>
      </c>
      <c r="D2364" s="114" t="s">
        <v>189</v>
      </c>
      <c r="E2364" s="112" t="s">
        <v>163</v>
      </c>
    </row>
    <row r="2365" spans="2:5">
      <c r="B2365" s="118">
        <v>2356</v>
      </c>
      <c r="C2365" s="21" t="str">
        <f t="shared" si="37"/>
        <v>2356</v>
      </c>
      <c r="D2365" s="114" t="s">
        <v>189</v>
      </c>
      <c r="E2365" s="112" t="s">
        <v>163</v>
      </c>
    </row>
    <row r="2366" spans="2:5">
      <c r="B2366" s="118">
        <v>2357</v>
      </c>
      <c r="C2366" s="21" t="str">
        <f t="shared" si="37"/>
        <v>2357</v>
      </c>
      <c r="D2366" s="114" t="s">
        <v>189</v>
      </c>
      <c r="E2366" s="112" t="s">
        <v>163</v>
      </c>
    </row>
    <row r="2367" spans="2:5">
      <c r="B2367" s="118">
        <v>2358</v>
      </c>
      <c r="C2367" s="21" t="str">
        <f t="shared" si="37"/>
        <v>2358</v>
      </c>
      <c r="D2367" s="114" t="s">
        <v>189</v>
      </c>
      <c r="E2367" s="112" t="s">
        <v>163</v>
      </c>
    </row>
    <row r="2368" spans="2:5">
      <c r="B2368" s="118">
        <v>2359</v>
      </c>
      <c r="C2368" s="21" t="str">
        <f t="shared" si="37"/>
        <v>2359</v>
      </c>
      <c r="D2368" s="114" t="s">
        <v>189</v>
      </c>
      <c r="E2368" s="112" t="s">
        <v>163</v>
      </c>
    </row>
    <row r="2369" spans="2:5">
      <c r="B2369" s="118">
        <v>2360</v>
      </c>
      <c r="C2369" s="21" t="str">
        <f t="shared" si="37"/>
        <v>2360</v>
      </c>
      <c r="D2369" s="114" t="s">
        <v>189</v>
      </c>
      <c r="E2369" s="112" t="s">
        <v>163</v>
      </c>
    </row>
    <row r="2370" spans="2:5">
      <c r="B2370" s="118">
        <v>2361</v>
      </c>
      <c r="C2370" s="21" t="str">
        <f t="shared" si="37"/>
        <v>2361</v>
      </c>
      <c r="D2370" s="114" t="s">
        <v>189</v>
      </c>
      <c r="E2370" s="112" t="s">
        <v>163</v>
      </c>
    </row>
    <row r="2371" spans="2:5">
      <c r="B2371" s="118">
        <v>2362</v>
      </c>
      <c r="C2371" s="21" t="str">
        <f t="shared" si="37"/>
        <v>2362</v>
      </c>
      <c r="D2371" s="114" t="s">
        <v>189</v>
      </c>
      <c r="E2371" s="112" t="s">
        <v>163</v>
      </c>
    </row>
    <row r="2372" spans="2:5">
      <c r="B2372" s="118">
        <v>2363</v>
      </c>
      <c r="C2372" s="21" t="str">
        <f t="shared" si="37"/>
        <v>2363</v>
      </c>
      <c r="D2372" s="114" t="s">
        <v>189</v>
      </c>
      <c r="E2372" s="112" t="s">
        <v>163</v>
      </c>
    </row>
    <row r="2373" spans="2:5">
      <c r="B2373" s="118">
        <v>2364</v>
      </c>
      <c r="C2373" s="21" t="str">
        <f t="shared" si="37"/>
        <v>2364</v>
      </c>
      <c r="D2373" s="114" t="s">
        <v>189</v>
      </c>
      <c r="E2373" s="112" t="s">
        <v>163</v>
      </c>
    </row>
    <row r="2374" spans="2:5">
      <c r="B2374" s="118">
        <v>2365</v>
      </c>
      <c r="C2374" s="21" t="str">
        <f t="shared" si="37"/>
        <v>2365</v>
      </c>
      <c r="D2374" s="114" t="s">
        <v>189</v>
      </c>
      <c r="E2374" s="112" t="s">
        <v>163</v>
      </c>
    </row>
    <row r="2375" spans="2:5">
      <c r="B2375" s="118">
        <v>2366</v>
      </c>
      <c r="C2375" s="21" t="str">
        <f t="shared" si="37"/>
        <v>2366</v>
      </c>
      <c r="D2375" s="114" t="s">
        <v>189</v>
      </c>
      <c r="E2375" s="112" t="s">
        <v>163</v>
      </c>
    </row>
    <row r="2376" spans="2:5">
      <c r="B2376" s="118">
        <v>2367</v>
      </c>
      <c r="C2376" s="21" t="str">
        <f t="shared" si="37"/>
        <v>2367</v>
      </c>
      <c r="D2376" s="114" t="s">
        <v>189</v>
      </c>
      <c r="E2376" s="112" t="s">
        <v>163</v>
      </c>
    </row>
    <row r="2377" spans="2:5">
      <c r="B2377" s="118">
        <v>2368</v>
      </c>
      <c r="C2377" s="21" t="str">
        <f t="shared" si="37"/>
        <v>2368</v>
      </c>
      <c r="D2377" s="114" t="s">
        <v>189</v>
      </c>
      <c r="E2377" s="112" t="s">
        <v>163</v>
      </c>
    </row>
    <row r="2378" spans="2:5">
      <c r="B2378" s="118">
        <v>2369</v>
      </c>
      <c r="C2378" s="21" t="str">
        <f t="shared" si="37"/>
        <v>2369</v>
      </c>
      <c r="D2378" s="114" t="s">
        <v>189</v>
      </c>
      <c r="E2378" s="112" t="s">
        <v>163</v>
      </c>
    </row>
    <row r="2379" spans="2:5">
      <c r="B2379" s="118">
        <v>2370</v>
      </c>
      <c r="C2379" s="21" t="str">
        <f t="shared" si="37"/>
        <v>2370</v>
      </c>
      <c r="D2379" s="114" t="s">
        <v>189</v>
      </c>
      <c r="E2379" s="112" t="s">
        <v>163</v>
      </c>
    </row>
    <row r="2380" spans="2:5">
      <c r="B2380" s="118">
        <v>2371</v>
      </c>
      <c r="C2380" s="21" t="str">
        <f t="shared" si="37"/>
        <v>2371</v>
      </c>
      <c r="D2380" s="114" t="s">
        <v>189</v>
      </c>
      <c r="E2380" s="112" t="s">
        <v>163</v>
      </c>
    </row>
    <row r="2381" spans="2:5">
      <c r="B2381" s="118">
        <v>2372</v>
      </c>
      <c r="C2381" s="21" t="str">
        <f t="shared" si="37"/>
        <v>2372</v>
      </c>
      <c r="D2381" s="114" t="s">
        <v>189</v>
      </c>
      <c r="E2381" s="112" t="s">
        <v>163</v>
      </c>
    </row>
    <row r="2382" spans="2:5">
      <c r="B2382" s="118">
        <v>2373</v>
      </c>
      <c r="C2382" s="21" t="str">
        <f t="shared" si="37"/>
        <v>2373</v>
      </c>
      <c r="D2382" s="114" t="s">
        <v>189</v>
      </c>
      <c r="E2382" s="112" t="s">
        <v>163</v>
      </c>
    </row>
    <row r="2383" spans="2:5">
      <c r="B2383" s="118">
        <v>2374</v>
      </c>
      <c r="C2383" s="21" t="str">
        <f t="shared" si="37"/>
        <v>2374</v>
      </c>
      <c r="D2383" s="114" t="s">
        <v>189</v>
      </c>
      <c r="E2383" s="112" t="s">
        <v>163</v>
      </c>
    </row>
    <row r="2384" spans="2:5">
      <c r="B2384" s="118">
        <v>2375</v>
      </c>
      <c r="C2384" s="21" t="str">
        <f t="shared" si="37"/>
        <v>2375</v>
      </c>
      <c r="D2384" s="114" t="s">
        <v>189</v>
      </c>
      <c r="E2384" s="112" t="s">
        <v>163</v>
      </c>
    </row>
    <row r="2385" spans="2:5">
      <c r="B2385" s="118">
        <v>2376</v>
      </c>
      <c r="C2385" s="21" t="str">
        <f t="shared" si="37"/>
        <v>2376</v>
      </c>
      <c r="D2385" s="114" t="s">
        <v>189</v>
      </c>
      <c r="E2385" s="112" t="s">
        <v>163</v>
      </c>
    </row>
    <row r="2386" spans="2:5">
      <c r="B2386" s="118">
        <v>2377</v>
      </c>
      <c r="C2386" s="21" t="str">
        <f t="shared" si="37"/>
        <v>2377</v>
      </c>
      <c r="D2386" s="114" t="s">
        <v>189</v>
      </c>
      <c r="E2386" s="112" t="s">
        <v>163</v>
      </c>
    </row>
    <row r="2387" spans="2:5">
      <c r="B2387" s="118">
        <v>2378</v>
      </c>
      <c r="C2387" s="21" t="str">
        <f t="shared" si="37"/>
        <v>2378</v>
      </c>
      <c r="D2387" s="114" t="s">
        <v>189</v>
      </c>
      <c r="E2387" s="112" t="s">
        <v>163</v>
      </c>
    </row>
    <row r="2388" spans="2:5">
      <c r="B2388" s="118">
        <v>2379</v>
      </c>
      <c r="C2388" s="21" t="str">
        <f t="shared" si="37"/>
        <v>2379</v>
      </c>
      <c r="D2388" s="114" t="s">
        <v>189</v>
      </c>
      <c r="E2388" s="112" t="s">
        <v>163</v>
      </c>
    </row>
    <row r="2389" spans="2:5">
      <c r="B2389" s="118">
        <v>2380</v>
      </c>
      <c r="C2389" s="21" t="str">
        <f t="shared" si="37"/>
        <v>2380</v>
      </c>
      <c r="D2389" s="114" t="s">
        <v>189</v>
      </c>
      <c r="E2389" s="112" t="s">
        <v>163</v>
      </c>
    </row>
    <row r="2390" spans="2:5">
      <c r="B2390" s="118">
        <v>2381</v>
      </c>
      <c r="C2390" s="21" t="str">
        <f t="shared" si="37"/>
        <v>2381</v>
      </c>
      <c r="D2390" s="114" t="s">
        <v>189</v>
      </c>
      <c r="E2390" s="112" t="s">
        <v>163</v>
      </c>
    </row>
    <row r="2391" spans="2:5">
      <c r="B2391" s="118">
        <v>2382</v>
      </c>
      <c r="C2391" s="21" t="str">
        <f t="shared" si="37"/>
        <v>2382</v>
      </c>
      <c r="D2391" s="114" t="s">
        <v>189</v>
      </c>
      <c r="E2391" s="112" t="s">
        <v>163</v>
      </c>
    </row>
    <row r="2392" spans="2:5">
      <c r="B2392" s="118">
        <v>2383</v>
      </c>
      <c r="C2392" s="21" t="str">
        <f t="shared" si="37"/>
        <v>2383</v>
      </c>
      <c r="D2392" s="114" t="s">
        <v>189</v>
      </c>
      <c r="E2392" s="112" t="s">
        <v>163</v>
      </c>
    </row>
    <row r="2393" spans="2:5">
      <c r="B2393" s="118">
        <v>2384</v>
      </c>
      <c r="C2393" s="21" t="str">
        <f t="shared" si="37"/>
        <v>2384</v>
      </c>
      <c r="D2393" s="114" t="s">
        <v>189</v>
      </c>
      <c r="E2393" s="112" t="s">
        <v>163</v>
      </c>
    </row>
    <row r="2394" spans="2:5">
      <c r="B2394" s="118">
        <v>2385</v>
      </c>
      <c r="C2394" s="21" t="str">
        <f t="shared" si="37"/>
        <v>2385</v>
      </c>
      <c r="D2394" s="114" t="s">
        <v>189</v>
      </c>
      <c r="E2394" s="112" t="s">
        <v>163</v>
      </c>
    </row>
    <row r="2395" spans="2:5">
      <c r="B2395" s="118">
        <v>2386</v>
      </c>
      <c r="C2395" s="21" t="str">
        <f t="shared" si="37"/>
        <v>2386</v>
      </c>
      <c r="D2395" s="114" t="s">
        <v>189</v>
      </c>
      <c r="E2395" s="112" t="s">
        <v>163</v>
      </c>
    </row>
    <row r="2396" spans="2:5">
      <c r="B2396" s="118">
        <v>2387</v>
      </c>
      <c r="C2396" s="21" t="str">
        <f t="shared" si="37"/>
        <v>2387</v>
      </c>
      <c r="D2396" s="114" t="s">
        <v>189</v>
      </c>
      <c r="E2396" s="112" t="s">
        <v>163</v>
      </c>
    </row>
    <row r="2397" spans="2:5">
      <c r="B2397" s="118">
        <v>2388</v>
      </c>
      <c r="C2397" s="21" t="str">
        <f t="shared" si="37"/>
        <v>2388</v>
      </c>
      <c r="D2397" s="114" t="s">
        <v>189</v>
      </c>
      <c r="E2397" s="112" t="s">
        <v>163</v>
      </c>
    </row>
    <row r="2398" spans="2:5">
      <c r="B2398" s="118">
        <v>2389</v>
      </c>
      <c r="C2398" s="21" t="str">
        <f t="shared" si="37"/>
        <v>2389</v>
      </c>
      <c r="D2398" s="114" t="s">
        <v>189</v>
      </c>
      <c r="E2398" s="112" t="s">
        <v>163</v>
      </c>
    </row>
    <row r="2399" spans="2:5">
      <c r="B2399" s="118">
        <v>2390</v>
      </c>
      <c r="C2399" s="21" t="str">
        <f t="shared" si="37"/>
        <v>2390</v>
      </c>
      <c r="D2399" s="114" t="s">
        <v>189</v>
      </c>
      <c r="E2399" s="112" t="s">
        <v>163</v>
      </c>
    </row>
    <row r="2400" spans="2:5">
      <c r="B2400" s="118">
        <v>2391</v>
      </c>
      <c r="C2400" s="21" t="str">
        <f t="shared" si="37"/>
        <v>2391</v>
      </c>
      <c r="D2400" s="114" t="s">
        <v>189</v>
      </c>
      <c r="E2400" s="112" t="s">
        <v>163</v>
      </c>
    </row>
    <row r="2401" spans="2:5">
      <c r="B2401" s="118">
        <v>2392</v>
      </c>
      <c r="C2401" s="21" t="str">
        <f t="shared" si="37"/>
        <v>2392</v>
      </c>
      <c r="D2401" s="114" t="s">
        <v>189</v>
      </c>
      <c r="E2401" s="112" t="s">
        <v>163</v>
      </c>
    </row>
    <row r="2402" spans="2:5">
      <c r="B2402" s="118">
        <v>2393</v>
      </c>
      <c r="C2402" s="21" t="str">
        <f t="shared" si="37"/>
        <v>2393</v>
      </c>
      <c r="D2402" s="114" t="s">
        <v>189</v>
      </c>
      <c r="E2402" s="112" t="s">
        <v>163</v>
      </c>
    </row>
    <row r="2403" spans="2:5">
      <c r="B2403" s="118">
        <v>2394</v>
      </c>
      <c r="C2403" s="21" t="str">
        <f t="shared" si="37"/>
        <v>2394</v>
      </c>
      <c r="D2403" s="114" t="s">
        <v>189</v>
      </c>
      <c r="E2403" s="112" t="s">
        <v>163</v>
      </c>
    </row>
    <row r="2404" spans="2:5">
      <c r="B2404" s="118">
        <v>2395</v>
      </c>
      <c r="C2404" s="21" t="str">
        <f t="shared" si="37"/>
        <v>2395</v>
      </c>
      <c r="D2404" s="114" t="s">
        <v>189</v>
      </c>
      <c r="E2404" s="112" t="s">
        <v>163</v>
      </c>
    </row>
    <row r="2405" spans="2:5">
      <c r="B2405" s="118">
        <v>2396</v>
      </c>
      <c r="C2405" s="21" t="str">
        <f t="shared" si="37"/>
        <v>2396</v>
      </c>
      <c r="D2405" s="114" t="s">
        <v>189</v>
      </c>
      <c r="E2405" s="112" t="s">
        <v>163</v>
      </c>
    </row>
    <row r="2406" spans="2:5">
      <c r="B2406" s="118">
        <v>2397</v>
      </c>
      <c r="C2406" s="21" t="str">
        <f t="shared" si="37"/>
        <v>2397</v>
      </c>
      <c r="D2406" s="114" t="s">
        <v>189</v>
      </c>
      <c r="E2406" s="112" t="s">
        <v>163</v>
      </c>
    </row>
    <row r="2407" spans="2:5">
      <c r="B2407" s="118">
        <v>2398</v>
      </c>
      <c r="C2407" s="21" t="str">
        <f t="shared" si="37"/>
        <v>2398</v>
      </c>
      <c r="D2407" s="114" t="s">
        <v>189</v>
      </c>
      <c r="E2407" s="112" t="s">
        <v>163</v>
      </c>
    </row>
    <row r="2408" spans="2:5">
      <c r="B2408" s="118">
        <v>2399</v>
      </c>
      <c r="C2408" s="21" t="str">
        <f t="shared" si="37"/>
        <v>2399</v>
      </c>
      <c r="D2408" s="114" t="s">
        <v>189</v>
      </c>
      <c r="E2408" s="112" t="s">
        <v>163</v>
      </c>
    </row>
    <row r="2409" spans="2:5">
      <c r="B2409" s="118">
        <v>2400</v>
      </c>
      <c r="C2409" s="21" t="str">
        <f t="shared" si="37"/>
        <v>2400</v>
      </c>
      <c r="D2409" s="114" t="s">
        <v>189</v>
      </c>
      <c r="E2409" s="112" t="s">
        <v>163</v>
      </c>
    </row>
    <row r="2410" spans="2:5">
      <c r="B2410" s="118">
        <v>2401</v>
      </c>
      <c r="C2410" s="21" t="str">
        <f t="shared" si="37"/>
        <v>2401</v>
      </c>
      <c r="D2410" s="114" t="s">
        <v>189</v>
      </c>
      <c r="E2410" s="112" t="s">
        <v>163</v>
      </c>
    </row>
    <row r="2411" spans="2:5">
      <c r="B2411" s="118">
        <v>2402</v>
      </c>
      <c r="C2411" s="21" t="str">
        <f t="shared" si="37"/>
        <v>2402</v>
      </c>
      <c r="D2411" s="114" t="s">
        <v>189</v>
      </c>
      <c r="E2411" s="112" t="s">
        <v>163</v>
      </c>
    </row>
    <row r="2412" spans="2:5">
      <c r="B2412" s="118">
        <v>2403</v>
      </c>
      <c r="C2412" s="21" t="str">
        <f t="shared" si="37"/>
        <v>2403</v>
      </c>
      <c r="D2412" s="114" t="s">
        <v>189</v>
      </c>
      <c r="E2412" s="112" t="s">
        <v>163</v>
      </c>
    </row>
    <row r="2413" spans="2:5">
      <c r="B2413" s="118">
        <v>2404</v>
      </c>
      <c r="C2413" s="21" t="str">
        <f t="shared" si="37"/>
        <v>2404</v>
      </c>
      <c r="D2413" s="114" t="s">
        <v>189</v>
      </c>
      <c r="E2413" s="112" t="s">
        <v>163</v>
      </c>
    </row>
    <row r="2414" spans="2:5">
      <c r="B2414" s="118">
        <v>2405</v>
      </c>
      <c r="C2414" s="21" t="str">
        <f t="shared" si="37"/>
        <v>2405</v>
      </c>
      <c r="D2414" s="114" t="s">
        <v>189</v>
      </c>
      <c r="E2414" s="112" t="s">
        <v>163</v>
      </c>
    </row>
    <row r="2415" spans="2:5">
      <c r="B2415" s="118">
        <v>2406</v>
      </c>
      <c r="C2415" s="21" t="str">
        <f t="shared" si="37"/>
        <v>2406</v>
      </c>
      <c r="D2415" s="114" t="s">
        <v>189</v>
      </c>
      <c r="E2415" s="112" t="s">
        <v>163</v>
      </c>
    </row>
    <row r="2416" spans="2:5">
      <c r="B2416" s="118">
        <v>2407</v>
      </c>
      <c r="C2416" s="21" t="str">
        <f t="shared" si="37"/>
        <v>2407</v>
      </c>
      <c r="D2416" s="114" t="s">
        <v>189</v>
      </c>
      <c r="E2416" s="112" t="s">
        <v>163</v>
      </c>
    </row>
    <row r="2417" spans="2:5">
      <c r="B2417" s="118">
        <v>2408</v>
      </c>
      <c r="C2417" s="21" t="str">
        <f t="shared" si="37"/>
        <v>2408</v>
      </c>
      <c r="D2417" s="114" t="s">
        <v>189</v>
      </c>
      <c r="E2417" s="112" t="s">
        <v>163</v>
      </c>
    </row>
    <row r="2418" spans="2:5">
      <c r="B2418" s="118">
        <v>2409</v>
      </c>
      <c r="C2418" s="21" t="str">
        <f t="shared" si="37"/>
        <v>2409</v>
      </c>
      <c r="D2418" s="114" t="s">
        <v>189</v>
      </c>
      <c r="E2418" s="112" t="s">
        <v>163</v>
      </c>
    </row>
    <row r="2419" spans="2:5">
      <c r="B2419" s="118">
        <v>2410</v>
      </c>
      <c r="C2419" s="21" t="str">
        <f t="shared" si="37"/>
        <v>2410</v>
      </c>
      <c r="D2419" s="114" t="s">
        <v>189</v>
      </c>
      <c r="E2419" s="112" t="s">
        <v>163</v>
      </c>
    </row>
    <row r="2420" spans="2:5">
      <c r="B2420" s="118">
        <v>2411</v>
      </c>
      <c r="C2420" s="21" t="str">
        <f t="shared" si="37"/>
        <v>2411</v>
      </c>
      <c r="D2420" s="114" t="s">
        <v>189</v>
      </c>
      <c r="E2420" s="112" t="s">
        <v>163</v>
      </c>
    </row>
    <row r="2421" spans="2:5">
      <c r="B2421" s="118">
        <v>2412</v>
      </c>
      <c r="C2421" s="21" t="str">
        <f t="shared" si="37"/>
        <v>2412</v>
      </c>
      <c r="D2421" s="114" t="s">
        <v>189</v>
      </c>
      <c r="E2421" s="112" t="s">
        <v>163</v>
      </c>
    </row>
    <row r="2422" spans="2:5">
      <c r="B2422" s="118">
        <v>2413</v>
      </c>
      <c r="C2422" s="21" t="str">
        <f t="shared" si="37"/>
        <v>2413</v>
      </c>
      <c r="D2422" s="114" t="s">
        <v>189</v>
      </c>
      <c r="E2422" s="112" t="s">
        <v>163</v>
      </c>
    </row>
    <row r="2423" spans="2:5">
      <c r="B2423" s="118">
        <v>2414</v>
      </c>
      <c r="C2423" s="21" t="str">
        <f t="shared" si="37"/>
        <v>2414</v>
      </c>
      <c r="D2423" s="114" t="s">
        <v>189</v>
      </c>
      <c r="E2423" s="112" t="s">
        <v>163</v>
      </c>
    </row>
    <row r="2424" spans="2:5">
      <c r="B2424" s="118">
        <v>2415</v>
      </c>
      <c r="C2424" s="21" t="str">
        <f t="shared" si="37"/>
        <v>2415</v>
      </c>
      <c r="D2424" s="114" t="s">
        <v>189</v>
      </c>
      <c r="E2424" s="112" t="s">
        <v>163</v>
      </c>
    </row>
    <row r="2425" spans="2:5">
      <c r="B2425" s="118">
        <v>2416</v>
      </c>
      <c r="C2425" s="21" t="str">
        <f t="shared" si="37"/>
        <v>2416</v>
      </c>
      <c r="D2425" s="114" t="s">
        <v>189</v>
      </c>
      <c r="E2425" s="112" t="s">
        <v>163</v>
      </c>
    </row>
    <row r="2426" spans="2:5">
      <c r="B2426" s="118">
        <v>2417</v>
      </c>
      <c r="C2426" s="21" t="str">
        <f t="shared" si="37"/>
        <v>2417</v>
      </c>
      <c r="D2426" s="114" t="s">
        <v>189</v>
      </c>
      <c r="E2426" s="112" t="s">
        <v>163</v>
      </c>
    </row>
    <row r="2427" spans="2:5">
      <c r="B2427" s="118">
        <v>2418</v>
      </c>
      <c r="C2427" s="21" t="str">
        <f t="shared" ref="C2427:C2490" si="38">+TEXT(B2427,0)</f>
        <v>2418</v>
      </c>
      <c r="D2427" s="114" t="s">
        <v>189</v>
      </c>
      <c r="E2427" s="112" t="s">
        <v>163</v>
      </c>
    </row>
    <row r="2428" spans="2:5">
      <c r="B2428" s="118">
        <v>2419</v>
      </c>
      <c r="C2428" s="21" t="str">
        <f t="shared" si="38"/>
        <v>2419</v>
      </c>
      <c r="D2428" s="114" t="s">
        <v>189</v>
      </c>
      <c r="E2428" s="112" t="s">
        <v>163</v>
      </c>
    </row>
    <row r="2429" spans="2:5">
      <c r="B2429" s="118">
        <v>2420</v>
      </c>
      <c r="C2429" s="21" t="str">
        <f t="shared" si="38"/>
        <v>2420</v>
      </c>
      <c r="D2429" s="114" t="s">
        <v>189</v>
      </c>
      <c r="E2429" s="112" t="s">
        <v>163</v>
      </c>
    </row>
    <row r="2430" spans="2:5">
      <c r="B2430" s="118">
        <v>2421</v>
      </c>
      <c r="C2430" s="21" t="str">
        <f t="shared" si="38"/>
        <v>2421</v>
      </c>
      <c r="D2430" s="114" t="s">
        <v>189</v>
      </c>
      <c r="E2430" s="112" t="s">
        <v>163</v>
      </c>
    </row>
    <row r="2431" spans="2:5">
      <c r="B2431" s="118">
        <v>2422</v>
      </c>
      <c r="C2431" s="21" t="str">
        <f t="shared" si="38"/>
        <v>2422</v>
      </c>
      <c r="D2431" s="114" t="s">
        <v>189</v>
      </c>
      <c r="E2431" s="112" t="s">
        <v>163</v>
      </c>
    </row>
    <row r="2432" spans="2:5">
      <c r="B2432" s="118">
        <v>2423</v>
      </c>
      <c r="C2432" s="21" t="str">
        <f t="shared" si="38"/>
        <v>2423</v>
      </c>
      <c r="D2432" s="114" t="s">
        <v>189</v>
      </c>
      <c r="E2432" s="112" t="s">
        <v>163</v>
      </c>
    </row>
    <row r="2433" spans="2:5">
      <c r="B2433" s="118">
        <v>2424</v>
      </c>
      <c r="C2433" s="21" t="str">
        <f t="shared" si="38"/>
        <v>2424</v>
      </c>
      <c r="D2433" s="114" t="s">
        <v>189</v>
      </c>
      <c r="E2433" s="112" t="s">
        <v>163</v>
      </c>
    </row>
    <row r="2434" spans="2:5">
      <c r="B2434" s="118">
        <v>2425</v>
      </c>
      <c r="C2434" s="21" t="str">
        <f t="shared" si="38"/>
        <v>2425</v>
      </c>
      <c r="D2434" s="114" t="s">
        <v>189</v>
      </c>
      <c r="E2434" s="112" t="s">
        <v>163</v>
      </c>
    </row>
    <row r="2435" spans="2:5">
      <c r="B2435" s="118">
        <v>2426</v>
      </c>
      <c r="C2435" s="21" t="str">
        <f t="shared" si="38"/>
        <v>2426</v>
      </c>
      <c r="D2435" s="114" t="s">
        <v>189</v>
      </c>
      <c r="E2435" s="112" t="s">
        <v>163</v>
      </c>
    </row>
    <row r="2436" spans="2:5">
      <c r="B2436" s="118">
        <v>2427</v>
      </c>
      <c r="C2436" s="21" t="str">
        <f t="shared" si="38"/>
        <v>2427</v>
      </c>
      <c r="D2436" s="114" t="s">
        <v>189</v>
      </c>
      <c r="E2436" s="112" t="s">
        <v>163</v>
      </c>
    </row>
    <row r="2437" spans="2:5">
      <c r="B2437" s="118">
        <v>2428</v>
      </c>
      <c r="C2437" s="21" t="str">
        <f t="shared" si="38"/>
        <v>2428</v>
      </c>
      <c r="D2437" s="114" t="s">
        <v>189</v>
      </c>
      <c r="E2437" s="112" t="s">
        <v>163</v>
      </c>
    </row>
    <row r="2438" spans="2:5">
      <c r="B2438" s="118">
        <v>2429</v>
      </c>
      <c r="C2438" s="21" t="str">
        <f t="shared" si="38"/>
        <v>2429</v>
      </c>
      <c r="D2438" s="114" t="s">
        <v>189</v>
      </c>
      <c r="E2438" s="112" t="s">
        <v>163</v>
      </c>
    </row>
    <row r="2439" spans="2:5">
      <c r="B2439" s="118">
        <v>2430</v>
      </c>
      <c r="C2439" s="21" t="str">
        <f t="shared" si="38"/>
        <v>2430</v>
      </c>
      <c r="D2439" s="114" t="s">
        <v>189</v>
      </c>
      <c r="E2439" s="112" t="s">
        <v>163</v>
      </c>
    </row>
    <row r="2440" spans="2:5">
      <c r="B2440" s="118">
        <v>2431</v>
      </c>
      <c r="C2440" s="21" t="str">
        <f t="shared" si="38"/>
        <v>2431</v>
      </c>
      <c r="D2440" s="114" t="s">
        <v>189</v>
      </c>
      <c r="E2440" s="112" t="s">
        <v>163</v>
      </c>
    </row>
    <row r="2441" spans="2:5">
      <c r="B2441" s="118">
        <v>2432</v>
      </c>
      <c r="C2441" s="21" t="str">
        <f t="shared" si="38"/>
        <v>2432</v>
      </c>
      <c r="D2441" s="114" t="s">
        <v>189</v>
      </c>
      <c r="E2441" s="112" t="s">
        <v>163</v>
      </c>
    </row>
    <row r="2442" spans="2:5">
      <c r="B2442" s="118">
        <v>2433</v>
      </c>
      <c r="C2442" s="21" t="str">
        <f t="shared" si="38"/>
        <v>2433</v>
      </c>
      <c r="D2442" s="114" t="s">
        <v>189</v>
      </c>
      <c r="E2442" s="112" t="s">
        <v>163</v>
      </c>
    </row>
    <row r="2443" spans="2:5">
      <c r="B2443" s="118">
        <v>2434</v>
      </c>
      <c r="C2443" s="21" t="str">
        <f t="shared" si="38"/>
        <v>2434</v>
      </c>
      <c r="D2443" s="114" t="s">
        <v>189</v>
      </c>
      <c r="E2443" s="112" t="s">
        <v>163</v>
      </c>
    </row>
    <row r="2444" spans="2:5">
      <c r="B2444" s="118">
        <v>2435</v>
      </c>
      <c r="C2444" s="21" t="str">
        <f t="shared" si="38"/>
        <v>2435</v>
      </c>
      <c r="D2444" s="114" t="s">
        <v>189</v>
      </c>
      <c r="E2444" s="112" t="s">
        <v>163</v>
      </c>
    </row>
    <row r="2445" spans="2:5">
      <c r="B2445" s="118">
        <v>2436</v>
      </c>
      <c r="C2445" s="21" t="str">
        <f t="shared" si="38"/>
        <v>2436</v>
      </c>
      <c r="D2445" s="114" t="s">
        <v>189</v>
      </c>
      <c r="E2445" s="112" t="s">
        <v>163</v>
      </c>
    </row>
    <row r="2446" spans="2:5">
      <c r="B2446" s="118">
        <v>2437</v>
      </c>
      <c r="C2446" s="21" t="str">
        <f t="shared" si="38"/>
        <v>2437</v>
      </c>
      <c r="D2446" s="114" t="s">
        <v>189</v>
      </c>
      <c r="E2446" s="112" t="s">
        <v>163</v>
      </c>
    </row>
    <row r="2447" spans="2:5">
      <c r="B2447" s="118">
        <v>2438</v>
      </c>
      <c r="C2447" s="21" t="str">
        <f t="shared" si="38"/>
        <v>2438</v>
      </c>
      <c r="D2447" s="114" t="s">
        <v>189</v>
      </c>
      <c r="E2447" s="112" t="s">
        <v>163</v>
      </c>
    </row>
    <row r="2448" spans="2:5">
      <c r="B2448" s="118">
        <v>2439</v>
      </c>
      <c r="C2448" s="21" t="str">
        <f t="shared" si="38"/>
        <v>2439</v>
      </c>
      <c r="D2448" s="114" t="s">
        <v>189</v>
      </c>
      <c r="E2448" s="112" t="s">
        <v>163</v>
      </c>
    </row>
    <row r="2449" spans="2:5">
      <c r="B2449" s="118">
        <v>2440</v>
      </c>
      <c r="C2449" s="21" t="str">
        <f t="shared" si="38"/>
        <v>2440</v>
      </c>
      <c r="D2449" s="114" t="s">
        <v>189</v>
      </c>
      <c r="E2449" s="112" t="s">
        <v>163</v>
      </c>
    </row>
    <row r="2450" spans="2:5">
      <c r="B2450" s="118">
        <v>2441</v>
      </c>
      <c r="C2450" s="21" t="str">
        <f t="shared" si="38"/>
        <v>2441</v>
      </c>
      <c r="D2450" s="114" t="s">
        <v>189</v>
      </c>
      <c r="E2450" s="112" t="s">
        <v>163</v>
      </c>
    </row>
    <row r="2451" spans="2:5">
      <c r="B2451" s="118">
        <v>2442</v>
      </c>
      <c r="C2451" s="21" t="str">
        <f t="shared" si="38"/>
        <v>2442</v>
      </c>
      <c r="D2451" s="114" t="s">
        <v>189</v>
      </c>
      <c r="E2451" s="112" t="s">
        <v>163</v>
      </c>
    </row>
    <row r="2452" spans="2:5">
      <c r="B2452" s="118">
        <v>2443</v>
      </c>
      <c r="C2452" s="21" t="str">
        <f t="shared" si="38"/>
        <v>2443</v>
      </c>
      <c r="D2452" s="114" t="s">
        <v>189</v>
      </c>
      <c r="E2452" s="112" t="s">
        <v>163</v>
      </c>
    </row>
    <row r="2453" spans="2:5">
      <c r="B2453" s="118">
        <v>2444</v>
      </c>
      <c r="C2453" s="21" t="str">
        <f t="shared" si="38"/>
        <v>2444</v>
      </c>
      <c r="D2453" s="114" t="s">
        <v>189</v>
      </c>
      <c r="E2453" s="112" t="s">
        <v>163</v>
      </c>
    </row>
    <row r="2454" spans="2:5">
      <c r="B2454" s="118">
        <v>2445</v>
      </c>
      <c r="C2454" s="21" t="str">
        <f t="shared" si="38"/>
        <v>2445</v>
      </c>
      <c r="D2454" s="114" t="s">
        <v>189</v>
      </c>
      <c r="E2454" s="112" t="s">
        <v>163</v>
      </c>
    </row>
    <row r="2455" spans="2:5">
      <c r="B2455" s="118">
        <v>2446</v>
      </c>
      <c r="C2455" s="21" t="str">
        <f t="shared" si="38"/>
        <v>2446</v>
      </c>
      <c r="D2455" s="114" t="s">
        <v>189</v>
      </c>
      <c r="E2455" s="112" t="s">
        <v>163</v>
      </c>
    </row>
    <row r="2456" spans="2:5">
      <c r="B2456" s="118">
        <v>2447</v>
      </c>
      <c r="C2456" s="21" t="str">
        <f t="shared" si="38"/>
        <v>2447</v>
      </c>
      <c r="D2456" s="114" t="s">
        <v>189</v>
      </c>
      <c r="E2456" s="112" t="s">
        <v>163</v>
      </c>
    </row>
    <row r="2457" spans="2:5">
      <c r="B2457" s="118">
        <v>2448</v>
      </c>
      <c r="C2457" s="21" t="str">
        <f t="shared" si="38"/>
        <v>2448</v>
      </c>
      <c r="D2457" s="114" t="s">
        <v>189</v>
      </c>
      <c r="E2457" s="112" t="s">
        <v>163</v>
      </c>
    </row>
    <row r="2458" spans="2:5">
      <c r="B2458" s="118">
        <v>2449</v>
      </c>
      <c r="C2458" s="21" t="str">
        <f t="shared" si="38"/>
        <v>2449</v>
      </c>
      <c r="D2458" s="114" t="s">
        <v>189</v>
      </c>
      <c r="E2458" s="112" t="s">
        <v>163</v>
      </c>
    </row>
    <row r="2459" spans="2:5">
      <c r="B2459" s="118">
        <v>2450</v>
      </c>
      <c r="C2459" s="21" t="str">
        <f t="shared" si="38"/>
        <v>2450</v>
      </c>
      <c r="D2459" s="114" t="s">
        <v>189</v>
      </c>
      <c r="E2459" s="112" t="s">
        <v>163</v>
      </c>
    </row>
    <row r="2460" spans="2:5">
      <c r="B2460" s="118">
        <v>2451</v>
      </c>
      <c r="C2460" s="21" t="str">
        <f t="shared" si="38"/>
        <v>2451</v>
      </c>
      <c r="D2460" s="114" t="s">
        <v>189</v>
      </c>
      <c r="E2460" s="112" t="s">
        <v>163</v>
      </c>
    </row>
    <row r="2461" spans="2:5">
      <c r="B2461" s="118">
        <v>2452</v>
      </c>
      <c r="C2461" s="21" t="str">
        <f t="shared" si="38"/>
        <v>2452</v>
      </c>
      <c r="D2461" s="114" t="s">
        <v>189</v>
      </c>
      <c r="E2461" s="112" t="s">
        <v>163</v>
      </c>
    </row>
    <row r="2462" spans="2:5">
      <c r="B2462" s="118">
        <v>2453</v>
      </c>
      <c r="C2462" s="21" t="str">
        <f t="shared" si="38"/>
        <v>2453</v>
      </c>
      <c r="D2462" s="114" t="s">
        <v>189</v>
      </c>
      <c r="E2462" s="112" t="s">
        <v>163</v>
      </c>
    </row>
    <row r="2463" spans="2:5">
      <c r="B2463" s="118">
        <v>2454</v>
      </c>
      <c r="C2463" s="21" t="str">
        <f t="shared" si="38"/>
        <v>2454</v>
      </c>
      <c r="D2463" s="114" t="s">
        <v>189</v>
      </c>
      <c r="E2463" s="112" t="s">
        <v>163</v>
      </c>
    </row>
    <row r="2464" spans="2:5">
      <c r="B2464" s="118">
        <v>2455</v>
      </c>
      <c r="C2464" s="21" t="str">
        <f t="shared" si="38"/>
        <v>2455</v>
      </c>
      <c r="D2464" s="114" t="s">
        <v>189</v>
      </c>
      <c r="E2464" s="112" t="s">
        <v>163</v>
      </c>
    </row>
    <row r="2465" spans="2:5">
      <c r="B2465" s="118">
        <v>2456</v>
      </c>
      <c r="C2465" s="21" t="str">
        <f t="shared" si="38"/>
        <v>2456</v>
      </c>
      <c r="D2465" s="114" t="s">
        <v>189</v>
      </c>
      <c r="E2465" s="112" t="s">
        <v>163</v>
      </c>
    </row>
    <row r="2466" spans="2:5">
      <c r="B2466" s="118">
        <v>2457</v>
      </c>
      <c r="C2466" s="21" t="str">
        <f t="shared" si="38"/>
        <v>2457</v>
      </c>
      <c r="D2466" s="114" t="s">
        <v>189</v>
      </c>
      <c r="E2466" s="112" t="s">
        <v>163</v>
      </c>
    </row>
    <row r="2467" spans="2:5">
      <c r="B2467" s="118">
        <v>2458</v>
      </c>
      <c r="C2467" s="21" t="str">
        <f t="shared" si="38"/>
        <v>2458</v>
      </c>
      <c r="D2467" s="114" t="s">
        <v>189</v>
      </c>
      <c r="E2467" s="112" t="s">
        <v>163</v>
      </c>
    </row>
    <row r="2468" spans="2:5">
      <c r="B2468" s="118">
        <v>2459</v>
      </c>
      <c r="C2468" s="21" t="str">
        <f t="shared" si="38"/>
        <v>2459</v>
      </c>
      <c r="D2468" s="114" t="s">
        <v>189</v>
      </c>
      <c r="E2468" s="112" t="s">
        <v>163</v>
      </c>
    </row>
    <row r="2469" spans="2:5">
      <c r="B2469" s="118">
        <v>2460</v>
      </c>
      <c r="C2469" s="21" t="str">
        <f t="shared" si="38"/>
        <v>2460</v>
      </c>
      <c r="D2469" s="114" t="s">
        <v>189</v>
      </c>
      <c r="E2469" s="112" t="s">
        <v>163</v>
      </c>
    </row>
    <row r="2470" spans="2:5">
      <c r="B2470" s="118">
        <v>2461</v>
      </c>
      <c r="C2470" s="21" t="str">
        <f t="shared" si="38"/>
        <v>2461</v>
      </c>
      <c r="D2470" s="114" t="s">
        <v>189</v>
      </c>
      <c r="E2470" s="112" t="s">
        <v>163</v>
      </c>
    </row>
    <row r="2471" spans="2:5">
      <c r="B2471" s="118">
        <v>2462</v>
      </c>
      <c r="C2471" s="21" t="str">
        <f t="shared" si="38"/>
        <v>2462</v>
      </c>
      <c r="D2471" s="114" t="s">
        <v>189</v>
      </c>
      <c r="E2471" s="112" t="s">
        <v>163</v>
      </c>
    </row>
    <row r="2472" spans="2:5">
      <c r="B2472" s="118">
        <v>2463</v>
      </c>
      <c r="C2472" s="21" t="str">
        <f t="shared" si="38"/>
        <v>2463</v>
      </c>
      <c r="D2472" s="114" t="s">
        <v>189</v>
      </c>
      <c r="E2472" s="112" t="s">
        <v>163</v>
      </c>
    </row>
    <row r="2473" spans="2:5">
      <c r="B2473" s="118">
        <v>2464</v>
      </c>
      <c r="C2473" s="21" t="str">
        <f t="shared" si="38"/>
        <v>2464</v>
      </c>
      <c r="D2473" s="114" t="s">
        <v>189</v>
      </c>
      <c r="E2473" s="112" t="s">
        <v>163</v>
      </c>
    </row>
    <row r="2474" spans="2:5">
      <c r="B2474" s="118">
        <v>2465</v>
      </c>
      <c r="C2474" s="21" t="str">
        <f>+TEXT(B2474,0)</f>
        <v>2465</v>
      </c>
      <c r="D2474" s="114" t="s">
        <v>189</v>
      </c>
      <c r="E2474" s="112" t="s">
        <v>163</v>
      </c>
    </row>
    <row r="2475" spans="2:5">
      <c r="B2475" s="118">
        <v>2466</v>
      </c>
      <c r="C2475" s="21" t="str">
        <f t="shared" si="38"/>
        <v>2466</v>
      </c>
      <c r="D2475" s="114" t="s">
        <v>189</v>
      </c>
      <c r="E2475" s="112" t="s">
        <v>163</v>
      </c>
    </row>
    <row r="2476" spans="2:5">
      <c r="B2476" s="118">
        <v>2467</v>
      </c>
      <c r="C2476" s="21" t="str">
        <f t="shared" si="38"/>
        <v>2467</v>
      </c>
      <c r="D2476" s="114" t="s">
        <v>189</v>
      </c>
      <c r="E2476" s="112" t="s">
        <v>163</v>
      </c>
    </row>
    <row r="2477" spans="2:5">
      <c r="B2477" s="118">
        <v>2468</v>
      </c>
      <c r="C2477" s="21" t="str">
        <f t="shared" si="38"/>
        <v>2468</v>
      </c>
      <c r="D2477" s="114" t="s">
        <v>189</v>
      </c>
      <c r="E2477" s="112" t="s">
        <v>163</v>
      </c>
    </row>
    <row r="2478" spans="2:5">
      <c r="B2478" s="118">
        <v>2469</v>
      </c>
      <c r="C2478" s="21" t="str">
        <f t="shared" si="38"/>
        <v>2469</v>
      </c>
      <c r="D2478" s="114" t="s">
        <v>189</v>
      </c>
      <c r="E2478" s="112" t="s">
        <v>163</v>
      </c>
    </row>
    <row r="2479" spans="2:5">
      <c r="B2479" s="118">
        <v>2470</v>
      </c>
      <c r="C2479" s="21" t="str">
        <f t="shared" si="38"/>
        <v>2470</v>
      </c>
      <c r="D2479" s="114" t="s">
        <v>189</v>
      </c>
      <c r="E2479" s="112" t="s">
        <v>163</v>
      </c>
    </row>
    <row r="2480" spans="2:5">
      <c r="B2480" s="118">
        <v>2471</v>
      </c>
      <c r="C2480" s="21" t="str">
        <f t="shared" si="38"/>
        <v>2471</v>
      </c>
      <c r="D2480" s="114" t="s">
        <v>189</v>
      </c>
      <c r="E2480" s="112" t="s">
        <v>163</v>
      </c>
    </row>
    <row r="2481" spans="2:5">
      <c r="B2481" s="118">
        <v>2472</v>
      </c>
      <c r="C2481" s="21" t="str">
        <f t="shared" si="38"/>
        <v>2472</v>
      </c>
      <c r="D2481" s="114" t="s">
        <v>189</v>
      </c>
      <c r="E2481" s="112" t="s">
        <v>163</v>
      </c>
    </row>
    <row r="2482" spans="2:5">
      <c r="B2482" s="118">
        <v>2473</v>
      </c>
      <c r="C2482" s="21" t="str">
        <f t="shared" si="38"/>
        <v>2473</v>
      </c>
      <c r="D2482" s="114" t="s">
        <v>189</v>
      </c>
      <c r="E2482" s="112" t="s">
        <v>163</v>
      </c>
    </row>
    <row r="2483" spans="2:5">
      <c r="B2483" s="118">
        <v>2474</v>
      </c>
      <c r="C2483" s="21" t="str">
        <f t="shared" si="38"/>
        <v>2474</v>
      </c>
      <c r="D2483" s="114" t="s">
        <v>189</v>
      </c>
      <c r="E2483" s="112" t="s">
        <v>163</v>
      </c>
    </row>
    <row r="2484" spans="2:5">
      <c r="B2484" s="118">
        <v>2475</v>
      </c>
      <c r="C2484" s="21" t="str">
        <f t="shared" si="38"/>
        <v>2475</v>
      </c>
      <c r="D2484" s="114" t="s">
        <v>189</v>
      </c>
      <c r="E2484" s="112" t="s">
        <v>163</v>
      </c>
    </row>
    <row r="2485" spans="2:5">
      <c r="B2485" s="118">
        <v>2476</v>
      </c>
      <c r="C2485" s="21" t="str">
        <f t="shared" si="38"/>
        <v>2476</v>
      </c>
      <c r="D2485" s="114" t="s">
        <v>189</v>
      </c>
      <c r="E2485" s="112" t="s">
        <v>163</v>
      </c>
    </row>
    <row r="2486" spans="2:5">
      <c r="B2486" s="118">
        <v>2477</v>
      </c>
      <c r="C2486" s="21" t="str">
        <f t="shared" si="38"/>
        <v>2477</v>
      </c>
      <c r="D2486" s="114" t="s">
        <v>189</v>
      </c>
      <c r="E2486" s="112" t="s">
        <v>163</v>
      </c>
    </row>
    <row r="2487" spans="2:5">
      <c r="B2487" s="118">
        <v>2478</v>
      </c>
      <c r="C2487" s="21" t="str">
        <f t="shared" si="38"/>
        <v>2478</v>
      </c>
      <c r="D2487" s="114" t="s">
        <v>189</v>
      </c>
      <c r="E2487" s="112" t="s">
        <v>163</v>
      </c>
    </row>
    <row r="2488" spans="2:5">
      <c r="B2488" s="118">
        <v>2479</v>
      </c>
      <c r="C2488" s="21" t="str">
        <f t="shared" si="38"/>
        <v>2479</v>
      </c>
      <c r="D2488" s="114" t="s">
        <v>189</v>
      </c>
      <c r="E2488" s="112" t="s">
        <v>163</v>
      </c>
    </row>
    <row r="2489" spans="2:5">
      <c r="B2489" s="118">
        <v>2480</v>
      </c>
      <c r="C2489" s="21" t="str">
        <f t="shared" si="38"/>
        <v>2480</v>
      </c>
      <c r="D2489" s="114" t="s">
        <v>189</v>
      </c>
      <c r="E2489" s="112" t="s">
        <v>163</v>
      </c>
    </row>
    <row r="2490" spans="2:5">
      <c r="B2490" s="118">
        <v>2481</v>
      </c>
      <c r="C2490" s="21" t="str">
        <f t="shared" si="38"/>
        <v>2481</v>
      </c>
      <c r="D2490" s="114" t="s">
        <v>189</v>
      </c>
      <c r="E2490" s="112" t="s">
        <v>163</v>
      </c>
    </row>
    <row r="2491" spans="2:5">
      <c r="B2491" s="118">
        <v>2482</v>
      </c>
      <c r="C2491" s="21" t="str">
        <f t="shared" ref="C2491:C2510" si="39">+TEXT(B2491,0)</f>
        <v>2482</v>
      </c>
      <c r="D2491" s="114" t="s">
        <v>189</v>
      </c>
      <c r="E2491" s="112" t="s">
        <v>163</v>
      </c>
    </row>
    <row r="2492" spans="2:5">
      <c r="B2492" s="118">
        <v>2483</v>
      </c>
      <c r="C2492" s="21" t="str">
        <f t="shared" si="39"/>
        <v>2483</v>
      </c>
      <c r="D2492" s="114" t="s">
        <v>189</v>
      </c>
      <c r="E2492" s="112" t="s">
        <v>163</v>
      </c>
    </row>
    <row r="2493" spans="2:5">
      <c r="B2493" s="118">
        <v>2484</v>
      </c>
      <c r="C2493" s="21" t="str">
        <f t="shared" si="39"/>
        <v>2484</v>
      </c>
      <c r="D2493" s="114" t="s">
        <v>189</v>
      </c>
      <c r="E2493" s="112" t="s">
        <v>163</v>
      </c>
    </row>
    <row r="2494" spans="2:5">
      <c r="B2494" s="118">
        <v>2485</v>
      </c>
      <c r="C2494" s="21" t="str">
        <f t="shared" si="39"/>
        <v>2485</v>
      </c>
      <c r="D2494" s="114" t="s">
        <v>189</v>
      </c>
      <c r="E2494" s="112" t="s">
        <v>163</v>
      </c>
    </row>
    <row r="2495" spans="2:5">
      <c r="B2495" s="118">
        <v>2486</v>
      </c>
      <c r="C2495" s="21" t="str">
        <f t="shared" si="39"/>
        <v>2486</v>
      </c>
      <c r="D2495" s="114" t="s">
        <v>189</v>
      </c>
      <c r="E2495" s="112" t="s">
        <v>163</v>
      </c>
    </row>
    <row r="2496" spans="2:5">
      <c r="B2496" s="118">
        <v>2487</v>
      </c>
      <c r="C2496" s="21" t="str">
        <f t="shared" si="39"/>
        <v>2487</v>
      </c>
      <c r="D2496" s="114" t="s">
        <v>189</v>
      </c>
      <c r="E2496" s="112" t="s">
        <v>163</v>
      </c>
    </row>
    <row r="2497" spans="2:5">
      <c r="B2497" s="118">
        <v>2488</v>
      </c>
      <c r="C2497" s="21" t="str">
        <f t="shared" si="39"/>
        <v>2488</v>
      </c>
      <c r="D2497" s="114" t="s">
        <v>189</v>
      </c>
      <c r="E2497" s="112" t="s">
        <v>163</v>
      </c>
    </row>
    <row r="2498" spans="2:5">
      <c r="B2498" s="118">
        <v>2489</v>
      </c>
      <c r="C2498" s="21" t="str">
        <f t="shared" si="39"/>
        <v>2489</v>
      </c>
      <c r="D2498" s="114" t="s">
        <v>189</v>
      </c>
      <c r="E2498" s="112" t="s">
        <v>163</v>
      </c>
    </row>
    <row r="2499" spans="2:5">
      <c r="B2499" s="118">
        <v>2490</v>
      </c>
      <c r="C2499" s="21" t="str">
        <f t="shared" si="39"/>
        <v>2490</v>
      </c>
      <c r="D2499" s="114" t="s">
        <v>189</v>
      </c>
      <c r="E2499" s="112" t="s">
        <v>163</v>
      </c>
    </row>
    <row r="2500" spans="2:5">
      <c r="B2500" s="118">
        <v>2491</v>
      </c>
      <c r="C2500" s="21" t="str">
        <f t="shared" si="39"/>
        <v>2491</v>
      </c>
      <c r="D2500" s="114" t="s">
        <v>189</v>
      </c>
      <c r="E2500" s="112" t="s">
        <v>163</v>
      </c>
    </row>
    <row r="2501" spans="2:5">
      <c r="B2501" s="118">
        <v>2492</v>
      </c>
      <c r="C2501" s="21" t="str">
        <f t="shared" si="39"/>
        <v>2492</v>
      </c>
      <c r="D2501" s="114" t="s">
        <v>189</v>
      </c>
      <c r="E2501" s="112" t="s">
        <v>163</v>
      </c>
    </row>
    <row r="2502" spans="2:5">
      <c r="B2502" s="118">
        <v>2493</v>
      </c>
      <c r="C2502" s="21" t="str">
        <f t="shared" si="39"/>
        <v>2493</v>
      </c>
      <c r="D2502" s="114" t="s">
        <v>189</v>
      </c>
      <c r="E2502" s="112" t="s">
        <v>163</v>
      </c>
    </row>
    <row r="2503" spans="2:5">
      <c r="B2503" s="118">
        <v>2494</v>
      </c>
      <c r="C2503" s="21" t="str">
        <f t="shared" si="39"/>
        <v>2494</v>
      </c>
      <c r="D2503" s="114" t="s">
        <v>189</v>
      </c>
      <c r="E2503" s="112" t="s">
        <v>163</v>
      </c>
    </row>
    <row r="2504" spans="2:5">
      <c r="B2504" s="118">
        <v>2495</v>
      </c>
      <c r="C2504" s="21" t="str">
        <f t="shared" si="39"/>
        <v>2495</v>
      </c>
      <c r="D2504" s="114" t="s">
        <v>189</v>
      </c>
      <c r="E2504" s="112" t="s">
        <v>163</v>
      </c>
    </row>
    <row r="2505" spans="2:5">
      <c r="B2505" s="118">
        <v>2496</v>
      </c>
      <c r="C2505" s="21" t="str">
        <f t="shared" si="39"/>
        <v>2496</v>
      </c>
      <c r="D2505" s="114" t="s">
        <v>189</v>
      </c>
      <c r="E2505" s="112" t="s">
        <v>163</v>
      </c>
    </row>
    <row r="2506" spans="2:5">
      <c r="B2506" s="118">
        <v>2497</v>
      </c>
      <c r="C2506" s="21" t="str">
        <f t="shared" si="39"/>
        <v>2497</v>
      </c>
      <c r="D2506" s="114" t="s">
        <v>189</v>
      </c>
      <c r="E2506" s="112" t="s">
        <v>163</v>
      </c>
    </row>
    <row r="2507" spans="2:5">
      <c r="B2507" s="118">
        <v>2498</v>
      </c>
      <c r="C2507" s="21" t="str">
        <f t="shared" si="39"/>
        <v>2498</v>
      </c>
      <c r="D2507" s="114" t="s">
        <v>189</v>
      </c>
      <c r="E2507" s="112" t="s">
        <v>163</v>
      </c>
    </row>
    <row r="2508" spans="2:5">
      <c r="B2508" s="118">
        <v>2499</v>
      </c>
      <c r="C2508" s="21" t="str">
        <f t="shared" si="39"/>
        <v>2499</v>
      </c>
      <c r="D2508" s="114" t="s">
        <v>189</v>
      </c>
      <c r="E2508" s="112" t="s">
        <v>163</v>
      </c>
    </row>
    <row r="2509" spans="2:5">
      <c r="B2509" s="163">
        <v>2500</v>
      </c>
      <c r="C2509" s="46" t="str">
        <f t="shared" si="39"/>
        <v>2500</v>
      </c>
      <c r="D2509" s="113" t="s">
        <v>187</v>
      </c>
      <c r="E2509" s="112" t="s">
        <v>163</v>
      </c>
    </row>
    <row r="2510" spans="2:5">
      <c r="B2510" s="163" t="s">
        <v>188</v>
      </c>
      <c r="C2510" s="46" t="str">
        <f t="shared" si="39"/>
        <v>&gt;2500</v>
      </c>
      <c r="D2510" s="113" t="s">
        <v>187</v>
      </c>
      <c r="E2510" s="112" t="s">
        <v>163</v>
      </c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7725-CACC-8644-ABCC-E00B0B7ECB88}">
  <dimension ref="C4:C34"/>
  <sheetViews>
    <sheetView showGridLines="0" zoomScale="112" workbookViewId="0">
      <selection activeCell="C5" sqref="C5"/>
    </sheetView>
  </sheetViews>
  <sheetFormatPr baseColWidth="10" defaultRowHeight="16"/>
  <sheetData>
    <row r="4" spans="3:3">
      <c r="C4" s="5" t="s">
        <v>166</v>
      </c>
    </row>
    <row r="5" spans="3:3">
      <c r="C5" s="209" t="s">
        <v>265</v>
      </c>
    </row>
    <row r="6" spans="3:3" s="209" customFormat="1">
      <c r="C6" s="211" t="s">
        <v>266</v>
      </c>
    </row>
    <row r="7" spans="3:3" s="209" customFormat="1">
      <c r="C7" s="208" t="s">
        <v>273</v>
      </c>
    </row>
    <row r="8" spans="3:3" s="209" customFormat="1">
      <c r="C8" s="211" t="s">
        <v>267</v>
      </c>
    </row>
    <row r="9" spans="3:3" s="208" customFormat="1">
      <c r="C9" s="208" t="s">
        <v>274</v>
      </c>
    </row>
    <row r="10" spans="3:3" s="209" customFormat="1">
      <c r="C10" s="211" t="s">
        <v>268</v>
      </c>
    </row>
    <row r="11" spans="3:3" s="208" customFormat="1">
      <c r="C11" s="208" t="s">
        <v>275</v>
      </c>
    </row>
    <row r="12" spans="3:3">
      <c r="C12" s="211" t="s">
        <v>269</v>
      </c>
    </row>
    <row r="13" spans="3:3" s="209" customFormat="1">
      <c r="C13" t="s">
        <v>276</v>
      </c>
    </row>
    <row r="14" spans="3:3" s="209" customFormat="1">
      <c r="C14" s="211" t="s">
        <v>270</v>
      </c>
    </row>
    <row r="15" spans="3:3" s="208" customFormat="1">
      <c r="C15" s="209" t="s">
        <v>277</v>
      </c>
    </row>
    <row r="16" spans="3:3" s="209" customFormat="1">
      <c r="C16" s="211" t="s">
        <v>271</v>
      </c>
    </row>
    <row r="17" spans="3:3" s="209" customFormat="1">
      <c r="C17" s="209" t="s">
        <v>278</v>
      </c>
    </row>
    <row r="18" spans="3:3" s="209" customFormat="1">
      <c r="C18" s="211" t="s">
        <v>272</v>
      </c>
    </row>
    <row r="19" spans="3:3" s="209" customFormat="1"/>
    <row r="20" spans="3:3" s="209" customFormat="1">
      <c r="C20" s="212" t="s">
        <v>279</v>
      </c>
    </row>
    <row r="21" spans="3:3" s="209" customFormat="1"/>
    <row r="22" spans="3:3" s="209" customFormat="1"/>
    <row r="23" spans="3:3" s="209" customFormat="1"/>
    <row r="24" spans="3:3">
      <c r="C24" s="5" t="s">
        <v>131</v>
      </c>
    </row>
    <row r="25" spans="3:3">
      <c r="C25" t="s">
        <v>254</v>
      </c>
    </row>
    <row r="26" spans="3:3">
      <c r="C26" s="195" t="s">
        <v>255</v>
      </c>
    </row>
    <row r="27" spans="3:3">
      <c r="C27" t="s">
        <v>256</v>
      </c>
    </row>
    <row r="29" spans="3:3">
      <c r="C29" s="5" t="s">
        <v>128</v>
      </c>
    </row>
    <row r="30" spans="3:3">
      <c r="C30" s="195" t="s">
        <v>257</v>
      </c>
    </row>
    <row r="31" spans="3:3">
      <c r="C31" s="195" t="s">
        <v>258</v>
      </c>
    </row>
    <row r="32" spans="3:3">
      <c r="C32" s="195"/>
    </row>
    <row r="33" spans="3:3">
      <c r="C33" s="5" t="s">
        <v>121</v>
      </c>
    </row>
    <row r="34" spans="3:3">
      <c r="C34" s="195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1FE9-4356-A141-ADBB-D79891E0DCE2}">
  <dimension ref="B2:BQ20"/>
  <sheetViews>
    <sheetView showGridLines="0" topLeftCell="BI8" zoomScale="111" workbookViewId="0">
      <selection activeCell="BE13" sqref="BE13:BH13"/>
    </sheetView>
  </sheetViews>
  <sheetFormatPr baseColWidth="10" defaultRowHeight="16"/>
  <cols>
    <col min="2" max="2" width="24.83203125" customWidth="1"/>
    <col min="3" max="3" width="12.5" customWidth="1"/>
    <col min="4" max="4" width="17.83203125" customWidth="1"/>
    <col min="5" max="5" width="19.6640625" customWidth="1"/>
    <col min="6" max="6" width="13" customWidth="1"/>
    <col min="8" max="8" width="20" customWidth="1"/>
    <col min="9" max="9" width="30.1640625" customWidth="1"/>
    <col min="10" max="10" width="21.6640625" customWidth="1"/>
    <col min="11" max="11" width="21.6640625" style="228" customWidth="1"/>
    <col min="12" max="14" width="13.5" style="170" customWidth="1"/>
    <col min="15" max="15" width="15.83203125" style="170" customWidth="1"/>
    <col min="16" max="16" width="13.6640625" customWidth="1"/>
    <col min="17" max="17" width="12.33203125" customWidth="1"/>
    <col min="18" max="18" width="16.6640625" customWidth="1"/>
    <col min="19" max="19" width="10.6640625" customWidth="1"/>
    <col min="20" max="20" width="21.1640625" customWidth="1"/>
    <col min="21" max="21" width="32.83203125" customWidth="1"/>
    <col min="22" max="22" width="22.6640625" customWidth="1"/>
    <col min="23" max="23" width="14.83203125" customWidth="1"/>
    <col min="24" max="24" width="16.5" customWidth="1"/>
    <col min="25" max="25" width="15.83203125" customWidth="1"/>
    <col min="26" max="26" width="14.5" customWidth="1"/>
    <col min="27" max="31" width="13.33203125" style="170" customWidth="1"/>
    <col min="32" max="32" width="12.33203125" style="170" customWidth="1"/>
    <col min="33" max="33" width="19.33203125" customWidth="1"/>
    <col min="34" max="34" width="14.1640625" style="170" customWidth="1"/>
    <col min="35" max="35" width="15.5" style="170" customWidth="1"/>
    <col min="36" max="37" width="15.6640625" style="170" customWidth="1"/>
    <col min="38" max="38" width="16.6640625" style="170" customWidth="1"/>
    <col min="39" max="39" width="17.5" style="170" customWidth="1"/>
    <col min="40" max="40" width="13.6640625" style="170" customWidth="1"/>
    <col min="41" max="41" width="13" style="170" customWidth="1"/>
    <col min="42" max="42" width="15.33203125" style="170" customWidth="1"/>
    <col min="43" max="43" width="15.83203125" style="170" customWidth="1"/>
    <col min="44" max="44" width="14.6640625" style="170" customWidth="1"/>
    <col min="45" max="45" width="15.1640625" style="170" customWidth="1"/>
    <col min="46" max="46" width="15.1640625" style="195" customWidth="1"/>
    <col min="47" max="47" width="25" style="170" customWidth="1"/>
    <col min="48" max="48" width="12.83203125" customWidth="1"/>
    <col min="49" max="49" width="15.83203125" customWidth="1"/>
    <col min="50" max="50" width="16" customWidth="1"/>
    <col min="54" max="56" width="10.83203125" style="170"/>
    <col min="60" max="60" width="21.83203125" customWidth="1"/>
    <col min="61" max="61" width="20.5" customWidth="1"/>
    <col min="64" max="64" width="15" customWidth="1"/>
    <col min="65" max="65" width="12.5" customWidth="1"/>
    <col min="66" max="66" width="13.33203125" customWidth="1"/>
    <col min="67" max="67" width="14.5" customWidth="1"/>
    <col min="68" max="68" width="15.83203125" customWidth="1"/>
    <col min="69" max="69" width="19.1640625" customWidth="1"/>
  </cols>
  <sheetData>
    <row r="2" spans="2:69" ht="26">
      <c r="B2" s="4" t="s">
        <v>12</v>
      </c>
      <c r="G2" s="9"/>
    </row>
    <row r="3" spans="2:69">
      <c r="B3" s="2" t="s">
        <v>13</v>
      </c>
    </row>
    <row r="7" spans="2:69">
      <c r="B7" s="5" t="s">
        <v>295</v>
      </c>
      <c r="J7" s="9"/>
      <c r="K7" s="9"/>
      <c r="L7" s="9"/>
      <c r="M7" s="9"/>
      <c r="N7" s="9"/>
      <c r="O7" s="9"/>
      <c r="X7" s="9"/>
      <c r="AH7" s="9"/>
    </row>
    <row r="9" spans="2:69">
      <c r="D9" s="74" t="s">
        <v>72</v>
      </c>
      <c r="I9" s="75" t="s">
        <v>73</v>
      </c>
      <c r="R9" s="74" t="s">
        <v>74</v>
      </c>
      <c r="V9" s="58" t="s">
        <v>38</v>
      </c>
      <c r="AG9" s="76"/>
      <c r="AH9" s="125" t="str">
        <f>+RIGHT('I2_Consumo anual cliente'!$A$15,10)</f>
        <v>14/01/2020</v>
      </c>
      <c r="AI9" s="125" t="str">
        <f>+LEFT('I2_Consumo anual cliente'!$A$16,10)</f>
        <v>11/07/2019</v>
      </c>
      <c r="AJ9" s="125" t="str">
        <f>+LEFT('I2_Consumo anual cliente'!$A$17,10)</f>
        <v>17/06/2019</v>
      </c>
      <c r="AK9" s="125" t="str">
        <f>+LEFT('I2_Consumo anual cliente'!$A$18,10)</f>
        <v>21/05/2019</v>
      </c>
      <c r="AL9" s="125" t="str">
        <f>+LEFT('I2_Consumo anual cliente'!$A$19,10)</f>
        <v>12/04/2019</v>
      </c>
      <c r="AM9" s="125" t="str">
        <f>+LEFT('I2_Consumo anual cliente'!$A$20,10)</f>
        <v>12/03/2019</v>
      </c>
      <c r="AN9" s="125" t="str">
        <f>+LEFT('I2_Consumo anual cliente'!$A$21,10)</f>
        <v>12/02/2019</v>
      </c>
      <c r="AO9" s="125" t="str">
        <f>+LEFT('I2_Consumo anual cliente'!$A$22,10)</f>
        <v>17/01/2019</v>
      </c>
      <c r="AP9" s="125" t="str">
        <f>+LEFT('I2_Consumo anual cliente'!$A$23,10)</f>
        <v>19/12/2018</v>
      </c>
      <c r="AQ9" s="125" t="str">
        <f>+LEFT('I2_Consumo anual cliente'!$A$24,10)</f>
        <v>14/11/2018</v>
      </c>
      <c r="AR9" s="125" t="str">
        <f>+LEFT('I2_Consumo anual cliente'!$A$25,10)</f>
        <v>11/10/2018</v>
      </c>
      <c r="AS9" s="125" t="str">
        <f>+LEFT('I2_Consumo anual cliente'!$A$26,10)</f>
        <v>17/09/2018</v>
      </c>
      <c r="AT9" s="125"/>
      <c r="AU9" s="76"/>
      <c r="AV9" s="76"/>
      <c r="BI9" s="57" t="s">
        <v>37</v>
      </c>
    </row>
    <row r="10" spans="2:69">
      <c r="AH10" s="125">
        <f>+$AH$9-AH9</f>
        <v>0</v>
      </c>
      <c r="AI10" s="125">
        <f>+$AH$9-AI9</f>
        <v>187</v>
      </c>
      <c r="AJ10" s="125">
        <f t="shared" ref="AJ10:AS10" si="0">+$AH$9-AJ9</f>
        <v>211</v>
      </c>
      <c r="AK10" s="125">
        <f t="shared" si="0"/>
        <v>238</v>
      </c>
      <c r="AL10" s="125">
        <f t="shared" si="0"/>
        <v>277</v>
      </c>
      <c r="AM10" s="125">
        <f t="shared" si="0"/>
        <v>308</v>
      </c>
      <c r="AN10" s="125">
        <f t="shared" si="0"/>
        <v>336</v>
      </c>
      <c r="AO10" s="125">
        <f t="shared" si="0"/>
        <v>362</v>
      </c>
      <c r="AP10" s="125">
        <f t="shared" si="0"/>
        <v>391</v>
      </c>
      <c r="AQ10" s="125">
        <f t="shared" si="0"/>
        <v>426</v>
      </c>
      <c r="AR10" s="125">
        <f t="shared" si="0"/>
        <v>460</v>
      </c>
      <c r="AS10" s="125">
        <f t="shared" si="0"/>
        <v>484</v>
      </c>
      <c r="AT10" s="125"/>
    </row>
    <row r="11" spans="2:69">
      <c r="D11" s="77" t="s">
        <v>75</v>
      </c>
      <c r="E11" s="78"/>
      <c r="F11" s="78"/>
      <c r="G11" s="78"/>
      <c r="H11" s="78"/>
      <c r="I11" s="79" t="s">
        <v>76</v>
      </c>
      <c r="J11" s="80"/>
      <c r="K11" s="80"/>
      <c r="L11" s="80"/>
      <c r="M11" s="80"/>
      <c r="N11" s="80"/>
      <c r="O11" s="80"/>
      <c r="P11" s="80"/>
      <c r="Q11" s="80"/>
      <c r="R11" s="81" t="s">
        <v>77</v>
      </c>
      <c r="S11" s="82"/>
      <c r="T11" s="82"/>
      <c r="U11" s="82"/>
      <c r="X11" s="13" t="s">
        <v>241</v>
      </c>
      <c r="Y11" s="37"/>
      <c r="Z11" s="37"/>
      <c r="AA11" s="13" t="s">
        <v>233</v>
      </c>
      <c r="AB11" s="182"/>
      <c r="AC11" s="182"/>
      <c r="AD11" s="182"/>
      <c r="AE11" s="182"/>
      <c r="AF11" s="182"/>
      <c r="AG11" s="37"/>
      <c r="AH11" s="13" t="s">
        <v>234</v>
      </c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37"/>
      <c r="AV11" s="13" t="s">
        <v>25</v>
      </c>
      <c r="AW11" s="11"/>
      <c r="AX11" s="11"/>
      <c r="AY11" s="13" t="s">
        <v>26</v>
      </c>
      <c r="AZ11" s="11"/>
      <c r="BA11" s="11"/>
      <c r="BB11" s="11"/>
      <c r="BC11" s="11"/>
      <c r="BD11" s="11"/>
      <c r="BE11" s="13" t="s">
        <v>27</v>
      </c>
      <c r="BF11" s="11"/>
      <c r="BG11" s="11"/>
      <c r="BK11" s="48" t="s">
        <v>34</v>
      </c>
      <c r="BL11" s="49"/>
      <c r="BM11" s="49"/>
      <c r="BN11" s="48" t="s">
        <v>33</v>
      </c>
      <c r="BO11" s="49"/>
      <c r="BP11" s="49"/>
    </row>
    <row r="12" spans="2:69" ht="17" thickBot="1">
      <c r="C12" s="83" t="s">
        <v>78</v>
      </c>
      <c r="D12" s="84" t="s">
        <v>79</v>
      </c>
      <c r="E12" s="84" t="s">
        <v>80</v>
      </c>
      <c r="F12" s="84" t="s">
        <v>81</v>
      </c>
      <c r="G12" s="84" t="s">
        <v>82</v>
      </c>
      <c r="H12" s="85" t="s">
        <v>83</v>
      </c>
      <c r="I12" s="86" t="s">
        <v>84</v>
      </c>
      <c r="J12" s="87" t="s">
        <v>306</v>
      </c>
      <c r="K12" s="87" t="s">
        <v>235</v>
      </c>
      <c r="L12" s="87" t="s">
        <v>236</v>
      </c>
      <c r="M12" s="87" t="s">
        <v>237</v>
      </c>
      <c r="N12" s="87" t="s">
        <v>238</v>
      </c>
      <c r="O12" s="87" t="s">
        <v>239</v>
      </c>
      <c r="P12" s="87" t="s">
        <v>85</v>
      </c>
      <c r="Q12" s="88" t="s">
        <v>86</v>
      </c>
      <c r="R12" s="89" t="s">
        <v>87</v>
      </c>
      <c r="S12" s="90" t="s">
        <v>88</v>
      </c>
      <c r="T12" s="90" t="s">
        <v>89</v>
      </c>
      <c r="U12" s="90" t="s">
        <v>242</v>
      </c>
      <c r="V12" s="39" t="s">
        <v>4</v>
      </c>
      <c r="W12" s="38" t="s">
        <v>2</v>
      </c>
      <c r="X12" s="40" t="s">
        <v>8</v>
      </c>
      <c r="Y12" s="41" t="s">
        <v>9</v>
      </c>
      <c r="Z12" s="41" t="s">
        <v>10</v>
      </c>
      <c r="AA12" s="40" t="s">
        <v>8</v>
      </c>
      <c r="AB12" s="42" t="s">
        <v>9</v>
      </c>
      <c r="AC12" s="42" t="s">
        <v>10</v>
      </c>
      <c r="AD12" s="42" t="s">
        <v>203</v>
      </c>
      <c r="AE12" s="42" t="s">
        <v>204</v>
      </c>
      <c r="AF12" s="42" t="s">
        <v>205</v>
      </c>
      <c r="AG12" s="42" t="s">
        <v>232</v>
      </c>
      <c r="AH12" s="40">
        <v>1</v>
      </c>
      <c r="AI12" s="42">
        <v>2</v>
      </c>
      <c r="AJ12" s="42">
        <v>3</v>
      </c>
      <c r="AK12" s="42">
        <v>4</v>
      </c>
      <c r="AL12" s="42">
        <v>5</v>
      </c>
      <c r="AM12" s="42">
        <v>6</v>
      </c>
      <c r="AN12" s="42">
        <v>7</v>
      </c>
      <c r="AO12" s="42">
        <v>8</v>
      </c>
      <c r="AP12" s="42">
        <v>9</v>
      </c>
      <c r="AQ12" s="42">
        <v>10</v>
      </c>
      <c r="AR12" s="42">
        <v>11</v>
      </c>
      <c r="AS12" s="42">
        <v>12</v>
      </c>
      <c r="AT12" s="42" t="s">
        <v>232</v>
      </c>
      <c r="AU12" s="42" t="s">
        <v>252</v>
      </c>
      <c r="AV12" s="40" t="s">
        <v>8</v>
      </c>
      <c r="AW12" s="41" t="s">
        <v>9</v>
      </c>
      <c r="AX12" s="41" t="s">
        <v>10</v>
      </c>
      <c r="AY12" s="40" t="s">
        <v>8</v>
      </c>
      <c r="AZ12" s="41" t="s">
        <v>9</v>
      </c>
      <c r="BA12" s="41" t="s">
        <v>10</v>
      </c>
      <c r="BB12" s="183" t="s">
        <v>203</v>
      </c>
      <c r="BC12" s="183" t="s">
        <v>204</v>
      </c>
      <c r="BD12" s="183" t="s">
        <v>205</v>
      </c>
      <c r="BE12" s="40" t="s">
        <v>8</v>
      </c>
      <c r="BF12" s="41" t="s">
        <v>9</v>
      </c>
      <c r="BG12" s="41" t="s">
        <v>10</v>
      </c>
      <c r="BH12" s="39" t="s">
        <v>28</v>
      </c>
      <c r="BI12" s="51" t="s">
        <v>36</v>
      </c>
      <c r="BJ12" s="50" t="s">
        <v>35</v>
      </c>
      <c r="BK12" s="54" t="s">
        <v>8</v>
      </c>
      <c r="BL12" s="55" t="s">
        <v>9</v>
      </c>
      <c r="BM12" s="56" t="s">
        <v>10</v>
      </c>
      <c r="BN12" s="52" t="s">
        <v>8</v>
      </c>
      <c r="BO12" s="53" t="s">
        <v>9</v>
      </c>
      <c r="BP12" s="53" t="s">
        <v>10</v>
      </c>
      <c r="BQ12" s="51" t="s">
        <v>109</v>
      </c>
    </row>
    <row r="13" spans="2:69" ht="17" thickTop="1">
      <c r="C13" s="10" t="e">
        <f>+C12+1</f>
        <v>#VALUE!</v>
      </c>
      <c r="D13" s="228" t="s">
        <v>320</v>
      </c>
      <c r="E13" s="228" t="s">
        <v>321</v>
      </c>
      <c r="F13" s="10" t="s">
        <v>322</v>
      </c>
      <c r="G13" s="228"/>
      <c r="H13" s="228" t="s">
        <v>323</v>
      </c>
      <c r="I13" s="228" t="s">
        <v>307</v>
      </c>
      <c r="J13" s="228" t="s">
        <v>324</v>
      </c>
      <c r="L13" s="228"/>
      <c r="M13" s="228"/>
      <c r="N13" s="228"/>
      <c r="O13" s="228"/>
      <c r="P13" s="10" t="s">
        <v>289</v>
      </c>
      <c r="Q13" s="10" t="s">
        <v>290</v>
      </c>
      <c r="R13" s="10" t="s">
        <v>90</v>
      </c>
      <c r="S13" s="10" t="s">
        <v>90</v>
      </c>
      <c r="T13" s="10" t="s">
        <v>325</v>
      </c>
      <c r="U13" s="10">
        <v>38</v>
      </c>
      <c r="V13" s="228" t="s">
        <v>326</v>
      </c>
      <c r="W13" s="10" t="s">
        <v>40</v>
      </c>
      <c r="X13" s="43">
        <v>37.5</v>
      </c>
      <c r="Y13" s="43">
        <v>82</v>
      </c>
      <c r="Z13" s="43">
        <v>108.75</v>
      </c>
      <c r="AA13" s="43">
        <f>+'I2_Consumo anual cliente'!$C$60</f>
        <v>5518</v>
      </c>
      <c r="AB13" s="43">
        <f>+'I2_Consumo anual cliente'!$C$61</f>
        <v>19806</v>
      </c>
      <c r="AC13" s="43">
        <f>+'I2_Consumo anual cliente'!$C$62</f>
        <v>14920</v>
      </c>
      <c r="AD13" s="43">
        <f>+'I2_Consumo anual cliente'!$C$63</f>
        <v>6814</v>
      </c>
      <c r="AE13" s="43">
        <f>+'I2_Consumo anual cliente'!$C$64</f>
        <v>5705</v>
      </c>
      <c r="AF13" s="43">
        <f>+'I2_Consumo anual cliente'!$C$65</f>
        <v>15983</v>
      </c>
      <c r="AG13" s="43">
        <f>+SUM(AA13:AF13)</f>
        <v>68746</v>
      </c>
      <c r="AH13" s="43">
        <f>+SUM('I2_Consumo anual cliente'!$C$15:$H$15)</f>
        <v>17142.400000000001</v>
      </c>
      <c r="AI13" s="43">
        <f>+SUM('I2_Consumo anual cliente'!$C$16:$H$16)</f>
        <v>16643.920000000002</v>
      </c>
      <c r="AJ13" s="43">
        <f>+SUM('I2_Consumo anual cliente'!$C$17:$H$17)</f>
        <v>4551.5200000000004</v>
      </c>
      <c r="AK13" s="43">
        <f>+SUM('I2_Consumo anual cliente'!$C$18:$H$18)</f>
        <v>4430.1600000000008</v>
      </c>
      <c r="AL13" s="43">
        <f>+SUM('I2_Consumo anual cliente'!$C$19:$H$19)</f>
        <v>7756.32</v>
      </c>
      <c r="AM13" s="43">
        <f>+SUM('I2_Consumo anual cliente'!$C$20:$H$20)</f>
        <v>6194.0800000000017</v>
      </c>
      <c r="AN13" s="43">
        <f>+SUM('I2_Consumo anual cliente'!$C$21:$H$21)</f>
        <v>5396.08</v>
      </c>
      <c r="AO13" s="43">
        <f>+SUM('I2_Consumo anual cliente'!$C$22:$H$22)</f>
        <v>6631.04</v>
      </c>
      <c r="AP13" s="43">
        <f>+SUM('I2_Consumo anual cliente'!$C$23:$H$23)</f>
        <v>6919.4400000000005</v>
      </c>
      <c r="AQ13" s="43">
        <f>+SUM('I2_Consumo anual cliente'!$C$24:$H$24)</f>
        <v>7703.2</v>
      </c>
      <c r="AR13" s="43">
        <f>+SUM('I2_Consumo anual cliente'!$C$25:$H$25)</f>
        <v>7156.4000000000005</v>
      </c>
      <c r="AS13" s="43">
        <f>+SUM('I2_Consumo anual cliente'!$C$26:$H$26)</f>
        <v>3642.56</v>
      </c>
      <c r="AT13" s="43">
        <f>+SUMIFS($AH$13:$AS$13,$AH$10:$AS$10,"&lt;"&amp;365)</f>
        <v>68745.520000000019</v>
      </c>
      <c r="AU13" s="43">
        <f>SUM(AH13:AS13)-$AT$13</f>
        <v>25421.599999999991</v>
      </c>
      <c r="AV13" s="228">
        <v>0.121307</v>
      </c>
      <c r="AW13" s="228">
        <v>0.114617</v>
      </c>
      <c r="AX13" s="228">
        <v>9.4279000000000002E-2</v>
      </c>
      <c r="AY13" s="10">
        <f>+'I2_Consumo anual cliente'!$D$4</f>
        <v>12</v>
      </c>
      <c r="AZ13" s="10">
        <f>+'I2_Consumo anual cliente'!$D$5</f>
        <v>15</v>
      </c>
      <c r="BA13" s="10">
        <f>+'I2_Consumo anual cliente'!$D$6</f>
        <v>20</v>
      </c>
      <c r="BB13" s="10">
        <f>+'I2_Consumo anual cliente'!$D$7</f>
        <v>0</v>
      </c>
      <c r="BC13" s="10">
        <f>+'I2_Consumo anual cliente'!$D$8</f>
        <v>0</v>
      </c>
      <c r="BD13" s="10">
        <f>+'I2_Consumo anual cliente'!$D$9</f>
        <v>0</v>
      </c>
      <c r="BE13" s="228">
        <v>0.16211900000000001</v>
      </c>
      <c r="BF13" s="228">
        <v>9.9973999999999993E-2</v>
      </c>
      <c r="BG13" s="228">
        <v>2.2925000000000001E-2</v>
      </c>
      <c r="BH13" s="228">
        <f>14.99/38</f>
        <v>0.39447368421052631</v>
      </c>
      <c r="BI13" t="s">
        <v>138</v>
      </c>
      <c r="BJ13" s="127" t="s">
        <v>40</v>
      </c>
      <c r="BK13" s="10">
        <v>0.1621190904109589</v>
      </c>
      <c r="BL13" s="10">
        <v>9.9974490410958919E-2</v>
      </c>
      <c r="BM13" s="10">
        <v>2.2925290410958903E-2</v>
      </c>
      <c r="BN13" s="17">
        <v>8.1760242736702335E-2</v>
      </c>
      <c r="BO13" s="218">
        <v>7.5122624761433041E-2</v>
      </c>
      <c r="BP13" s="218">
        <v>6.0064538329366146E-2</v>
      </c>
      <c r="BQ13" s="126">
        <f>+INDEX('W2_Comparador de tarifas'!$D$34:$XFD$34,1,MATCH($BI$13,'W2_Comparador de tarifas'!$D$28:$XFD$28,0))</f>
        <v>750.70631999999989</v>
      </c>
    </row>
    <row r="14" spans="2:69">
      <c r="BK14" s="10"/>
      <c r="BL14" s="10"/>
      <c r="BM14" s="10"/>
    </row>
    <row r="16" spans="2:69">
      <c r="AG16" t="s">
        <v>231</v>
      </c>
    </row>
    <row r="17" spans="3:45">
      <c r="AG17" t="s">
        <v>231</v>
      </c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</row>
    <row r="19" spans="3:45">
      <c r="C19" s="9"/>
    </row>
    <row r="20" spans="3:45"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5316-808B-9F42-AF4F-0DF5A4DC915E}">
  <dimension ref="B2:N55"/>
  <sheetViews>
    <sheetView showGridLines="0" topLeftCell="A13" zoomScale="108" workbookViewId="0">
      <selection activeCell="C22" sqref="C22"/>
    </sheetView>
  </sheetViews>
  <sheetFormatPr baseColWidth="10" defaultRowHeight="16"/>
  <cols>
    <col min="2" max="2" width="25.5" customWidth="1"/>
    <col min="3" max="3" width="15.83203125" customWidth="1"/>
    <col min="4" max="4" width="14.83203125" customWidth="1"/>
    <col min="5" max="5" width="24.5" customWidth="1"/>
    <col min="6" max="6" width="23.6640625" customWidth="1"/>
    <col min="7" max="7" width="22.83203125" customWidth="1"/>
    <col min="8" max="8" width="23.33203125" customWidth="1"/>
    <col min="9" max="9" width="22.33203125" customWidth="1"/>
    <col min="10" max="10" width="24" customWidth="1"/>
    <col min="11" max="11" width="22.83203125" customWidth="1"/>
    <col min="12" max="12" width="19.5" customWidth="1"/>
    <col min="13" max="13" width="18.1640625" customWidth="1"/>
    <col min="14" max="14" width="20" customWidth="1"/>
  </cols>
  <sheetData>
    <row r="2" spans="2:11" ht="26">
      <c r="B2" s="4" t="s">
        <v>29</v>
      </c>
    </row>
    <row r="3" spans="2:11">
      <c r="B3" s="2" t="s">
        <v>30</v>
      </c>
    </row>
    <row r="5" spans="2:11">
      <c r="B5" s="95" t="s">
        <v>2</v>
      </c>
      <c r="C5" s="97" t="str">
        <f>+'I1_Cliente seleccionado'!$W$13</f>
        <v>3.1. A</v>
      </c>
    </row>
    <row r="6" spans="2:11">
      <c r="B6" s="95" t="s">
        <v>70</v>
      </c>
      <c r="C6" s="97">
        <f>+'W1_Calculo de facturas'!$J$38</f>
        <v>237.57312390929428</v>
      </c>
    </row>
    <row r="7" spans="2:11" s="170" customFormat="1">
      <c r="B7" s="95" t="s">
        <v>240</v>
      </c>
      <c r="C7" s="97">
        <f>+'W1_Calculo de facturas'!$J$58</f>
        <v>11313.230001697037</v>
      </c>
    </row>
    <row r="8" spans="2:11">
      <c r="B8" s="95" t="s">
        <v>107</v>
      </c>
      <c r="C8" s="115">
        <f>+'I1_Cliente seleccionado'!$AG$13/1000</f>
        <v>68.745999999999995</v>
      </c>
    </row>
    <row r="9" spans="2:11">
      <c r="B9" s="95" t="s">
        <v>106</v>
      </c>
      <c r="C9" s="121" t="str">
        <f>+LEFT($C$8,FIND(",",$C$8,1)-1)</f>
        <v>68</v>
      </c>
      <c r="E9" s="120"/>
      <c r="F9" s="116"/>
    </row>
    <row r="10" spans="2:11">
      <c r="B10" s="95" t="s">
        <v>167</v>
      </c>
      <c r="C10" s="97" t="str">
        <f>+INDEX(Soportes!$C$10:$D$2510,MATCH($C$9,Soportes!$C$10:$C$2510,0),2)</f>
        <v>50 - 70</v>
      </c>
    </row>
    <row r="11" spans="2:11">
      <c r="B11" s="95" t="s">
        <v>168</v>
      </c>
      <c r="C11" s="97" t="str">
        <f>+INDEX(Soportes!$C$10:$E$2510,MATCH($C$9,Soportes!$C$10:$C$2510,0),3)</f>
        <v>60 - 75</v>
      </c>
    </row>
    <row r="12" spans="2:11">
      <c r="B12" s="95" t="s">
        <v>122</v>
      </c>
      <c r="C12" s="97">
        <f>+'W2_Comparador de tarifas'!$C$21</f>
        <v>14</v>
      </c>
    </row>
    <row r="13" spans="2:11">
      <c r="B13" s="95" t="s">
        <v>195</v>
      </c>
      <c r="C13" s="105">
        <f>+INDEX('I5_Comisiones Comercializadoras'!$E$116:$AB$116,1,MATCH($C$12,'I5_Comisiones Comercializadoras'!$E$114:$AB$114,0))</f>
        <v>0.78</v>
      </c>
    </row>
    <row r="14" spans="2:11">
      <c r="B14" s="95" t="s">
        <v>196</v>
      </c>
      <c r="C14" s="105">
        <f>+INDEX('I5_Comisiones Comercializadoras'!$E$117:$AB$117,1,MATCH($C$12,'I5_Comisiones Comercializadoras'!$E$114:$AB$114,0))</f>
        <v>0.5</v>
      </c>
    </row>
    <row r="15" spans="2:11">
      <c r="K15" s="9"/>
    </row>
    <row r="16" spans="2:11" s="213" customFormat="1">
      <c r="K16" s="9"/>
    </row>
    <row r="17" spans="2:12" s="213" customFormat="1">
      <c r="K17" s="9"/>
    </row>
    <row r="18" spans="2:12" s="213" customFormat="1">
      <c r="B18" s="5" t="s">
        <v>124</v>
      </c>
      <c r="C18"/>
      <c r="K18" s="9"/>
    </row>
    <row r="19" spans="2:12" s="213" customFormat="1">
      <c r="B19" s="32" t="s">
        <v>125</v>
      </c>
      <c r="C19"/>
      <c r="K19" s="9"/>
    </row>
    <row r="20" spans="2:12" s="213" customFormat="1">
      <c r="B20"/>
      <c r="C20"/>
      <c r="K20" s="9"/>
    </row>
    <row r="21" spans="2:12" s="213" customFormat="1">
      <c r="B21" s="33" t="s">
        <v>123</v>
      </c>
      <c r="C21" s="206">
        <v>14</v>
      </c>
      <c r="K21" s="9"/>
    </row>
    <row r="22" spans="2:12" s="213" customFormat="1">
      <c r="K22" s="9"/>
    </row>
    <row r="23" spans="2:12" s="213" customFormat="1">
      <c r="K23" s="9"/>
    </row>
    <row r="25" spans="2:12">
      <c r="B25" s="5" t="s">
        <v>291</v>
      </c>
    </row>
    <row r="27" spans="2:12">
      <c r="D27" s="125" t="str">
        <f t="shared" ref="D27:J27" si="0">+CONCATENATE(D$28,$C$5)</f>
        <v>Esfera3.1. A</v>
      </c>
      <c r="E27" s="125" t="str">
        <f t="shared" si="0"/>
        <v>Opción - Telkes3.1. A</v>
      </c>
      <c r="F27" s="125" t="str">
        <f t="shared" si="0"/>
        <v>Opción - Curie3.1. A</v>
      </c>
      <c r="G27" s="125" t="str">
        <f t="shared" si="0"/>
        <v>Opción - Tesla3.1. A</v>
      </c>
      <c r="H27" s="125" t="str">
        <f t="shared" si="0"/>
        <v>Opción - Edison3.1. A</v>
      </c>
      <c r="I27" s="125" t="str">
        <f t="shared" si="0"/>
        <v>Opción - Volta3.1. A</v>
      </c>
      <c r="J27" s="125" t="str">
        <f t="shared" si="0"/>
        <v>Opción - Personificada3.1. A</v>
      </c>
      <c r="K27" s="125" t="str">
        <f>+CONCATENATE(K$28,$C$5)</f>
        <v>GBP - Darwin3.1. A</v>
      </c>
      <c r="L27" s="125" t="str">
        <f>+CONCATENATE(L$28,$C$5)</f>
        <v>CYE - Personificada3.1. A</v>
      </c>
    </row>
    <row r="28" spans="2:12">
      <c r="C28" s="65"/>
      <c r="D28" s="66" t="s">
        <v>31</v>
      </c>
      <c r="E28" s="66" t="s">
        <v>32</v>
      </c>
      <c r="F28" s="66" t="s">
        <v>41</v>
      </c>
      <c r="G28" s="66" t="s">
        <v>42</v>
      </c>
      <c r="H28" s="66" t="s">
        <v>43</v>
      </c>
      <c r="I28" s="66" t="s">
        <v>101</v>
      </c>
      <c r="J28" s="66" t="s">
        <v>138</v>
      </c>
      <c r="K28" s="66" t="s">
        <v>263</v>
      </c>
      <c r="L28" s="66" t="s">
        <v>191</v>
      </c>
    </row>
    <row r="29" spans="2:12">
      <c r="C29" s="64" t="s">
        <v>280</v>
      </c>
      <c r="D29" s="96">
        <f>+'W1_Calculo de facturas'!$J$39</f>
        <v>226.47622970326307</v>
      </c>
      <c r="E29" s="96">
        <f>+'W1_Calculo de facturas'!$J$40</f>
        <v>225.43714526761966</v>
      </c>
      <c r="F29" s="96">
        <f>+'W1_Calculo de facturas'!$J$41</f>
        <v>226.02644498189215</v>
      </c>
      <c r="G29" s="96">
        <f>+'W1_Calculo de facturas'!$J$42</f>
        <v>226.61574469616463</v>
      </c>
      <c r="H29" s="96">
        <f>+'W1_Calculo de facturas'!$J$43</f>
        <v>227.20504441043715</v>
      </c>
      <c r="I29" s="96">
        <f>+'W1_Calculo de facturas'!$J$44</f>
        <v>228.38364383898218</v>
      </c>
      <c r="J29" s="96">
        <f>+'W1_Calculo de facturas'!$J$45</f>
        <v>228.89910021305411</v>
      </c>
      <c r="K29" s="96">
        <f>+'W1_Calculo de facturas'!$J$48</f>
        <v>264.57392020865848</v>
      </c>
      <c r="L29" s="96">
        <f>+'W1_Calculo de facturas'!$J$49</f>
        <v>229.38857311548406</v>
      </c>
    </row>
    <row r="30" spans="2:12">
      <c r="C30" s="64" t="s">
        <v>281</v>
      </c>
      <c r="D30" s="96">
        <f>+$C$6-D29</f>
        <v>11.096894206031209</v>
      </c>
      <c r="E30" s="96">
        <f>+$C$6-E29</f>
        <v>12.135978641674626</v>
      </c>
      <c r="F30" s="96">
        <f>+$C$6-F29</f>
        <v>11.546678927402127</v>
      </c>
      <c r="G30" s="96">
        <f>+$C$6-G29</f>
        <v>10.957379213129656</v>
      </c>
      <c r="H30" s="96">
        <f>+$C$6-H29</f>
        <v>10.368079498857128</v>
      </c>
      <c r="I30" s="96">
        <f t="shared" ref="I30:J30" si="1">+$C$6-I29</f>
        <v>9.1894800703121007</v>
      </c>
      <c r="J30" s="96">
        <f t="shared" si="1"/>
        <v>8.6740236962401696</v>
      </c>
      <c r="K30" s="96">
        <f>+$C$6-K29</f>
        <v>-27.000796299364197</v>
      </c>
      <c r="L30" s="96">
        <f>+$C$6-L29</f>
        <v>8.1845507938102173</v>
      </c>
    </row>
    <row r="31" spans="2:12" s="210" customFormat="1">
      <c r="C31" s="64" t="s">
        <v>282</v>
      </c>
      <c r="D31" s="96">
        <f>+'W1_Calculo de facturas'!$J$59</f>
        <v>7958.5560901678436</v>
      </c>
      <c r="E31" s="96">
        <f>+'W1_Calculo de facturas'!$J$60</f>
        <v>7795.6247725559115</v>
      </c>
      <c r="F31" s="96">
        <f>+'W1_Calculo de facturas'!$J$61</f>
        <v>7973.1143592256904</v>
      </c>
      <c r="G31" s="96">
        <f>+'W1_Calculo de facturas'!$J$62</f>
        <v>8150.6039458954729</v>
      </c>
      <c r="H31" s="96">
        <f>+'W1_Calculo de facturas'!$J$63</f>
        <v>8328.0935325652517</v>
      </c>
      <c r="I31" s="96">
        <f>+'W1_Calculo de facturas'!$J$64</f>
        <v>8683.0727059048113</v>
      </c>
      <c r="J31" s="96">
        <f>+'W1_Calculo de facturas'!$J$65</f>
        <v>8688.0238000241807</v>
      </c>
      <c r="K31" s="96">
        <f>+'W1_Calculo de facturas'!$J$68</f>
        <v>10029.737653208738</v>
      </c>
      <c r="L31" s="96">
        <f>+'W1_Calculo de facturas'!$J$69</f>
        <v>8844.384536241063</v>
      </c>
    </row>
    <row r="32" spans="2:12" s="210" customFormat="1">
      <c r="C32" s="64" t="s">
        <v>283</v>
      </c>
      <c r="D32" s="96">
        <f t="shared" ref="D32:L32" si="2">+$C$7-D31</f>
        <v>3354.673911529193</v>
      </c>
      <c r="E32" s="96">
        <f t="shared" si="2"/>
        <v>3517.6052291411252</v>
      </c>
      <c r="F32" s="96">
        <f t="shared" si="2"/>
        <v>3340.1156424713463</v>
      </c>
      <c r="G32" s="96">
        <f t="shared" si="2"/>
        <v>3162.6260558015638</v>
      </c>
      <c r="H32" s="96">
        <f t="shared" si="2"/>
        <v>2985.1364691317849</v>
      </c>
      <c r="I32" s="96">
        <f t="shared" si="2"/>
        <v>2630.1572957922253</v>
      </c>
      <c r="J32" s="96">
        <f t="shared" si="2"/>
        <v>2625.206201672856</v>
      </c>
      <c r="K32" s="96">
        <f t="shared" si="2"/>
        <v>1283.4923484882984</v>
      </c>
      <c r="L32" s="96">
        <f t="shared" si="2"/>
        <v>2468.8454654559737</v>
      </c>
    </row>
    <row r="33" spans="2:14">
      <c r="C33" s="64" t="s">
        <v>94</v>
      </c>
      <c r="D33" s="237">
        <f t="shared" ref="D33:L33" si="3">+D32/$C$7</f>
        <v>0.29652662511289674</v>
      </c>
      <c r="E33" s="237">
        <f t="shared" si="3"/>
        <v>0.31092846416217723</v>
      </c>
      <c r="F33" s="237">
        <f t="shared" si="3"/>
        <v>0.29523978934135642</v>
      </c>
      <c r="G33" s="237">
        <f t="shared" si="3"/>
        <v>0.27955111452053527</v>
      </c>
      <c r="H33" s="237">
        <f t="shared" si="3"/>
        <v>0.26386243969971446</v>
      </c>
      <c r="I33" s="237">
        <f t="shared" si="3"/>
        <v>0.23248509005807269</v>
      </c>
      <c r="J33" s="237">
        <f t="shared" si="3"/>
        <v>0.23204745252055009</v>
      </c>
      <c r="K33" s="237">
        <f t="shared" si="3"/>
        <v>0.11345056613325891</v>
      </c>
      <c r="L33" s="237">
        <f t="shared" si="3"/>
        <v>0.21822640086744771</v>
      </c>
    </row>
    <row r="34" spans="2:14">
      <c r="C34" s="64" t="s">
        <v>134</v>
      </c>
      <c r="D34" s="96">
        <f>+INDEX('I5_Comisiones Comercializadoras'!$E$13:$U$48,MATCH(D$27,'I5_Comisiones Comercializadoras'!$D$13:$D$48,0),MATCH($C$10,'I5_Comisiones Comercializadoras'!$E$12:$U$12,0))</f>
        <v>0</v>
      </c>
      <c r="E34" s="96">
        <f>+INDEX('I5_Comisiones Comercializadoras'!$E$13:$U$48,MATCH(E$27,'I5_Comisiones Comercializadoras'!$D$13:$D$48,0),MATCH($C$10,'I5_Comisiones Comercializadoras'!$E$12:$U$12,0))</f>
        <v>76</v>
      </c>
      <c r="F34" s="96">
        <f>+INDEX('I5_Comisiones Comercializadoras'!$E$13:$U$48,MATCH(F$27,'I5_Comisiones Comercializadoras'!$D$13:$D$48,0),MATCH($C$10,'I5_Comisiones Comercializadoras'!$E$12:$U$12,0))</f>
        <v>143</v>
      </c>
      <c r="G34" s="96">
        <f>+INDEX('I5_Comisiones Comercializadoras'!$E$13:$U$48,MATCH(G$27,'I5_Comisiones Comercializadoras'!$D$13:$D$48,0),MATCH($C$10,'I5_Comisiones Comercializadoras'!$E$12:$U$12,0))</f>
        <v>210</v>
      </c>
      <c r="H34" s="96">
        <f>+INDEX('I5_Comisiones Comercializadoras'!$E$13:$U$48,MATCH(H$27,'I5_Comisiones Comercializadoras'!$D$13:$D$48,0),MATCH($C$10,'I5_Comisiones Comercializadoras'!$E$12:$U$12,0))</f>
        <v>285</v>
      </c>
      <c r="I34" s="96">
        <f>+INDEX('I5_Comisiones Comercializadoras'!$E$13:$U$48,MATCH(I$27,'I5_Comisiones Comercializadoras'!$D$13:$D$48,0),MATCH($C$10,'I5_Comisiones Comercializadoras'!$E$12:$U$12,0))</f>
        <v>400</v>
      </c>
      <c r="J34" s="96">
        <f>+C8*(C12*C13)</f>
        <v>750.70631999999989</v>
      </c>
      <c r="K34" s="96">
        <f>+INDEX('I5_Comisiones Comercializadoras'!$E$85:$T$102,MATCH(K$27,'I5_Comisiones Comercializadoras'!$D$85:$D$102,0),MATCH($C$11,'I5_Comisiones Comercializadoras'!$E$84:$T$84,0))</f>
        <v>1062</v>
      </c>
      <c r="L34" s="96">
        <f>+C8*(C12*C14)</f>
        <v>481.22199999999998</v>
      </c>
    </row>
    <row r="35" spans="2:14">
      <c r="F35" s="67"/>
    </row>
    <row r="40" spans="2:14">
      <c r="B40" s="5" t="s">
        <v>292</v>
      </c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</row>
    <row r="41" spans="2:14"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</row>
    <row r="42" spans="2:14">
      <c r="B42" s="170"/>
      <c r="C42" s="170"/>
      <c r="D42" s="125" t="str">
        <f>+CONCATENATE(D$43,$C$5)</f>
        <v>GBP - Odin3.1. A</v>
      </c>
      <c r="E42" s="125" t="str">
        <f>+CONCATENATE(E$43,$C$5)</f>
        <v>GBP - Woody3.1. A</v>
      </c>
      <c r="F42" s="125"/>
      <c r="G42" s="125"/>
      <c r="H42" s="125"/>
      <c r="I42" s="125"/>
      <c r="J42" s="125"/>
      <c r="K42" s="125"/>
      <c r="L42" s="125"/>
      <c r="M42" s="125"/>
      <c r="N42" s="125"/>
    </row>
    <row r="43" spans="2:14">
      <c r="B43" s="170"/>
      <c r="C43" s="65"/>
      <c r="D43" s="66" t="s">
        <v>261</v>
      </c>
      <c r="E43" s="66" t="s">
        <v>262</v>
      </c>
    </row>
    <row r="44" spans="2:14">
      <c r="B44" s="170"/>
      <c r="C44" s="64" t="s">
        <v>280</v>
      </c>
      <c r="D44" s="96">
        <f>+'W1_Calculo de facturas'!$J$46</f>
        <v>258.52528910646345</v>
      </c>
      <c r="E44" s="96">
        <f>+'W1_Calculo de facturas'!$J$47</f>
        <v>258.02309169209923</v>
      </c>
    </row>
    <row r="45" spans="2:14">
      <c r="B45" s="170"/>
      <c r="C45" s="64" t="s">
        <v>281</v>
      </c>
      <c r="D45" s="96">
        <f>+$C$6-D44</f>
        <v>-20.952165197169165</v>
      </c>
      <c r="E45" s="96">
        <f>+$C$6-E44</f>
        <v>-20.449967782804947</v>
      </c>
    </row>
    <row r="46" spans="2:14">
      <c r="B46" s="170"/>
      <c r="C46" s="64" t="s">
        <v>282</v>
      </c>
      <c r="D46" s="96">
        <f>+'W1_Calculo de facturas'!$J$66</f>
        <v>8205.5144787125682</v>
      </c>
      <c r="E46" s="96">
        <f>+'W1_Calculo de facturas'!$J$67</f>
        <v>8053.7844083125619</v>
      </c>
      <c r="F46" s="98"/>
      <c r="G46" s="98"/>
      <c r="H46" s="98"/>
      <c r="I46" s="98"/>
      <c r="J46" s="98"/>
      <c r="K46" s="98"/>
      <c r="L46" s="98"/>
      <c r="M46" s="185"/>
      <c r="N46" s="98"/>
    </row>
    <row r="47" spans="2:14">
      <c r="B47" s="170"/>
      <c r="C47" s="64" t="s">
        <v>283</v>
      </c>
      <c r="D47" s="96">
        <f>+$C$7-D46</f>
        <v>3107.7155229844684</v>
      </c>
      <c r="E47" s="96">
        <f>+$C$7-E46</f>
        <v>3259.4455933844747</v>
      </c>
      <c r="F47" s="96"/>
      <c r="G47" s="96"/>
      <c r="H47" s="96"/>
      <c r="I47" s="96"/>
      <c r="J47" s="96"/>
      <c r="K47" s="96"/>
      <c r="L47" s="96"/>
      <c r="M47" s="96"/>
      <c r="N47" s="96"/>
    </row>
    <row r="48" spans="2:14">
      <c r="C48" s="64" t="s">
        <v>94</v>
      </c>
      <c r="D48" s="98">
        <f>+D45/$C$6</f>
        <v>-8.8192489337172372E-2</v>
      </c>
      <c r="E48" s="98">
        <f>+E45/$C$6</f>
        <v>-8.6078624746344506E-2</v>
      </c>
    </row>
    <row r="49" spans="2:5">
      <c r="C49" s="64" t="s">
        <v>134</v>
      </c>
      <c r="D49" s="96">
        <f>+INDEX('I5_Comisiones Comercializadoras'!$E$85:$T$102,MATCH(D$42,'I5_Comisiones Comercializadoras'!$D$85:$D$102,0),MATCH($C$11,'I5_Comisiones Comercializadoras'!$E$84:$T$84,0))</f>
        <v>642</v>
      </c>
      <c r="E49" s="96">
        <f>+INDEX('I5_Comisiones Comercializadoras'!$E$85:$T$102,MATCH(E$42,'I5_Comisiones Comercializadoras'!$D$85:$D$102,0),MATCH($C$11,'I5_Comisiones Comercializadoras'!$E$84:$T$84,0))</f>
        <v>561</v>
      </c>
    </row>
    <row r="52" spans="2:5" s="210" customFormat="1"/>
    <row r="55" spans="2:5">
      <c r="B55" s="5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E4BA-7338-6949-9615-4522379189E9}">
  <dimension ref="B2:J119"/>
  <sheetViews>
    <sheetView showGridLines="0" tabSelected="1" topLeftCell="A39" zoomScale="116" workbookViewId="0">
      <selection activeCell="D45" sqref="D45"/>
    </sheetView>
  </sheetViews>
  <sheetFormatPr baseColWidth="10" defaultRowHeight="16" outlineLevelRow="1"/>
  <cols>
    <col min="2" max="2" width="23.1640625" customWidth="1"/>
    <col min="3" max="3" width="12.83203125" customWidth="1"/>
    <col min="4" max="4" width="18.6640625" customWidth="1"/>
    <col min="5" max="5" width="12.1640625" customWidth="1"/>
    <col min="6" max="6" width="14.6640625" customWidth="1"/>
    <col min="7" max="7" width="13.33203125" customWidth="1"/>
    <col min="8" max="8" width="13.5" customWidth="1"/>
    <col min="9" max="9" width="15" customWidth="1"/>
  </cols>
  <sheetData>
    <row r="2" spans="2:8" ht="26">
      <c r="B2" s="4" t="s">
        <v>14</v>
      </c>
    </row>
    <row r="3" spans="2:8">
      <c r="B3" s="2" t="s">
        <v>0</v>
      </c>
    </row>
    <row r="4" spans="2:8" s="164" customFormat="1">
      <c r="B4" s="2"/>
    </row>
    <row r="5" spans="2:8" hidden="1" outlineLevel="1"/>
    <row r="6" spans="2:8" hidden="1" outlineLevel="1">
      <c r="B6" s="70" t="s">
        <v>71</v>
      </c>
      <c r="C6" s="71">
        <v>0.21</v>
      </c>
    </row>
    <row r="7" spans="2:8" hidden="1" outlineLevel="1">
      <c r="B7" s="72" t="s">
        <v>66</v>
      </c>
      <c r="C7" s="73">
        <v>5.11E-2</v>
      </c>
      <c r="H7" s="102"/>
    </row>
    <row r="8" spans="2:8" s="180" customFormat="1" hidden="1" outlineLevel="1">
      <c r="B8" s="72" t="s">
        <v>302</v>
      </c>
      <c r="C8" s="189">
        <v>365</v>
      </c>
      <c r="H8" s="102"/>
    </row>
    <row r="9" spans="2:8" s="225" customFormat="1" hidden="1" outlineLevel="1">
      <c r="B9" s="72" t="s">
        <v>304</v>
      </c>
      <c r="C9" s="235">
        <f>+C95-D95</f>
        <v>3246.419755017082</v>
      </c>
      <c r="H9" s="102"/>
    </row>
    <row r="10" spans="2:8" s="225" customFormat="1" hidden="1" outlineLevel="1">
      <c r="B10" s="72" t="s">
        <v>305</v>
      </c>
      <c r="C10" s="236" t="str">
        <f>+TEXT(C9,0)</f>
        <v>3246</v>
      </c>
      <c r="H10" s="102"/>
    </row>
    <row r="11" spans="2:8" hidden="1" outlineLevel="1">
      <c r="H11" s="102"/>
    </row>
    <row r="12" spans="2:8" s="164" customFormat="1" hidden="1" outlineLevel="1">
      <c r="B12" s="175" t="s">
        <v>197</v>
      </c>
      <c r="E12" s="175" t="s">
        <v>198</v>
      </c>
      <c r="H12" s="102"/>
    </row>
    <row r="13" spans="2:8" s="164" customFormat="1" hidden="1" outlineLevel="1">
      <c r="B13" s="70" t="s">
        <v>8</v>
      </c>
      <c r="C13" s="223">
        <f>+'I1_Cliente seleccionado'!$AV$13</f>
        <v>0.121307</v>
      </c>
      <c r="E13" s="70" t="s">
        <v>8</v>
      </c>
      <c r="F13" s="238">
        <f>+'I1_Cliente seleccionado'!$BN$13</f>
        <v>8.1760242736702335E-2</v>
      </c>
      <c r="H13" s="102"/>
    </row>
    <row r="14" spans="2:8" s="164" customFormat="1" hidden="1" outlineLevel="1">
      <c r="B14" s="72" t="s">
        <v>9</v>
      </c>
      <c r="C14" s="223">
        <f>+'I1_Cliente seleccionado'!$AW$13</f>
        <v>0.114617</v>
      </c>
      <c r="E14" s="72" t="s">
        <v>9</v>
      </c>
      <c r="F14" s="238">
        <f>+'I1_Cliente seleccionado'!$BO$13</f>
        <v>7.5122624761433041E-2</v>
      </c>
      <c r="H14" s="102"/>
    </row>
    <row r="15" spans="2:8" s="164" customFormat="1" hidden="1" outlineLevel="1">
      <c r="B15" s="72" t="s">
        <v>10</v>
      </c>
      <c r="C15" s="223">
        <f>+'I1_Cliente seleccionado'!$AX$13</f>
        <v>9.4279000000000002E-2</v>
      </c>
      <c r="E15" s="72" t="s">
        <v>10</v>
      </c>
      <c r="F15" s="238">
        <f>+'I1_Cliente seleccionado'!$BP$13</f>
        <v>6.0064538329366146E-2</v>
      </c>
      <c r="H15" s="102"/>
    </row>
    <row r="16" spans="2:8" s="164" customFormat="1" hidden="1" outlineLevel="1">
      <c r="H16" s="102"/>
    </row>
    <row r="17" spans="2:10" s="164" customFormat="1" hidden="1" outlineLevel="1">
      <c r="B17" s="175" t="s">
        <v>26</v>
      </c>
      <c r="E17" s="175" t="s">
        <v>26</v>
      </c>
      <c r="H17" s="102"/>
    </row>
    <row r="18" spans="2:10" s="164" customFormat="1" hidden="1" outlineLevel="1">
      <c r="B18" s="70" t="s">
        <v>8</v>
      </c>
      <c r="C18" s="172">
        <f>+'I1_Cliente seleccionado'!$AY$13</f>
        <v>12</v>
      </c>
      <c r="E18" s="70" t="s">
        <v>8</v>
      </c>
      <c r="F18" s="171">
        <f>+'I1_Cliente seleccionado'!$AY$13</f>
        <v>12</v>
      </c>
      <c r="H18" s="102"/>
    </row>
    <row r="19" spans="2:10" s="164" customFormat="1" hidden="1" outlineLevel="1">
      <c r="B19" s="72" t="s">
        <v>9</v>
      </c>
      <c r="C19" s="172">
        <f>+'I1_Cliente seleccionado'!$AZ$13</f>
        <v>15</v>
      </c>
      <c r="E19" s="72" t="s">
        <v>9</v>
      </c>
      <c r="F19" s="171">
        <f>+'I1_Cliente seleccionado'!$AZ$13</f>
        <v>15</v>
      </c>
      <c r="H19" s="102"/>
    </row>
    <row r="20" spans="2:10" s="164" customFormat="1" hidden="1" outlineLevel="1">
      <c r="B20" s="72" t="s">
        <v>10</v>
      </c>
      <c r="C20" s="172">
        <f>+'I1_Cliente seleccionado'!$BA$13</f>
        <v>20</v>
      </c>
      <c r="E20" s="72" t="s">
        <v>10</v>
      </c>
      <c r="F20" s="171">
        <f>+'I1_Cliente seleccionado'!$BA$13</f>
        <v>20</v>
      </c>
      <c r="H20" s="102"/>
    </row>
    <row r="21" spans="2:10" s="22" customFormat="1" hidden="1" outlineLevel="1">
      <c r="B21" s="102"/>
      <c r="C21" s="176"/>
      <c r="E21" s="102"/>
      <c r="F21" s="177"/>
      <c r="H21" s="102"/>
    </row>
    <row r="22" spans="2:10" s="22" customFormat="1" hidden="1" outlineLevel="1">
      <c r="B22" s="175" t="s">
        <v>200</v>
      </c>
      <c r="C22" s="164"/>
      <c r="E22" s="175" t="s">
        <v>199</v>
      </c>
      <c r="F22" s="164"/>
      <c r="H22" s="102"/>
    </row>
    <row r="23" spans="2:10" s="22" customFormat="1" hidden="1" outlineLevel="1">
      <c r="B23" s="70" t="s">
        <v>8</v>
      </c>
      <c r="C23" s="222">
        <f>+'I1_Cliente seleccionado'!$BE$13</f>
        <v>0.16211900000000001</v>
      </c>
      <c r="E23" s="70" t="s">
        <v>8</v>
      </c>
      <c r="F23" s="171">
        <f>+'I1_Cliente seleccionado'!$BK$13</f>
        <v>0.1621190904109589</v>
      </c>
      <c r="H23" s="102"/>
    </row>
    <row r="24" spans="2:10" s="22" customFormat="1" hidden="1" outlineLevel="1">
      <c r="B24" s="72" t="s">
        <v>9</v>
      </c>
      <c r="C24" s="222">
        <f>+'I1_Cliente seleccionado'!$BF$13</f>
        <v>9.9973999999999993E-2</v>
      </c>
      <c r="E24" s="72" t="s">
        <v>9</v>
      </c>
      <c r="F24" s="171">
        <f>+'I1_Cliente seleccionado'!$BL$13</f>
        <v>9.9974490410958919E-2</v>
      </c>
      <c r="H24" s="102"/>
    </row>
    <row r="25" spans="2:10" s="22" customFormat="1" hidden="1" outlineLevel="1">
      <c r="B25" s="72" t="s">
        <v>10</v>
      </c>
      <c r="C25" s="222">
        <f>+'I1_Cliente seleccionado'!$BG$13</f>
        <v>2.2925000000000001E-2</v>
      </c>
      <c r="E25" s="72" t="s">
        <v>10</v>
      </c>
      <c r="F25" s="171">
        <f>+'I1_Cliente seleccionado'!$BM$13</f>
        <v>2.2925290410958903E-2</v>
      </c>
      <c r="H25" s="102"/>
    </row>
    <row r="26" spans="2:10" s="22" customFormat="1" collapsed="1">
      <c r="B26" s="102"/>
      <c r="C26" s="176"/>
      <c r="E26" s="102"/>
      <c r="F26" s="177"/>
      <c r="H26" s="102"/>
    </row>
    <row r="27" spans="2:10">
      <c r="H27" s="102"/>
    </row>
    <row r="28" spans="2:10" ht="7" customHeight="1">
      <c r="B28" s="3"/>
      <c r="C28" s="3"/>
      <c r="D28" s="3"/>
      <c r="E28" s="3"/>
      <c r="F28" s="3"/>
      <c r="G28" s="3"/>
      <c r="H28" s="103"/>
      <c r="I28" s="3"/>
      <c r="J28" s="3"/>
    </row>
    <row r="30" spans="2:10" s="218" customFormat="1"/>
    <row r="31" spans="2:10" s="218" customFormat="1">
      <c r="B31" s="229" t="s">
        <v>296</v>
      </c>
    </row>
    <row r="32" spans="2:10" s="225" customFormat="1" ht="5" customHeight="1">
      <c r="B32" s="229"/>
    </row>
    <row r="33" spans="2:2" s="218" customFormat="1" ht="21">
      <c r="B33" s="230" t="str">
        <f>+'I1_Cliente seleccionado'!$D$13</f>
        <v>La Estrella</v>
      </c>
    </row>
    <row r="34" spans="2:2" s="218" customFormat="1" ht="25" customHeight="1">
      <c r="B34" s="229"/>
    </row>
    <row r="35" spans="2:2" s="218" customFormat="1">
      <c r="B35" s="229" t="s">
        <v>297</v>
      </c>
    </row>
    <row r="36" spans="2:2" s="218" customFormat="1" ht="21">
      <c r="B36" s="231" t="str">
        <f>+'I1_Cliente seleccionado'!$J$13</f>
        <v>Cmno Estrella Torre Tolanca, Km 7,5, 45100 Sonseca (Toledo)</v>
      </c>
    </row>
    <row r="37" spans="2:2" s="218" customFormat="1" ht="25" customHeight="1">
      <c r="B37" s="229"/>
    </row>
    <row r="38" spans="2:2" s="218" customFormat="1">
      <c r="B38" s="229" t="s">
        <v>298</v>
      </c>
    </row>
    <row r="39" spans="2:2" s="218" customFormat="1" ht="21">
      <c r="B39" s="231" t="str">
        <f>+'I1_Cliente seleccionado'!I13</f>
        <v>ES0021000007463134RE</v>
      </c>
    </row>
    <row r="40" spans="2:2" s="218" customFormat="1" ht="25" customHeight="1">
      <c r="B40" s="229"/>
    </row>
    <row r="41" spans="2:2" s="218" customFormat="1">
      <c r="B41" s="229" t="s">
        <v>299</v>
      </c>
    </row>
    <row r="42" spans="2:2" s="218" customFormat="1" ht="21">
      <c r="B42" s="232">
        <f ca="1">+TODAY()</f>
        <v>44034</v>
      </c>
    </row>
    <row r="43" spans="2:2" s="218" customFormat="1" ht="23" customHeight="1">
      <c r="B43" s="229"/>
    </row>
    <row r="44" spans="2:2" s="218" customFormat="1">
      <c r="B44" s="229" t="s">
        <v>300</v>
      </c>
    </row>
    <row r="45" spans="2:2" s="218" customFormat="1" ht="31">
      <c r="B45" s="233">
        <f>+C53/C95</f>
        <v>0.28695781439342294</v>
      </c>
    </row>
    <row r="46" spans="2:2" s="218" customFormat="1" ht="21" customHeight="1">
      <c r="B46" s="229"/>
    </row>
    <row r="47" spans="2:2" s="218" customFormat="1">
      <c r="B47" s="229" t="s">
        <v>301</v>
      </c>
    </row>
    <row r="48" spans="2:2" s="218" customFormat="1" ht="31">
      <c r="B48" s="234">
        <f>+C95-D95</f>
        <v>3246.419755017082</v>
      </c>
    </row>
    <row r="49" spans="2:9" s="218" customFormat="1"/>
    <row r="50" spans="2:9" s="218" customFormat="1"/>
    <row r="52" spans="2:9">
      <c r="B52" s="33" t="s">
        <v>24</v>
      </c>
      <c r="C52" s="105">
        <f>+C53/C95</f>
        <v>0.28695781439342294</v>
      </c>
    </row>
    <row r="53" spans="2:9">
      <c r="B53" s="33" t="s">
        <v>95</v>
      </c>
      <c r="C53" s="97">
        <f>+C95-D95</f>
        <v>3246.419755017082</v>
      </c>
    </row>
    <row r="56" spans="2:9">
      <c r="B56" s="5" t="s">
        <v>1</v>
      </c>
    </row>
    <row r="58" spans="2:9" ht="24">
      <c r="C58" s="219" t="s">
        <v>17</v>
      </c>
      <c r="D58" s="220"/>
      <c r="E58" s="220"/>
      <c r="F58" s="220"/>
      <c r="G58" s="221" t="s">
        <v>18</v>
      </c>
    </row>
    <row r="60" spans="2:9">
      <c r="C60" s="25" t="s">
        <v>2</v>
      </c>
      <c r="D60" s="173" t="str">
        <f>+'I1_Cliente seleccionado'!$W$13</f>
        <v>3.1. A</v>
      </c>
      <c r="G60" s="28" t="s">
        <v>2</v>
      </c>
      <c r="H60" s="174" t="str">
        <f>+'I1_Cliente seleccionado'!$BJ$13</f>
        <v>3.1. A</v>
      </c>
    </row>
    <row r="63" spans="2:9">
      <c r="C63" s="26" t="s">
        <v>15</v>
      </c>
      <c r="D63" s="27"/>
      <c r="E63" s="27"/>
      <c r="G63" s="29" t="s">
        <v>15</v>
      </c>
      <c r="H63" s="11"/>
      <c r="I63" s="11"/>
    </row>
    <row r="64" spans="2:9" ht="7" customHeight="1"/>
    <row r="65" spans="2:9">
      <c r="C65" s="24" t="s">
        <v>8</v>
      </c>
      <c r="D65" s="24" t="s">
        <v>9</v>
      </c>
      <c r="E65" s="24" t="s">
        <v>10</v>
      </c>
      <c r="G65" s="30" t="s">
        <v>8</v>
      </c>
      <c r="H65" s="30" t="s">
        <v>9</v>
      </c>
      <c r="I65" s="30" t="s">
        <v>10</v>
      </c>
    </row>
    <row r="66" spans="2:9">
      <c r="B66" s="224"/>
      <c r="C66" s="179" t="str">
        <f>+CONCATENATE($C$13," ","€/kWh")</f>
        <v>0,121307 €/kWh</v>
      </c>
      <c r="D66" s="179" t="str">
        <f>+CONCATENATE($C$14," ","€/kWh")</f>
        <v>0,114617 €/kWh</v>
      </c>
      <c r="E66" s="179" t="str">
        <f>+CONCATENATE($C$15," ","€/kWh")</f>
        <v>0,094279 €/kWh</v>
      </c>
      <c r="G66" s="178" t="str">
        <f>+CONCATENATE($F$13," ","€/kWh")</f>
        <v>0,0817602427367023 €/kWh</v>
      </c>
      <c r="H66" s="178" t="str">
        <f>+CONCATENATE($F$14," ","€/kWh")</f>
        <v>0,075122624761433 €/kWh</v>
      </c>
      <c r="I66" s="178" t="str">
        <f>+CONCATENATE($F$15," ","€/kWh")</f>
        <v>0,0600645383293661 €/kWh</v>
      </c>
    </row>
    <row r="69" spans="2:9">
      <c r="C69" s="26" t="s">
        <v>16</v>
      </c>
      <c r="D69" s="27"/>
      <c r="E69" s="27"/>
      <c r="G69" s="29" t="s">
        <v>16</v>
      </c>
      <c r="H69" s="11"/>
      <c r="I69" s="11"/>
    </row>
    <row r="70" spans="2:9" ht="7" customHeight="1"/>
    <row r="71" spans="2:9">
      <c r="C71" s="24" t="s">
        <v>8</v>
      </c>
      <c r="D71" s="24" t="s">
        <v>9</v>
      </c>
      <c r="E71" s="24" t="s">
        <v>10</v>
      </c>
      <c r="G71" s="30" t="s">
        <v>8</v>
      </c>
      <c r="H71" s="30" t="s">
        <v>9</v>
      </c>
      <c r="I71" s="30" t="s">
        <v>10</v>
      </c>
    </row>
    <row r="72" spans="2:9">
      <c r="C72" s="179" t="str">
        <f>+CONCATENATE($C$18," ","kW")</f>
        <v>12 kW</v>
      </c>
      <c r="D72" s="179" t="str">
        <f>+CONCATENATE($C$19," ","kW")</f>
        <v>15 kW</v>
      </c>
      <c r="E72" s="179" t="str">
        <f>+CONCATENATE($C$20," ","kW")</f>
        <v>20 kW</v>
      </c>
      <c r="G72" s="178" t="str">
        <f>+CONCATENATE($F$18," ","kW")</f>
        <v>12 kW</v>
      </c>
      <c r="H72" s="178" t="str">
        <f>+CONCATENATE($F$19," ","kW")</f>
        <v>15 kW</v>
      </c>
      <c r="I72" s="178" t="str">
        <f>+CONCATENATE($F$20," ","kW")</f>
        <v>20 kW</v>
      </c>
    </row>
    <row r="73" spans="2:9" ht="18" customHeight="1">
      <c r="C73" s="179" t="str">
        <f>+CONCATENATE($C$23," ","€/kW/día")</f>
        <v>0,162119 €/kW/día</v>
      </c>
      <c r="D73" s="179" t="str">
        <f>+CONCATENATE($C$24," ","€/kW/día")</f>
        <v>0,099974 €/kW/día</v>
      </c>
      <c r="E73" s="179" t="str">
        <f>+CONCATENATE($C$25," ","€/kW/día")</f>
        <v>0,022925 €/kW/día</v>
      </c>
      <c r="G73" s="178" t="str">
        <f>+CONCATENATE($F$23," ","€/kW/día")</f>
        <v>0,162119090410959 €/kW/día</v>
      </c>
      <c r="H73" s="178" t="str">
        <f>+CONCATENATE($F$24," ","€/kW/día")</f>
        <v>0,0999744904109589 €/kW/día</v>
      </c>
      <c r="I73" s="178" t="str">
        <f>+CONCATENATE($F$25," ","€/kW/día")</f>
        <v>0,0229252904109589 €/kW/día</v>
      </c>
    </row>
    <row r="79" spans="2:9">
      <c r="B79" s="5" t="s">
        <v>244</v>
      </c>
    </row>
    <row r="81" spans="2:8">
      <c r="B81" s="32" t="s">
        <v>21</v>
      </c>
    </row>
    <row r="83" spans="2:8">
      <c r="B83" s="31" t="s">
        <v>19</v>
      </c>
      <c r="C83" s="31" t="s">
        <v>20</v>
      </c>
    </row>
    <row r="84" spans="2:8">
      <c r="B84" t="s">
        <v>8</v>
      </c>
      <c r="C84" s="43">
        <f>+'I1_Cliente seleccionado'!$AA$13 + 'I1_Cliente seleccionado'!$AD$13</f>
        <v>12332</v>
      </c>
    </row>
    <row r="85" spans="2:8">
      <c r="B85" t="s">
        <v>9</v>
      </c>
      <c r="C85" s="43">
        <f>+'I1_Cliente seleccionado'!$AB$13 + 'I1_Cliente seleccionado'!$AE$13</f>
        <v>25511</v>
      </c>
    </row>
    <row r="86" spans="2:8">
      <c r="B86" t="s">
        <v>10</v>
      </c>
      <c r="C86" s="43">
        <f>+'I1_Cliente seleccionado'!$AC$13 + 'I1_Cliente seleccionado'!$AF$13</f>
        <v>30903</v>
      </c>
      <c r="E86" s="9"/>
      <c r="G86" s="186"/>
    </row>
    <row r="87" spans="2:8">
      <c r="G87" s="69"/>
    </row>
    <row r="89" spans="2:8">
      <c r="B89" s="32" t="s">
        <v>22</v>
      </c>
      <c r="G89" s="99"/>
    </row>
    <row r="91" spans="2:8" ht="19">
      <c r="C91" s="34" t="s">
        <v>17</v>
      </c>
      <c r="D91" s="35" t="s">
        <v>23</v>
      </c>
      <c r="G91" s="99"/>
    </row>
    <row r="92" spans="2:8">
      <c r="B92" s="36" t="s">
        <v>8</v>
      </c>
      <c r="C92" s="203">
        <f>+((((('I1_Cliente seleccionado'!$AA$13 + 'I1_Cliente seleccionado'!$AD$13)*'I1_Cliente seleccionado'!$AV$13)+(('I1_Cliente seleccionado'!$AY$13*'I1_Cliente seleccionado'!$BE$13)*$C$8))*(1+$C$7))+('W1_Calculo de facturas'!$H$58))*(1+$C$6)</f>
        <v>2979.9282731842427</v>
      </c>
      <c r="D92" s="239">
        <f>+((((('I1_Cliente seleccionado'!$AA$13 + 'I1_Cliente seleccionado'!$AD$13)*'I1_Cliente seleccionado'!$BN$13)+(('I1_Cliente seleccionado'!$AY$13*'I1_Cliente seleccionado'!$BK$13)*$C$8))*(1+$C$7))+('W1_Calculo de facturas'!$H$58))*(1+$C$6)</f>
        <v>2359.6687398962099</v>
      </c>
    </row>
    <row r="93" spans="2:8">
      <c r="B93" s="36" t="s">
        <v>9</v>
      </c>
      <c r="C93" s="204">
        <f>+(((('I1_Cliente seleccionado'!$AB$13 + 'I1_Cliente seleccionado'!$AE$13)*'I1_Cliente seleccionado'!$AW$13)+(('I1_Cliente seleccionado'!$AZ$13*'I1_Cliente seleccionado'!$BF$13)*$C$8))*(1+$C$7))*(1+$C$6)</f>
        <v>4414.9730053866469</v>
      </c>
      <c r="D93" s="240">
        <f>+(((('I1_Cliente seleccionado'!$AB$13 + 'I1_Cliente seleccionado'!$AE$13)*'I1_Cliente seleccionado'!$BO$13)+(('I1_Cliente seleccionado'!$AZ$13*'I1_Cliente seleccionado'!$BL$13)*$C$8))*(1+$C$7))*(1+$C$6)</f>
        <v>3133.5545341465199</v>
      </c>
    </row>
    <row r="94" spans="2:8">
      <c r="B94" s="36" t="s">
        <v>10</v>
      </c>
      <c r="C94" s="205">
        <f>+(((('I1_Cliente seleccionado'!$AC$13 + 'I1_Cliente seleccionado'!$AF$13)*'I1_Cliente seleccionado'!$AX$13)+(('I1_Cliente seleccionado'!$BA$13*'I1_Cliente seleccionado'!$BG$13)*$C$8))*(1+$C$7))*(1+$C$6)</f>
        <v>3918.3287231261465</v>
      </c>
      <c r="D94" s="241">
        <f>+(((('I1_Cliente seleccionado'!$AC$13 + 'I1_Cliente seleccionado'!$AF$13)*'I1_Cliente seleccionado'!$BP$13)+(('I1_Cliente seleccionado'!$BA$13*'I1_Cliente seleccionado'!$BM$13)*$C$8))*(1+$C$7))*(1+$C$6)</f>
        <v>2573.5869726372248</v>
      </c>
      <c r="H94" s="207"/>
    </row>
    <row r="95" spans="2:8">
      <c r="C95" s="100">
        <f>+SUM(C92:C94)</f>
        <v>11313.230001697037</v>
      </c>
      <c r="D95" s="101">
        <f>+SUM(D92:D94)</f>
        <v>8066.8102466799546</v>
      </c>
    </row>
    <row r="97" spans="2:3">
      <c r="B97" s="104" t="s">
        <v>243</v>
      </c>
    </row>
    <row r="99" spans="2:3">
      <c r="B99" s="9"/>
    </row>
    <row r="102" spans="2:3">
      <c r="B102" s="5" t="s">
        <v>245</v>
      </c>
    </row>
    <row r="103" spans="2:3" s="187" customFormat="1">
      <c r="B103" s="5"/>
    </row>
    <row r="104" spans="2:3" s="187" customFormat="1">
      <c r="B104" s="5"/>
    </row>
    <row r="105" spans="2:3">
      <c r="B105" s="32" t="s">
        <v>251</v>
      </c>
    </row>
    <row r="106" spans="2:3">
      <c r="B106" s="5"/>
    </row>
    <row r="107" spans="2:3">
      <c r="B107" s="190" t="s">
        <v>19</v>
      </c>
      <c r="C107" s="202" t="s">
        <v>250</v>
      </c>
    </row>
    <row r="108" spans="2:3">
      <c r="B108" s="188" t="str">
        <f>+'I2_Consumo anual cliente'!$A$26</f>
        <v>17/09/2018-11/10/2018</v>
      </c>
      <c r="C108" s="201">
        <f>+'W1_Calculo de facturas'!J79-'W1_Calculo de facturas'!J93</f>
        <v>172.67966260125638</v>
      </c>
    </row>
    <row r="109" spans="2:3">
      <c r="B109" s="188" t="str">
        <f>+'I2_Consumo anual cliente'!$A$25</f>
        <v>11/10/2018-14/11/2018</v>
      </c>
      <c r="C109" s="201">
        <f>+'W1_Calculo de facturas'!J80-'W1_Calculo de facturas'!J94</f>
        <v>337.19464660733092</v>
      </c>
    </row>
    <row r="110" spans="2:3">
      <c r="B110" s="188" t="str">
        <f>+'I2_Consumo anual cliente'!$A$24</f>
        <v>14/11/2018-19/12/2018</v>
      </c>
      <c r="C110" s="201">
        <f>+'W1_Calculo de facturas'!J81-'W1_Calculo de facturas'!J95</f>
        <v>364.10117122369343</v>
      </c>
    </row>
    <row r="111" spans="2:3">
      <c r="B111" s="188" t="str">
        <f>+'I2_Consumo anual cliente'!$A$23</f>
        <v>19/12/2018-17/01/2019</v>
      </c>
      <c r="C111" s="201">
        <f>+'W1_Calculo de facturas'!J82-'W1_Calculo de facturas'!J96</f>
        <v>325.96715207181876</v>
      </c>
    </row>
    <row r="112" spans="2:3">
      <c r="B112" s="188" t="str">
        <f>+'I2_Consumo anual cliente'!$A$22</f>
        <v>17/01/2019-12/02/2019</v>
      </c>
      <c r="C112" s="201">
        <f>+'W1_Calculo de facturas'!J83-'W1_Calculo de facturas'!J97</f>
        <v>313.10795855009462</v>
      </c>
    </row>
    <row r="113" spans="2:3">
      <c r="B113" s="188" t="str">
        <f>+'I2_Consumo anual cliente'!$A$21</f>
        <v>12/02/2019-12/03/2019</v>
      </c>
      <c r="C113" s="201">
        <f>+'W1_Calculo de facturas'!J84-'W1_Calculo de facturas'!J98</f>
        <v>255.04205421987251</v>
      </c>
    </row>
    <row r="114" spans="2:3">
      <c r="B114" s="188" t="str">
        <f>+'I2_Consumo anual cliente'!$A$20</f>
        <v>12/03/2019-12/04/2019</v>
      </c>
      <c r="C114" s="201">
        <f>+'W1_Calculo de facturas'!J85-'W1_Calculo de facturas'!J99</f>
        <v>292.90256983148424</v>
      </c>
    </row>
    <row r="115" spans="2:3">
      <c r="B115" s="188" t="str">
        <f>+'I2_Consumo anual cliente'!$A$19</f>
        <v>12/04/2019-21/05/2019</v>
      </c>
      <c r="C115" s="201">
        <f>+'W1_Calculo de facturas'!J86-'W1_Calculo de facturas'!J100</f>
        <v>365.49249612817528</v>
      </c>
    </row>
    <row r="116" spans="2:3">
      <c r="B116" s="188" t="str">
        <f>+'I2_Consumo anual cliente'!$A$18</f>
        <v>21/05/2019-17/06/2019</v>
      </c>
      <c r="C116" s="201">
        <f>+'W1_Calculo de facturas'!J87-'W1_Calculo de facturas'!J101</f>
        <v>209.21584371604501</v>
      </c>
    </row>
    <row r="117" spans="2:3">
      <c r="B117" s="188" t="str">
        <f>+'I2_Consumo anual cliente'!$A$17</f>
        <v>17/06/2019-11/07/2019</v>
      </c>
      <c r="C117" s="201">
        <f>+'W1_Calculo de facturas'!J88-'W1_Calculo de facturas'!J102</f>
        <v>215.49188199992534</v>
      </c>
    </row>
    <row r="118" spans="2:3">
      <c r="B118" s="188" t="str">
        <f>+'I2_Consumo anual cliente'!$A$16</f>
        <v>11/07/2019-11/10/2019</v>
      </c>
      <c r="C118" s="201">
        <f>+'W1_Calculo de facturas'!J89-'W1_Calculo de facturas'!J103</f>
        <v>786.52922118900847</v>
      </c>
    </row>
    <row r="119" spans="2:3">
      <c r="B119" s="188" t="str">
        <f>+'I2_Consumo anual cliente'!$A$15</f>
        <v>11/10/2019-14/01/2020</v>
      </c>
      <c r="C119" s="201">
        <f>+'W1_Calculo de facturas'!J90-'W1_Calculo de facturas'!J104</f>
        <v>808.6204097451764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2E3E-F358-174A-A84A-7BB1D8B901BF}">
  <sheetPr>
    <tabColor theme="5" tint="0.59999389629810485"/>
  </sheetPr>
  <dimension ref="B3"/>
  <sheetViews>
    <sheetView workbookViewId="0">
      <selection sqref="A1:XFD1048576"/>
    </sheetView>
  </sheetViews>
  <sheetFormatPr baseColWidth="10" defaultRowHeight="16"/>
  <cols>
    <col min="1" max="16384" width="10.83203125" style="215"/>
  </cols>
  <sheetData>
    <row r="3" spans="2:2" ht="58">
      <c r="B3" s="217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5F30-F13B-884C-A1AF-5924AF237E9B}">
  <dimension ref="A1:H65"/>
  <sheetViews>
    <sheetView showGridLines="0" zoomScale="150" workbookViewId="0">
      <selection activeCell="A48" sqref="A1:XFD1048576"/>
    </sheetView>
  </sheetViews>
  <sheetFormatPr baseColWidth="10" defaultRowHeight="16"/>
  <cols>
    <col min="1" max="16384" width="10.83203125" style="228"/>
  </cols>
  <sheetData>
    <row r="1" spans="1:8">
      <c r="A1" s="228" t="s">
        <v>201</v>
      </c>
      <c r="C1" s="228" t="s">
        <v>307</v>
      </c>
    </row>
    <row r="3" spans="1:8">
      <c r="A3" s="228" t="s">
        <v>2</v>
      </c>
      <c r="C3" s="228" t="s">
        <v>288</v>
      </c>
    </row>
    <row r="4" spans="1:8">
      <c r="A4" s="228" t="s">
        <v>202</v>
      </c>
      <c r="C4" s="228" t="s">
        <v>8</v>
      </c>
      <c r="D4" s="228">
        <v>12</v>
      </c>
    </row>
    <row r="5" spans="1:8">
      <c r="A5" s="228" t="s">
        <v>202</v>
      </c>
      <c r="C5" s="228" t="s">
        <v>9</v>
      </c>
      <c r="D5" s="228">
        <v>15</v>
      </c>
    </row>
    <row r="6" spans="1:8">
      <c r="A6" s="228" t="s">
        <v>202</v>
      </c>
      <c r="C6" s="228" t="s">
        <v>10</v>
      </c>
      <c r="D6" s="228">
        <v>20</v>
      </c>
    </row>
    <row r="7" spans="1:8">
      <c r="A7" s="228" t="s">
        <v>202</v>
      </c>
      <c r="C7" s="228" t="s">
        <v>203</v>
      </c>
      <c r="D7" s="228">
        <v>0</v>
      </c>
    </row>
    <row r="8" spans="1:8">
      <c r="A8" s="228" t="s">
        <v>202</v>
      </c>
      <c r="C8" s="228" t="s">
        <v>204</v>
      </c>
      <c r="D8" s="228">
        <v>0</v>
      </c>
    </row>
    <row r="9" spans="1:8">
      <c r="A9" s="228" t="s">
        <v>202</v>
      </c>
      <c r="C9" s="228" t="s">
        <v>205</v>
      </c>
      <c r="D9" s="228">
        <v>0</v>
      </c>
    </row>
    <row r="10" spans="1:8">
      <c r="A10" s="228" t="s">
        <v>206</v>
      </c>
      <c r="C10" s="214">
        <v>20000</v>
      </c>
    </row>
    <row r="11" spans="1:8">
      <c r="A11" s="228" t="s">
        <v>207</v>
      </c>
      <c r="C11" s="181">
        <v>43844</v>
      </c>
    </row>
    <row r="13" spans="1:8">
      <c r="A13" s="228" t="s">
        <v>208</v>
      </c>
    </row>
    <row r="14" spans="1:8">
      <c r="A14" s="228" t="s">
        <v>209</v>
      </c>
      <c r="C14" s="228" t="s">
        <v>210</v>
      </c>
      <c r="D14" s="228" t="s">
        <v>211</v>
      </c>
      <c r="E14" s="228" t="s">
        <v>212</v>
      </c>
      <c r="F14" s="228" t="s">
        <v>213</v>
      </c>
      <c r="G14" s="228" t="s">
        <v>214</v>
      </c>
      <c r="H14" s="228" t="s">
        <v>215</v>
      </c>
    </row>
    <row r="15" spans="1:8">
      <c r="A15" s="228" t="s">
        <v>308</v>
      </c>
      <c r="C15" s="228">
        <v>2626.26</v>
      </c>
      <c r="D15" s="228">
        <v>4584.3</v>
      </c>
      <c r="E15" s="228">
        <v>3562.6</v>
      </c>
      <c r="F15" s="228">
        <v>485.64</v>
      </c>
      <c r="G15" s="228">
        <v>1605.6</v>
      </c>
      <c r="H15" s="228">
        <v>4278</v>
      </c>
    </row>
    <row r="16" spans="1:8">
      <c r="A16" s="228" t="s">
        <v>309</v>
      </c>
      <c r="C16" s="228">
        <v>0</v>
      </c>
      <c r="D16" s="228">
        <v>4994</v>
      </c>
      <c r="E16" s="228">
        <v>3697.28</v>
      </c>
      <c r="F16" s="228">
        <v>2951.76</v>
      </c>
      <c r="G16" s="228">
        <v>1298.08</v>
      </c>
      <c r="H16" s="228">
        <v>3702.8</v>
      </c>
    </row>
    <row r="17" spans="1:8">
      <c r="A17" s="228" t="s">
        <v>310</v>
      </c>
      <c r="C17" s="228">
        <v>0</v>
      </c>
      <c r="D17" s="228">
        <v>1443.44</v>
      </c>
      <c r="E17" s="228">
        <v>1081.2</v>
      </c>
      <c r="F17" s="228">
        <v>843.36</v>
      </c>
      <c r="G17" s="228">
        <v>300.88</v>
      </c>
      <c r="H17" s="228">
        <v>882.64</v>
      </c>
    </row>
    <row r="18" spans="1:8">
      <c r="A18" s="228" t="s">
        <v>311</v>
      </c>
      <c r="C18" s="228">
        <v>0</v>
      </c>
      <c r="D18" s="228">
        <v>1339.7</v>
      </c>
      <c r="E18" s="228">
        <v>969.1</v>
      </c>
      <c r="F18" s="228">
        <v>751.38</v>
      </c>
      <c r="G18" s="228">
        <v>349.34</v>
      </c>
      <c r="H18" s="228">
        <v>1020.64</v>
      </c>
    </row>
    <row r="19" spans="1:8">
      <c r="A19" s="228" t="s">
        <v>312</v>
      </c>
      <c r="C19" s="228">
        <v>0</v>
      </c>
      <c r="D19" s="228">
        <v>2167.1</v>
      </c>
      <c r="E19" s="228">
        <v>1571.96</v>
      </c>
      <c r="F19" s="228">
        <v>1282.32</v>
      </c>
      <c r="G19" s="228">
        <v>704.08</v>
      </c>
      <c r="H19" s="228">
        <v>2030.86</v>
      </c>
    </row>
    <row r="20" spans="1:8">
      <c r="A20" s="228" t="s">
        <v>313</v>
      </c>
      <c r="C20" s="228">
        <v>697.72</v>
      </c>
      <c r="D20" s="228">
        <v>1826.92</v>
      </c>
      <c r="E20" s="228">
        <v>1448.64</v>
      </c>
      <c r="F20" s="228">
        <v>499.52</v>
      </c>
      <c r="G20" s="228">
        <v>443.8</v>
      </c>
      <c r="H20" s="228">
        <v>1277.48</v>
      </c>
    </row>
    <row r="21" spans="1:8">
      <c r="A21" s="228" t="s">
        <v>314</v>
      </c>
      <c r="C21" s="228">
        <v>985.36</v>
      </c>
      <c r="D21" s="228">
        <v>1577.52</v>
      </c>
      <c r="E21" s="228">
        <v>1197.2</v>
      </c>
      <c r="F21" s="228">
        <v>0</v>
      </c>
      <c r="G21" s="228">
        <v>440.24</v>
      </c>
      <c r="H21" s="228">
        <v>1195.76</v>
      </c>
    </row>
    <row r="22" spans="1:8">
      <c r="A22" s="228" t="s">
        <v>315</v>
      </c>
      <c r="C22" s="228">
        <v>1209</v>
      </c>
      <c r="D22" s="228">
        <v>1873.04</v>
      </c>
      <c r="E22" s="228">
        <v>1392.04</v>
      </c>
      <c r="F22" s="228">
        <v>0</v>
      </c>
      <c r="G22" s="228">
        <v>563.16</v>
      </c>
      <c r="H22" s="228">
        <v>1593.8</v>
      </c>
    </row>
    <row r="23" spans="1:8">
      <c r="A23" s="228" t="s">
        <v>316</v>
      </c>
      <c r="C23" s="228">
        <v>1208.24</v>
      </c>
      <c r="D23" s="228">
        <v>1855.54</v>
      </c>
      <c r="E23" s="228">
        <v>1492.54</v>
      </c>
      <c r="F23" s="228">
        <v>0</v>
      </c>
      <c r="G23" s="228">
        <v>627.52</v>
      </c>
      <c r="H23" s="228">
        <v>1735.6</v>
      </c>
    </row>
    <row r="24" spans="1:8">
      <c r="A24" s="228" t="s">
        <v>317</v>
      </c>
      <c r="C24" s="228">
        <v>1439.7</v>
      </c>
      <c r="D24" s="228">
        <v>2198.08</v>
      </c>
      <c r="E24" s="228">
        <v>1636.36</v>
      </c>
      <c r="F24" s="228">
        <v>0</v>
      </c>
      <c r="G24" s="228">
        <v>651.17999999999995</v>
      </c>
      <c r="H24" s="228">
        <v>1777.88</v>
      </c>
    </row>
    <row r="25" spans="1:8">
      <c r="A25" s="228" t="s">
        <v>318</v>
      </c>
      <c r="C25" s="228">
        <v>627.84</v>
      </c>
      <c r="D25" s="228">
        <v>2007.2</v>
      </c>
      <c r="E25" s="228">
        <v>1401.08</v>
      </c>
      <c r="F25" s="228">
        <v>518.67999999999995</v>
      </c>
      <c r="G25" s="228">
        <v>674.64</v>
      </c>
      <c r="H25" s="228">
        <v>1926.96</v>
      </c>
    </row>
    <row r="26" spans="1:8">
      <c r="A26" s="228" t="s">
        <v>319</v>
      </c>
      <c r="C26" s="228">
        <v>0</v>
      </c>
      <c r="D26" s="228">
        <v>1194.8800000000001</v>
      </c>
      <c r="E26" s="228">
        <v>878.4</v>
      </c>
      <c r="F26" s="228">
        <v>672.8</v>
      </c>
      <c r="G26" s="228">
        <v>236.4</v>
      </c>
      <c r="H26" s="228">
        <v>660.08</v>
      </c>
    </row>
    <row r="28" spans="1:8">
      <c r="A28" s="228" t="s">
        <v>216</v>
      </c>
    </row>
    <row r="29" spans="1:8">
      <c r="A29" s="228" t="s">
        <v>209</v>
      </c>
      <c r="C29" s="228" t="s">
        <v>217</v>
      </c>
      <c r="D29" s="228" t="s">
        <v>218</v>
      </c>
      <c r="E29" s="228" t="s">
        <v>219</v>
      </c>
      <c r="F29" s="228" t="s">
        <v>220</v>
      </c>
      <c r="G29" s="228" t="s">
        <v>221</v>
      </c>
      <c r="H29" s="228" t="s">
        <v>222</v>
      </c>
    </row>
    <row r="30" spans="1:8">
      <c r="A30" s="228" t="s">
        <v>308</v>
      </c>
      <c r="C30" s="228">
        <v>744.64</v>
      </c>
      <c r="D30" s="228">
        <v>1747.2</v>
      </c>
      <c r="E30" s="228">
        <v>1311.44</v>
      </c>
      <c r="F30" s="228">
        <v>267.27999999999997</v>
      </c>
      <c r="G30" s="228">
        <v>462.8</v>
      </c>
      <c r="H30" s="228">
        <v>1444.56</v>
      </c>
    </row>
    <row r="31" spans="1:8">
      <c r="A31" s="228" t="s">
        <v>309</v>
      </c>
      <c r="C31" s="228">
        <v>0</v>
      </c>
      <c r="D31" s="228">
        <v>3803.28</v>
      </c>
      <c r="E31" s="228">
        <v>3105.44</v>
      </c>
      <c r="F31" s="228">
        <v>2329.6</v>
      </c>
      <c r="G31" s="228">
        <v>957.84</v>
      </c>
      <c r="H31" s="228">
        <v>2926.56</v>
      </c>
    </row>
    <row r="32" spans="1:8">
      <c r="A32" s="228" t="s">
        <v>310</v>
      </c>
      <c r="C32" s="228">
        <v>0</v>
      </c>
      <c r="D32" s="228">
        <v>1084.72</v>
      </c>
      <c r="E32" s="228">
        <v>898.56</v>
      </c>
      <c r="F32" s="228">
        <v>655.20000000000005</v>
      </c>
      <c r="G32" s="228">
        <v>216.32</v>
      </c>
      <c r="H32" s="228">
        <v>690.56</v>
      </c>
    </row>
    <row r="33" spans="1:8">
      <c r="A33" s="228" t="s">
        <v>311</v>
      </c>
      <c r="C33" s="228">
        <v>0</v>
      </c>
      <c r="D33" s="228">
        <v>887.12</v>
      </c>
      <c r="E33" s="228">
        <v>742.56</v>
      </c>
      <c r="F33" s="228">
        <v>533.52</v>
      </c>
      <c r="G33" s="228">
        <v>223.6</v>
      </c>
      <c r="H33" s="228">
        <v>695.76</v>
      </c>
    </row>
    <row r="34" spans="1:8">
      <c r="A34" s="228" t="s">
        <v>312</v>
      </c>
      <c r="C34" s="228">
        <v>0</v>
      </c>
      <c r="D34" s="228">
        <v>1193.92</v>
      </c>
      <c r="E34" s="228">
        <v>1001.52</v>
      </c>
      <c r="F34" s="228">
        <v>744.64</v>
      </c>
      <c r="G34" s="228">
        <v>359.84</v>
      </c>
      <c r="H34" s="228">
        <v>1123.2</v>
      </c>
    </row>
    <row r="35" spans="1:8">
      <c r="A35" s="228" t="s">
        <v>313</v>
      </c>
      <c r="C35" s="228">
        <v>338</v>
      </c>
      <c r="D35" s="228">
        <v>919.36</v>
      </c>
      <c r="E35" s="228">
        <v>786.24</v>
      </c>
      <c r="F35" s="228">
        <v>243.36</v>
      </c>
      <c r="G35" s="228">
        <v>198.64</v>
      </c>
      <c r="H35" s="228">
        <v>626.08000000000004</v>
      </c>
    </row>
    <row r="36" spans="1:8">
      <c r="A36" s="228" t="s">
        <v>314</v>
      </c>
      <c r="C36" s="228">
        <v>473.2</v>
      </c>
      <c r="D36" s="228">
        <v>816.4</v>
      </c>
      <c r="E36" s="228">
        <v>656.24</v>
      </c>
      <c r="F36" s="228">
        <v>0</v>
      </c>
      <c r="G36" s="228">
        <v>187.2</v>
      </c>
      <c r="H36" s="228">
        <v>599.04</v>
      </c>
    </row>
    <row r="37" spans="1:8">
      <c r="A37" s="228" t="s">
        <v>315</v>
      </c>
      <c r="C37" s="228">
        <v>406.64</v>
      </c>
      <c r="D37" s="228">
        <v>714.48</v>
      </c>
      <c r="E37" s="228">
        <v>543.91999999999996</v>
      </c>
      <c r="F37" s="228">
        <v>0</v>
      </c>
      <c r="G37" s="228">
        <v>191.36</v>
      </c>
      <c r="H37" s="228">
        <v>602.16</v>
      </c>
    </row>
    <row r="38" spans="1:8">
      <c r="A38" s="228" t="s">
        <v>316</v>
      </c>
      <c r="C38" s="228">
        <v>427.44</v>
      </c>
      <c r="D38" s="228">
        <v>734.24</v>
      </c>
      <c r="E38" s="228">
        <v>591.76</v>
      </c>
      <c r="F38" s="228">
        <v>0</v>
      </c>
      <c r="G38" s="228">
        <v>226.72</v>
      </c>
      <c r="H38" s="228">
        <v>706.16</v>
      </c>
    </row>
    <row r="39" spans="1:8">
      <c r="A39" s="228" t="s">
        <v>317</v>
      </c>
      <c r="C39" s="228">
        <v>580.32000000000005</v>
      </c>
      <c r="D39" s="228">
        <v>970.32</v>
      </c>
      <c r="E39" s="228">
        <v>739.44</v>
      </c>
      <c r="F39" s="228">
        <v>0</v>
      </c>
      <c r="G39" s="228">
        <v>242.32</v>
      </c>
      <c r="H39" s="228">
        <v>767.52</v>
      </c>
    </row>
    <row r="40" spans="1:8">
      <c r="A40" s="228" t="s">
        <v>318</v>
      </c>
      <c r="C40" s="228">
        <v>272.48</v>
      </c>
      <c r="D40" s="228">
        <v>957.84</v>
      </c>
      <c r="E40" s="228">
        <v>745.68</v>
      </c>
      <c r="F40" s="228">
        <v>292.24</v>
      </c>
      <c r="G40" s="228">
        <v>303.68</v>
      </c>
      <c r="H40" s="228">
        <v>934.96</v>
      </c>
    </row>
    <row r="41" spans="1:8">
      <c r="A41" s="228" t="s">
        <v>319</v>
      </c>
      <c r="C41" s="228">
        <v>0</v>
      </c>
      <c r="D41" s="228">
        <v>788.32</v>
      </c>
      <c r="E41" s="228">
        <v>640.64</v>
      </c>
      <c r="F41" s="228">
        <v>460.72</v>
      </c>
      <c r="G41" s="228">
        <v>138.32</v>
      </c>
      <c r="H41" s="228">
        <v>434.72</v>
      </c>
    </row>
    <row r="43" spans="1:8">
      <c r="A43" s="228" t="s">
        <v>223</v>
      </c>
    </row>
    <row r="44" spans="1:8">
      <c r="A44" s="228" t="s">
        <v>209</v>
      </c>
      <c r="C44" s="228" t="s">
        <v>224</v>
      </c>
      <c r="D44" s="228" t="s">
        <v>225</v>
      </c>
      <c r="E44" s="228" t="s">
        <v>226</v>
      </c>
      <c r="F44" s="228" t="s">
        <v>227</v>
      </c>
      <c r="G44" s="228" t="s">
        <v>228</v>
      </c>
      <c r="H44" s="228" t="s">
        <v>229</v>
      </c>
    </row>
    <row r="45" spans="1:8">
      <c r="A45" s="228" t="s">
        <v>308</v>
      </c>
      <c r="C45" s="228">
        <v>13.52</v>
      </c>
      <c r="D45" s="228">
        <v>13.52</v>
      </c>
      <c r="E45" s="228">
        <v>11.44</v>
      </c>
      <c r="F45" s="228">
        <v>0</v>
      </c>
      <c r="G45" s="228">
        <v>11.44</v>
      </c>
      <c r="H45" s="228">
        <v>12.48</v>
      </c>
    </row>
    <row r="46" spans="1:8">
      <c r="A46" s="228" t="s">
        <v>309</v>
      </c>
      <c r="C46" s="228">
        <v>0</v>
      </c>
      <c r="D46" s="228">
        <v>11.44</v>
      </c>
      <c r="E46" s="228">
        <v>8.32</v>
      </c>
      <c r="F46" s="228">
        <v>11.44</v>
      </c>
      <c r="G46" s="228">
        <v>13.52</v>
      </c>
      <c r="H46" s="228">
        <v>10.4</v>
      </c>
    </row>
    <row r="47" spans="1:8">
      <c r="A47" s="228" t="s">
        <v>310</v>
      </c>
      <c r="C47" s="228">
        <v>0</v>
      </c>
      <c r="D47" s="228">
        <v>11.44</v>
      </c>
      <c r="E47" s="228">
        <v>9.36</v>
      </c>
      <c r="F47" s="228">
        <v>10.4</v>
      </c>
      <c r="G47" s="228">
        <v>11.44</v>
      </c>
      <c r="H47" s="228">
        <v>12.48</v>
      </c>
    </row>
    <row r="48" spans="1:8">
      <c r="A48" s="228" t="s">
        <v>311</v>
      </c>
      <c r="C48" s="228">
        <v>0</v>
      </c>
      <c r="D48" s="228">
        <v>14.56</v>
      </c>
      <c r="E48" s="228">
        <v>9.36</v>
      </c>
      <c r="F48" s="228">
        <v>12.48</v>
      </c>
      <c r="G48" s="228">
        <v>14.56</v>
      </c>
      <c r="H48" s="228">
        <v>11.44</v>
      </c>
    </row>
    <row r="49" spans="1:8">
      <c r="A49" s="228" t="s">
        <v>312</v>
      </c>
      <c r="C49" s="228">
        <v>0</v>
      </c>
      <c r="D49" s="228">
        <v>16.64</v>
      </c>
      <c r="E49" s="228">
        <v>10.4</v>
      </c>
      <c r="F49" s="228">
        <v>12.48</v>
      </c>
      <c r="G49" s="228">
        <v>13.52</v>
      </c>
      <c r="H49" s="228">
        <v>14.56</v>
      </c>
    </row>
    <row r="50" spans="1:8">
      <c r="A50" s="228" t="s">
        <v>313</v>
      </c>
      <c r="C50" s="228">
        <v>12.48</v>
      </c>
      <c r="D50" s="228">
        <v>11.44</v>
      </c>
      <c r="E50" s="228">
        <v>9.36</v>
      </c>
      <c r="F50" s="228">
        <v>0</v>
      </c>
      <c r="G50" s="228">
        <v>15.6</v>
      </c>
      <c r="H50" s="228">
        <v>14.56</v>
      </c>
    </row>
    <row r="51" spans="1:8">
      <c r="A51" s="228" t="s">
        <v>314</v>
      </c>
      <c r="C51" s="228">
        <v>19.760000000000002</v>
      </c>
      <c r="D51" s="228">
        <v>18.72</v>
      </c>
      <c r="E51" s="228">
        <v>13.52</v>
      </c>
      <c r="F51" s="228">
        <v>0</v>
      </c>
      <c r="G51" s="228">
        <v>18.72</v>
      </c>
      <c r="H51" s="228">
        <v>22.88</v>
      </c>
    </row>
    <row r="52" spans="1:8">
      <c r="A52" s="228" t="s">
        <v>315</v>
      </c>
      <c r="C52" s="228">
        <v>18.72</v>
      </c>
      <c r="D52" s="228">
        <v>16.64</v>
      </c>
      <c r="E52" s="228">
        <v>12.48</v>
      </c>
      <c r="F52" s="228">
        <v>0</v>
      </c>
      <c r="G52" s="228">
        <v>15.6</v>
      </c>
      <c r="H52" s="228">
        <v>19.760000000000002</v>
      </c>
    </row>
    <row r="53" spans="1:8">
      <c r="A53" s="228" t="s">
        <v>316</v>
      </c>
      <c r="C53" s="228">
        <v>15.6</v>
      </c>
      <c r="D53" s="228">
        <v>14.56</v>
      </c>
      <c r="E53" s="228">
        <v>11.44</v>
      </c>
      <c r="F53" s="228">
        <v>0</v>
      </c>
      <c r="G53" s="228">
        <v>16.64</v>
      </c>
      <c r="H53" s="228">
        <v>14.56</v>
      </c>
    </row>
    <row r="54" spans="1:8">
      <c r="A54" s="228" t="s">
        <v>317</v>
      </c>
      <c r="C54" s="228">
        <v>15.6</v>
      </c>
      <c r="D54" s="228">
        <v>13.52</v>
      </c>
      <c r="E54" s="228">
        <v>11.44</v>
      </c>
      <c r="F54" s="228">
        <v>0</v>
      </c>
      <c r="G54" s="228">
        <v>15.6</v>
      </c>
      <c r="H54" s="228">
        <v>13.52</v>
      </c>
    </row>
    <row r="55" spans="1:8">
      <c r="A55" s="228" t="s">
        <v>318</v>
      </c>
      <c r="C55" s="228">
        <v>11.44</v>
      </c>
      <c r="D55" s="228">
        <v>17.68</v>
      </c>
      <c r="E55" s="228">
        <v>12.48</v>
      </c>
      <c r="F55" s="228">
        <v>12.48</v>
      </c>
      <c r="G55" s="228">
        <v>19.760000000000002</v>
      </c>
      <c r="H55" s="228">
        <v>20.8</v>
      </c>
    </row>
    <row r="56" spans="1:8">
      <c r="A56" s="228" t="s">
        <v>319</v>
      </c>
      <c r="C56" s="228">
        <v>0</v>
      </c>
      <c r="D56" s="228">
        <v>10.4</v>
      </c>
      <c r="E56" s="228">
        <v>9.36</v>
      </c>
      <c r="F56" s="228">
        <v>9.36</v>
      </c>
      <c r="G56" s="228">
        <v>11.44</v>
      </c>
      <c r="H56" s="228">
        <v>11.44</v>
      </c>
    </row>
    <row r="58" spans="1:8">
      <c r="A58" s="228" t="s">
        <v>230</v>
      </c>
    </row>
    <row r="59" spans="1:8">
      <c r="A59" s="228" t="s">
        <v>209</v>
      </c>
      <c r="C59" s="228" t="s">
        <v>69</v>
      </c>
    </row>
    <row r="60" spans="1:8">
      <c r="A60" s="228" t="s">
        <v>8</v>
      </c>
      <c r="C60" s="228">
        <v>5518</v>
      </c>
    </row>
    <row r="61" spans="1:8">
      <c r="A61" s="228" t="s">
        <v>9</v>
      </c>
      <c r="C61" s="228">
        <v>19806</v>
      </c>
    </row>
    <row r="62" spans="1:8">
      <c r="A62" s="228" t="s">
        <v>10</v>
      </c>
      <c r="C62" s="228">
        <v>14920</v>
      </c>
    </row>
    <row r="63" spans="1:8">
      <c r="A63" s="228" t="s">
        <v>203</v>
      </c>
      <c r="C63" s="228">
        <v>6814</v>
      </c>
    </row>
    <row r="64" spans="1:8">
      <c r="A64" s="228" t="s">
        <v>204</v>
      </c>
      <c r="C64" s="228">
        <v>5705</v>
      </c>
    </row>
    <row r="65" spans="1:3">
      <c r="A65" s="228" t="s">
        <v>205</v>
      </c>
      <c r="C65" s="228">
        <v>15983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31D8-0F65-E247-93E3-B03D3A1582CD}">
  <dimension ref="B2:N81"/>
  <sheetViews>
    <sheetView showGridLines="0" topLeftCell="A41" zoomScale="109" workbookViewId="0">
      <selection activeCell="B57" sqref="B57:C57 E57:J57"/>
    </sheetView>
  </sheetViews>
  <sheetFormatPr baseColWidth="10" defaultRowHeight="16" outlineLevelCol="1"/>
  <cols>
    <col min="1" max="1" width="13.5" customWidth="1"/>
    <col min="2" max="2" width="24.6640625" customWidth="1"/>
    <col min="3" max="3" width="12.83203125" customWidth="1"/>
    <col min="4" max="4" width="12.83203125" hidden="1" customWidth="1" outlineLevel="1"/>
    <col min="5" max="5" width="16.1640625" customWidth="1" collapsed="1"/>
    <col min="6" max="6" width="13.33203125" customWidth="1"/>
    <col min="7" max="7" width="16" customWidth="1"/>
    <col min="8" max="8" width="14.33203125" customWidth="1"/>
    <col min="9" max="9" width="13.1640625" customWidth="1"/>
    <col min="10" max="10" width="13" customWidth="1"/>
    <col min="11" max="11" width="18.5" customWidth="1"/>
    <col min="12" max="12" width="30" customWidth="1"/>
    <col min="13" max="13" width="10.1640625" customWidth="1"/>
  </cols>
  <sheetData>
    <row r="2" spans="2:12" ht="26">
      <c r="B2" s="4" t="s">
        <v>144</v>
      </c>
    </row>
    <row r="3" spans="2:12">
      <c r="B3" s="2" t="s">
        <v>3</v>
      </c>
    </row>
    <row r="5" spans="2:12">
      <c r="F5" s="9"/>
    </row>
    <row r="6" spans="2:12">
      <c r="B6" s="6" t="s">
        <v>5</v>
      </c>
      <c r="C6" s="7">
        <v>43992</v>
      </c>
      <c r="D6" s="92"/>
      <c r="F6" s="9"/>
    </row>
    <row r="7" spans="2:12">
      <c r="B7" s="146" t="s">
        <v>192</v>
      </c>
      <c r="C7" s="147">
        <v>1.0149999999999901E-3</v>
      </c>
    </row>
    <row r="8" spans="2:12">
      <c r="B8" s="146" t="s">
        <v>193</v>
      </c>
      <c r="C8" s="147">
        <v>1E-3</v>
      </c>
    </row>
    <row r="12" spans="2:12">
      <c r="B12" s="5" t="s">
        <v>6</v>
      </c>
    </row>
    <row r="13" spans="2:12">
      <c r="E13" s="94" t="str">
        <f>+CONCATENATE($E$14,E15)</f>
        <v>Precio PotenciaP1</v>
      </c>
      <c r="F13" s="94" t="str">
        <f>+CONCATENATE($E$14,F15)</f>
        <v>Precio PotenciaP2</v>
      </c>
      <c r="G13" s="94" t="str">
        <f>+CONCATENATE($E$14,G15)</f>
        <v>Precio PotenciaP3</v>
      </c>
      <c r="H13" s="94" t="str">
        <f>+CONCATENATE($H$14,H15)</f>
        <v>Precio EnergíaP1</v>
      </c>
      <c r="I13" s="94" t="str">
        <f>+CONCATENATE($H$14,I15)</f>
        <v>Precio EnergíaP2</v>
      </c>
      <c r="J13" s="94" t="str">
        <f>+CONCATENATE($H$14,J15)</f>
        <v>Precio EnergíaP3</v>
      </c>
      <c r="K13" s="94" t="str">
        <f>+CONCATENATE($H$14,K15)</f>
        <v>Precio EnergíaPrecio indexado</v>
      </c>
    </row>
    <row r="14" spans="2:12">
      <c r="E14" s="13" t="s">
        <v>27</v>
      </c>
      <c r="F14" s="11"/>
      <c r="G14" s="11"/>
      <c r="H14" s="13" t="s">
        <v>25</v>
      </c>
      <c r="I14" s="11"/>
      <c r="J14" s="11"/>
      <c r="K14" s="11"/>
    </row>
    <row r="15" spans="2:12">
      <c r="B15" s="8" t="s">
        <v>4</v>
      </c>
      <c r="C15" s="15" t="s">
        <v>2</v>
      </c>
      <c r="D15" s="91" t="s">
        <v>91</v>
      </c>
      <c r="E15" s="14" t="s">
        <v>8</v>
      </c>
      <c r="F15" s="12" t="s">
        <v>9</v>
      </c>
      <c r="G15" s="12" t="s">
        <v>10</v>
      </c>
      <c r="H15" s="14" t="s">
        <v>8</v>
      </c>
      <c r="I15" s="12" t="s">
        <v>9</v>
      </c>
      <c r="J15" s="12" t="s">
        <v>10</v>
      </c>
      <c r="K15" s="12" t="s">
        <v>44</v>
      </c>
      <c r="L15" s="137" t="s">
        <v>132</v>
      </c>
    </row>
    <row r="16" spans="2:12">
      <c r="B16" s="106" t="s">
        <v>31</v>
      </c>
      <c r="C16" s="107" t="s">
        <v>97</v>
      </c>
      <c r="D16" s="9" t="str">
        <f t="shared" ref="D16:D45" si="0">+CONCATENATE(B16,C16)</f>
        <v>Esfera2.0. A</v>
      </c>
      <c r="E16" s="108">
        <v>0.1042</v>
      </c>
      <c r="F16" s="109"/>
      <c r="G16" s="109"/>
      <c r="H16" s="110">
        <v>0.11849999999999999</v>
      </c>
      <c r="I16" s="110"/>
      <c r="J16" s="110"/>
      <c r="K16" s="9"/>
      <c r="L16" s="138" t="s">
        <v>133</v>
      </c>
    </row>
    <row r="17" spans="2:12">
      <c r="B17" s="106" t="s">
        <v>31</v>
      </c>
      <c r="C17" s="107" t="s">
        <v>99</v>
      </c>
      <c r="D17" s="9" t="str">
        <f t="shared" si="0"/>
        <v>Esfera2.0. DHA</v>
      </c>
      <c r="E17" s="108">
        <v>0.1042</v>
      </c>
      <c r="F17" s="109"/>
      <c r="G17" s="109"/>
      <c r="H17" s="111">
        <v>0.14990000000000001</v>
      </c>
      <c r="I17" s="110">
        <v>7.4999999999999997E-2</v>
      </c>
      <c r="J17" s="110"/>
      <c r="K17" s="9"/>
      <c r="L17" s="138" t="s">
        <v>133</v>
      </c>
    </row>
    <row r="18" spans="2:12">
      <c r="B18" s="106" t="s">
        <v>31</v>
      </c>
      <c r="C18" s="107" t="s">
        <v>98</v>
      </c>
      <c r="D18" s="9" t="str">
        <f t="shared" si="0"/>
        <v>Esfera2.1. A</v>
      </c>
      <c r="E18" s="108">
        <v>0.1217</v>
      </c>
      <c r="F18" s="109"/>
      <c r="G18" s="109"/>
      <c r="H18" s="110">
        <v>0.1295</v>
      </c>
      <c r="I18" s="110"/>
      <c r="J18" s="110"/>
      <c r="K18" s="9"/>
      <c r="L18" s="138" t="s">
        <v>133</v>
      </c>
    </row>
    <row r="19" spans="2:12">
      <c r="B19" s="106" t="s">
        <v>31</v>
      </c>
      <c r="C19" s="107" t="s">
        <v>100</v>
      </c>
      <c r="D19" s="9" t="str">
        <f t="shared" si="0"/>
        <v>Esfera2.1. DHA</v>
      </c>
      <c r="E19" s="108">
        <v>0.1217</v>
      </c>
      <c r="F19" s="109"/>
      <c r="G19" s="109"/>
      <c r="H19" s="111">
        <v>0.16400000000000001</v>
      </c>
      <c r="I19" s="110">
        <v>8.5999999999999993E-2</v>
      </c>
      <c r="J19" s="110"/>
      <c r="K19" s="9"/>
      <c r="L19" s="138" t="s">
        <v>133</v>
      </c>
    </row>
    <row r="20" spans="2:12">
      <c r="B20" s="106" t="s">
        <v>31</v>
      </c>
      <c r="C20" s="107" t="s">
        <v>39</v>
      </c>
      <c r="D20" s="9" t="str">
        <f t="shared" si="0"/>
        <v>Esfera3.0. A</v>
      </c>
      <c r="E20" s="108">
        <f>40.7289/365</f>
        <v>0.11158602739726028</v>
      </c>
      <c r="F20" s="109">
        <f>24.4273/365</f>
        <v>6.6924109589041089E-2</v>
      </c>
      <c r="G20" s="109">
        <f>16.2916/365</f>
        <v>4.46345205479452E-2</v>
      </c>
      <c r="H20" s="110">
        <v>9.1696E-2</v>
      </c>
      <c r="I20" s="110">
        <v>7.9311000000000006E-2</v>
      </c>
      <c r="J20" s="110">
        <v>5.9912E-2</v>
      </c>
      <c r="K20" s="9"/>
      <c r="L20" s="138" t="s">
        <v>133</v>
      </c>
    </row>
    <row r="21" spans="2:12">
      <c r="B21" s="106" t="s">
        <v>31</v>
      </c>
      <c r="C21" s="107" t="s">
        <v>40</v>
      </c>
      <c r="D21" s="9" t="str">
        <f t="shared" si="0"/>
        <v>Esfera3.1. A</v>
      </c>
      <c r="E21" s="108">
        <f>59.1735/365</f>
        <v>0.16211917808219178</v>
      </c>
      <c r="F21" s="109">
        <f>36.4907/365</f>
        <v>9.99745205479452E-2</v>
      </c>
      <c r="G21" s="109">
        <f>8.3677/365</f>
        <v>2.2925205479452052E-2</v>
      </c>
      <c r="H21" s="108">
        <v>7.9824999999999993E-2</v>
      </c>
      <c r="I21" s="109">
        <v>7.4503E-2</v>
      </c>
      <c r="J21" s="109">
        <v>5.8594E-2</v>
      </c>
      <c r="K21" s="9"/>
      <c r="L21" s="138" t="s">
        <v>133</v>
      </c>
    </row>
    <row r="22" spans="2:12">
      <c r="B22" s="1" t="s">
        <v>32</v>
      </c>
      <c r="C22" s="16" t="s">
        <v>97</v>
      </c>
      <c r="D22" t="str">
        <f t="shared" si="0"/>
        <v>Opción - Telkes2.0. A</v>
      </c>
      <c r="E22" s="18">
        <v>0.10394333333333332</v>
      </c>
      <c r="F22" s="19"/>
      <c r="G22" s="19"/>
      <c r="H22" s="20">
        <v>0.1165721396144041</v>
      </c>
      <c r="I22" s="21"/>
      <c r="J22" s="21"/>
      <c r="K22" s="21">
        <v>1</v>
      </c>
      <c r="L22" s="139" t="s">
        <v>133</v>
      </c>
    </row>
    <row r="23" spans="2:12">
      <c r="B23" s="1" t="s">
        <v>32</v>
      </c>
      <c r="C23" s="16" t="s">
        <v>99</v>
      </c>
      <c r="D23" t="str">
        <f t="shared" si="0"/>
        <v>Opción - Telkes2.0. DHA</v>
      </c>
      <c r="E23" s="18">
        <v>0.10394378688524589</v>
      </c>
      <c r="F23" s="19"/>
      <c r="G23" s="19"/>
      <c r="H23" s="20">
        <v>0.1357114603793543</v>
      </c>
      <c r="I23" s="21">
        <v>6.6305318162450541E-2</v>
      </c>
      <c r="J23" s="21"/>
      <c r="K23" s="21">
        <v>1</v>
      </c>
      <c r="L23" s="139" t="s">
        <v>133</v>
      </c>
    </row>
    <row r="24" spans="2:12">
      <c r="B24" s="1" t="s">
        <v>32</v>
      </c>
      <c r="C24" s="16" t="s">
        <v>98</v>
      </c>
      <c r="D24" t="str">
        <f t="shared" si="0"/>
        <v>Opción - Telkes2.1. A</v>
      </c>
      <c r="E24" s="18">
        <v>0.12143363387978143</v>
      </c>
      <c r="F24" s="19"/>
      <c r="G24" s="19"/>
      <c r="H24" s="20">
        <v>0.12787513961440411</v>
      </c>
      <c r="I24" s="21"/>
      <c r="J24" s="21"/>
      <c r="K24" s="21">
        <v>0.8</v>
      </c>
      <c r="L24" s="139" t="s">
        <v>133</v>
      </c>
    </row>
    <row r="25" spans="2:12">
      <c r="B25" s="1" t="s">
        <v>32</v>
      </c>
      <c r="C25" s="16" t="s">
        <v>100</v>
      </c>
      <c r="D25" t="str">
        <f t="shared" si="0"/>
        <v>Opción - Telkes2.1. DHA</v>
      </c>
      <c r="E25" s="18">
        <v>0.12143363387978143</v>
      </c>
      <c r="F25" s="19"/>
      <c r="G25" s="19"/>
      <c r="H25" s="20">
        <v>0.14623746037935428</v>
      </c>
      <c r="I25" s="21">
        <v>7.5252318162450538E-2</v>
      </c>
      <c r="J25" s="21"/>
      <c r="K25" s="21">
        <v>0.8</v>
      </c>
      <c r="L25" s="139" t="s">
        <v>133</v>
      </c>
    </row>
    <row r="26" spans="2:12">
      <c r="B26" s="1" t="s">
        <v>32</v>
      </c>
      <c r="C26" s="16" t="s">
        <v>39</v>
      </c>
      <c r="D26" t="str">
        <f t="shared" si="0"/>
        <v>Opción - Telkes3.0. A</v>
      </c>
      <c r="E26" s="18">
        <v>0.11128110655737704</v>
      </c>
      <c r="F26" s="19">
        <v>6.6768661202185789E-2</v>
      </c>
      <c r="G26" s="19">
        <v>4.4512445355191256E-2</v>
      </c>
      <c r="H26" s="18">
        <v>9.1181109649913161E-2</v>
      </c>
      <c r="I26" s="21">
        <v>7.740034066646094E-2</v>
      </c>
      <c r="J26" s="21">
        <v>5.8951651422531608E-2</v>
      </c>
      <c r="K26" s="21">
        <v>0.4</v>
      </c>
      <c r="L26" s="140" t="s">
        <v>133</v>
      </c>
    </row>
    <row r="27" spans="2:12">
      <c r="B27" s="1" t="s">
        <v>32</v>
      </c>
      <c r="C27" s="16" t="s">
        <v>40</v>
      </c>
      <c r="D27" t="str">
        <f t="shared" si="0"/>
        <v>Opción - Telkes3.1. A</v>
      </c>
      <c r="E27" s="18">
        <v>0.16167614207650274</v>
      </c>
      <c r="F27" s="19">
        <v>9.9701336065573784E-2</v>
      </c>
      <c r="G27" s="19">
        <v>2.286265300546448E-2</v>
      </c>
      <c r="H27" s="18">
        <v>7.8715242736702357E-2</v>
      </c>
      <c r="I27" s="19">
        <v>7.2077624761433062E-2</v>
      </c>
      <c r="J27" s="19">
        <v>5.7019538329366182E-2</v>
      </c>
      <c r="K27" s="21">
        <v>0.4</v>
      </c>
      <c r="L27" s="140" t="s">
        <v>133</v>
      </c>
    </row>
    <row r="28" spans="2:12">
      <c r="B28" s="22" t="s">
        <v>41</v>
      </c>
      <c r="C28" s="44" t="s">
        <v>97</v>
      </c>
      <c r="D28" t="str">
        <f t="shared" si="0"/>
        <v>Opción - Curie2.0. A</v>
      </c>
      <c r="E28" s="45">
        <v>0.10940781420765026</v>
      </c>
      <c r="F28" s="23"/>
      <c r="G28" s="23"/>
      <c r="H28" s="46">
        <v>0.1165721396144041</v>
      </c>
      <c r="I28" s="46"/>
      <c r="J28" s="46"/>
      <c r="K28" s="46">
        <v>1</v>
      </c>
      <c r="L28" s="135" t="s">
        <v>133</v>
      </c>
    </row>
    <row r="29" spans="2:12">
      <c r="B29" s="22" t="s">
        <v>41</v>
      </c>
      <c r="C29" s="44" t="s">
        <v>99</v>
      </c>
      <c r="D29" t="str">
        <f t="shared" si="0"/>
        <v>Opción - Curie2.0. DHA</v>
      </c>
      <c r="E29" s="45">
        <v>0.10940826775956283</v>
      </c>
      <c r="F29" s="23"/>
      <c r="G29" s="23"/>
      <c r="H29" s="46">
        <v>0.1357114603793543</v>
      </c>
      <c r="I29" s="46">
        <v>6.6305318162450541E-2</v>
      </c>
      <c r="J29" s="46"/>
      <c r="K29" s="46">
        <v>1</v>
      </c>
      <c r="L29" s="135" t="s">
        <v>133</v>
      </c>
    </row>
    <row r="30" spans="2:12">
      <c r="B30" s="22" t="s">
        <v>41</v>
      </c>
      <c r="C30" s="44" t="s">
        <v>98</v>
      </c>
      <c r="D30" t="str">
        <f t="shared" si="0"/>
        <v>Opción - Curie2.1. A</v>
      </c>
      <c r="E30" s="45">
        <v>0.12553199453551914</v>
      </c>
      <c r="F30" s="23"/>
      <c r="G30" s="23"/>
      <c r="H30" s="47">
        <v>0.12787513961440411</v>
      </c>
      <c r="I30" s="46"/>
      <c r="J30" s="46"/>
      <c r="K30" s="46">
        <v>0.8</v>
      </c>
      <c r="L30" s="141" t="s">
        <v>133</v>
      </c>
    </row>
    <row r="31" spans="2:12">
      <c r="B31" s="22" t="s">
        <v>41</v>
      </c>
      <c r="C31" s="44" t="s">
        <v>100</v>
      </c>
      <c r="D31" t="str">
        <f t="shared" si="0"/>
        <v>Opción - Curie2.1. DHA</v>
      </c>
      <c r="E31" s="45">
        <v>0.12553199453551914</v>
      </c>
      <c r="F31" s="23"/>
      <c r="G31" s="23"/>
      <c r="H31" s="47">
        <v>0.14623746037935428</v>
      </c>
      <c r="I31" s="46">
        <v>7.5252318162450538E-2</v>
      </c>
      <c r="J31" s="46"/>
      <c r="K31" s="46">
        <v>0.8</v>
      </c>
      <c r="L31" s="141" t="s">
        <v>133</v>
      </c>
    </row>
    <row r="32" spans="2:12">
      <c r="B32" s="22" t="s">
        <v>41</v>
      </c>
      <c r="C32" s="44" t="s">
        <v>39</v>
      </c>
      <c r="D32" t="str">
        <f t="shared" si="0"/>
        <v>Opción - Curie3.0. A</v>
      </c>
      <c r="E32" s="45">
        <v>0.11128110655737704</v>
      </c>
      <c r="F32" s="23">
        <v>6.6768661202185789E-2</v>
      </c>
      <c r="G32" s="23">
        <v>4.4512445355191256E-2</v>
      </c>
      <c r="H32" s="47">
        <v>9.3211109649913165E-2</v>
      </c>
      <c r="I32" s="46">
        <v>7.9430340666460944E-2</v>
      </c>
      <c r="J32" s="46">
        <v>6.0981651422531605E-2</v>
      </c>
      <c r="K32" s="46">
        <v>0.6</v>
      </c>
      <c r="L32" s="141" t="s">
        <v>133</v>
      </c>
    </row>
    <row r="33" spans="2:12">
      <c r="B33" s="22" t="s">
        <v>41</v>
      </c>
      <c r="C33" s="44" t="s">
        <v>40</v>
      </c>
      <c r="D33" t="str">
        <f t="shared" si="0"/>
        <v>Opción - Curie3.1. A</v>
      </c>
      <c r="E33" s="45">
        <v>0.16167614207650274</v>
      </c>
      <c r="F33" s="23">
        <v>9.9701336065573784E-2</v>
      </c>
      <c r="G33" s="23">
        <v>2.286265300546448E-2</v>
      </c>
      <c r="H33" s="46">
        <v>8.0745242736702361E-2</v>
      </c>
      <c r="I33" s="46">
        <v>7.4107624761433066E-2</v>
      </c>
      <c r="J33" s="46">
        <v>5.9049538329366179E-2</v>
      </c>
      <c r="K33" s="46">
        <v>0.6</v>
      </c>
      <c r="L33" s="135" t="s">
        <v>133</v>
      </c>
    </row>
    <row r="34" spans="2:12">
      <c r="B34" s="1" t="s">
        <v>42</v>
      </c>
      <c r="C34" s="16" t="s">
        <v>97</v>
      </c>
      <c r="D34" t="str">
        <f t="shared" si="0"/>
        <v>Opción - Tesla2.0. A</v>
      </c>
      <c r="E34" s="18">
        <v>0.11487229508196721</v>
      </c>
      <c r="F34" s="19"/>
      <c r="G34" s="19"/>
      <c r="H34" s="20">
        <v>0.11860213961440409</v>
      </c>
      <c r="I34" s="21"/>
      <c r="J34" s="21"/>
      <c r="K34" s="21">
        <v>1.2</v>
      </c>
      <c r="L34" s="139" t="s">
        <v>133</v>
      </c>
    </row>
    <row r="35" spans="2:12">
      <c r="B35" s="1" t="s">
        <v>42</v>
      </c>
      <c r="C35" s="16" t="s">
        <v>99</v>
      </c>
      <c r="D35" t="str">
        <f t="shared" si="0"/>
        <v>Opción - Tesla2.0. DHA</v>
      </c>
      <c r="E35" s="18">
        <v>0.11487274863387978</v>
      </c>
      <c r="F35" s="19"/>
      <c r="G35" s="19"/>
      <c r="H35" s="20">
        <v>0.13774146037935431</v>
      </c>
      <c r="I35" s="21">
        <v>6.8335318162450545E-2</v>
      </c>
      <c r="J35" s="21"/>
      <c r="K35" s="21">
        <v>1.2</v>
      </c>
      <c r="L35" s="139" t="s">
        <v>133</v>
      </c>
    </row>
    <row r="36" spans="2:12">
      <c r="B36" s="1" t="s">
        <v>42</v>
      </c>
      <c r="C36" s="16" t="s">
        <v>98</v>
      </c>
      <c r="D36" t="str">
        <f t="shared" si="0"/>
        <v>Opción - Tesla2.1. A</v>
      </c>
      <c r="E36" s="18">
        <v>0.12963035519125682</v>
      </c>
      <c r="F36" s="19"/>
      <c r="G36" s="19"/>
      <c r="H36" s="20">
        <v>0.12990513961440411</v>
      </c>
      <c r="I36" s="21"/>
      <c r="J36" s="21"/>
      <c r="K36" s="21">
        <v>1</v>
      </c>
      <c r="L36" s="139" t="s">
        <v>133</v>
      </c>
    </row>
    <row r="37" spans="2:12">
      <c r="B37" s="1" t="s">
        <v>42</v>
      </c>
      <c r="C37" s="16" t="s">
        <v>100</v>
      </c>
      <c r="D37" t="str">
        <f t="shared" si="0"/>
        <v>Opción - Tesla2.1. DHA</v>
      </c>
      <c r="E37" s="18">
        <v>0.12963035519125682</v>
      </c>
      <c r="F37" s="19"/>
      <c r="G37" s="19"/>
      <c r="H37" s="20">
        <v>0.14826746037935429</v>
      </c>
      <c r="I37" s="21">
        <v>7.7282318162450542E-2</v>
      </c>
      <c r="J37" s="21"/>
      <c r="K37" s="21">
        <v>1</v>
      </c>
      <c r="L37" s="139" t="s">
        <v>133</v>
      </c>
    </row>
    <row r="38" spans="2:12">
      <c r="B38" s="1" t="s">
        <v>42</v>
      </c>
      <c r="C38" s="16" t="s">
        <v>39</v>
      </c>
      <c r="D38" t="str">
        <f t="shared" si="0"/>
        <v>Opción - Tesla3.0. A</v>
      </c>
      <c r="E38" s="18">
        <v>0.11674558743169398</v>
      </c>
      <c r="F38" s="19">
        <v>7.2233142076502735E-2</v>
      </c>
      <c r="G38" s="19">
        <v>4.9976926229508195E-2</v>
      </c>
      <c r="H38" s="18">
        <v>9.5241109649913169E-2</v>
      </c>
      <c r="I38" s="21">
        <v>8.1460340666460948E-2</v>
      </c>
      <c r="J38" s="21">
        <v>6.3011651422531609E-2</v>
      </c>
      <c r="K38" s="21">
        <v>0.8</v>
      </c>
      <c r="L38" s="140" t="s">
        <v>133</v>
      </c>
    </row>
    <row r="39" spans="2:12">
      <c r="B39" s="1" t="s">
        <v>42</v>
      </c>
      <c r="C39" s="16" t="s">
        <v>40</v>
      </c>
      <c r="D39" t="str">
        <f t="shared" si="0"/>
        <v>Opción - Tesla3.1. A</v>
      </c>
      <c r="E39" s="18">
        <v>0.16167614207650274</v>
      </c>
      <c r="F39" s="19">
        <v>9.9701336065573784E-2</v>
      </c>
      <c r="G39" s="19">
        <v>2.286265300546448E-2</v>
      </c>
      <c r="H39" s="18">
        <v>8.2775242736702365E-2</v>
      </c>
      <c r="I39" s="19">
        <v>7.613762476143307E-2</v>
      </c>
      <c r="J39" s="19">
        <v>6.1079538329366176E-2</v>
      </c>
      <c r="K39" s="21">
        <v>0.8</v>
      </c>
      <c r="L39" s="140" t="s">
        <v>133</v>
      </c>
    </row>
    <row r="40" spans="2:12">
      <c r="B40" s="22" t="s">
        <v>43</v>
      </c>
      <c r="C40" s="44" t="s">
        <v>97</v>
      </c>
      <c r="D40" t="str">
        <f t="shared" si="0"/>
        <v>Opción - Edison2.0. A</v>
      </c>
      <c r="E40" s="45">
        <v>0.11760453551912567</v>
      </c>
      <c r="F40" s="23"/>
      <c r="G40" s="23"/>
      <c r="H40" s="46">
        <v>0.12266213961440409</v>
      </c>
      <c r="I40" s="46"/>
      <c r="J40" s="46"/>
      <c r="K40" s="46">
        <v>1.6</v>
      </c>
      <c r="L40" s="135" t="s">
        <v>133</v>
      </c>
    </row>
    <row r="41" spans="2:12">
      <c r="B41" s="22" t="s">
        <v>43</v>
      </c>
      <c r="C41" s="44" t="s">
        <v>99</v>
      </c>
      <c r="D41" t="str">
        <f t="shared" si="0"/>
        <v>Opción - Edison2.0. DHA</v>
      </c>
      <c r="E41" s="45">
        <v>0.11760498907103824</v>
      </c>
      <c r="F41" s="23"/>
      <c r="G41" s="23"/>
      <c r="H41" s="46">
        <v>0.14180146037935432</v>
      </c>
      <c r="I41" s="46">
        <v>7.2395318162450539E-2</v>
      </c>
      <c r="J41" s="46"/>
      <c r="K41" s="46">
        <v>1.6</v>
      </c>
      <c r="L41" s="135" t="s">
        <v>133</v>
      </c>
    </row>
    <row r="42" spans="2:12">
      <c r="B42" s="22" t="s">
        <v>43</v>
      </c>
      <c r="C42" s="44" t="s">
        <v>98</v>
      </c>
      <c r="D42" t="str">
        <f t="shared" si="0"/>
        <v>Opción - Edison2.1. A</v>
      </c>
      <c r="E42" s="45">
        <v>0.13236259562841529</v>
      </c>
      <c r="F42" s="23"/>
      <c r="G42" s="23"/>
      <c r="H42" s="47">
        <v>0.13396513961440409</v>
      </c>
      <c r="I42" s="46"/>
      <c r="J42" s="46"/>
      <c r="K42" s="46">
        <v>1.4</v>
      </c>
      <c r="L42" s="141" t="s">
        <v>133</v>
      </c>
    </row>
    <row r="43" spans="2:12">
      <c r="B43" s="22" t="s">
        <v>43</v>
      </c>
      <c r="C43" s="44" t="s">
        <v>100</v>
      </c>
      <c r="D43" t="str">
        <f t="shared" si="0"/>
        <v>Opción - Edison2.1. DHA</v>
      </c>
      <c r="E43" s="45">
        <v>0.13236259562841529</v>
      </c>
      <c r="F43" s="23"/>
      <c r="G43" s="23"/>
      <c r="H43" s="47">
        <v>0.1523274603793543</v>
      </c>
      <c r="I43" s="46">
        <v>8.1342318162450536E-2</v>
      </c>
      <c r="J43" s="46"/>
      <c r="K43" s="46">
        <v>1.4</v>
      </c>
      <c r="L43" s="141" t="s">
        <v>133</v>
      </c>
    </row>
    <row r="44" spans="2:12">
      <c r="B44" s="22" t="s">
        <v>43</v>
      </c>
      <c r="C44" s="44" t="s">
        <v>39</v>
      </c>
      <c r="D44" t="str">
        <f t="shared" si="0"/>
        <v>Opción - Edison3.0. A</v>
      </c>
      <c r="E44" s="45">
        <v>0.11674558743169398</v>
      </c>
      <c r="F44" s="23">
        <v>7.2233142076502735E-2</v>
      </c>
      <c r="G44" s="23">
        <v>4.9976926229508195E-2</v>
      </c>
      <c r="H44" s="47">
        <v>9.9301109649913163E-2</v>
      </c>
      <c r="I44" s="46">
        <v>8.5520340666460942E-2</v>
      </c>
      <c r="J44" s="46">
        <v>6.7071651422531603E-2</v>
      </c>
      <c r="K44" s="46">
        <v>1.2</v>
      </c>
      <c r="L44" s="141" t="s">
        <v>133</v>
      </c>
    </row>
    <row r="45" spans="2:12">
      <c r="B45" s="22" t="s">
        <v>43</v>
      </c>
      <c r="C45" s="44" t="s">
        <v>40</v>
      </c>
      <c r="D45" t="str">
        <f t="shared" si="0"/>
        <v>Opción - Edison3.1. A</v>
      </c>
      <c r="E45" s="45">
        <v>0.16167614207650274</v>
      </c>
      <c r="F45" s="23">
        <v>9.9701336065573784E-2</v>
      </c>
      <c r="G45" s="23">
        <v>2.286265300546448E-2</v>
      </c>
      <c r="H45" s="134">
        <v>8.4805242736702369E-2</v>
      </c>
      <c r="I45" s="46">
        <v>7.8167624761433074E-2</v>
      </c>
      <c r="J45" s="46">
        <v>6.310953832936618E-2</v>
      </c>
      <c r="K45" s="46">
        <v>1</v>
      </c>
      <c r="L45" s="141" t="s">
        <v>133</v>
      </c>
    </row>
    <row r="46" spans="2:12">
      <c r="B46" s="1" t="s">
        <v>101</v>
      </c>
      <c r="C46" s="16" t="s">
        <v>97</v>
      </c>
      <c r="D46" t="str">
        <f t="shared" ref="D46:D69" si="1">+CONCATENATE(B46,C46)</f>
        <v>Opción - Volta2.0. A</v>
      </c>
      <c r="E46" s="18">
        <v>0.12033677595628414</v>
      </c>
      <c r="F46" s="19"/>
      <c r="G46" s="19"/>
      <c r="H46" s="20">
        <v>0.12672213961440409</v>
      </c>
      <c r="I46" s="21"/>
      <c r="J46" s="21"/>
      <c r="K46" s="21">
        <v>2</v>
      </c>
      <c r="L46" s="139" t="s">
        <v>133</v>
      </c>
    </row>
    <row r="47" spans="2:12">
      <c r="B47" s="1" t="s">
        <v>101</v>
      </c>
      <c r="C47" s="16" t="s">
        <v>99</v>
      </c>
      <c r="D47" t="str">
        <f t="shared" si="1"/>
        <v>Opción - Volta2.0. DHA</v>
      </c>
      <c r="E47" s="18">
        <v>0.12033722950819671</v>
      </c>
      <c r="F47" s="19"/>
      <c r="G47" s="19"/>
      <c r="H47" s="20">
        <v>0.14586146037935432</v>
      </c>
      <c r="I47" s="21">
        <v>7.6455318162450547E-2</v>
      </c>
      <c r="J47" s="21"/>
      <c r="K47" s="21">
        <v>2</v>
      </c>
      <c r="L47" s="139" t="s">
        <v>133</v>
      </c>
    </row>
    <row r="48" spans="2:12">
      <c r="B48" s="1" t="s">
        <v>101</v>
      </c>
      <c r="C48" s="16" t="s">
        <v>98</v>
      </c>
      <c r="D48" t="str">
        <f t="shared" si="1"/>
        <v>Opción - Volta2.1. A</v>
      </c>
      <c r="E48" s="18">
        <v>0.13509483606557376</v>
      </c>
      <c r="F48" s="19"/>
      <c r="G48" s="19"/>
      <c r="H48" s="20">
        <v>0.1380251396144041</v>
      </c>
      <c r="I48" s="21"/>
      <c r="J48" s="21"/>
      <c r="K48" s="21">
        <v>1.8</v>
      </c>
      <c r="L48" s="139" t="s">
        <v>133</v>
      </c>
    </row>
    <row r="49" spans="2:14">
      <c r="B49" s="1" t="s">
        <v>101</v>
      </c>
      <c r="C49" s="16" t="s">
        <v>100</v>
      </c>
      <c r="D49" t="str">
        <f t="shared" si="1"/>
        <v>Opción - Volta2.1. DHA</v>
      </c>
      <c r="E49" s="18">
        <v>0.13509483606557376</v>
      </c>
      <c r="F49" s="19"/>
      <c r="G49" s="19"/>
      <c r="H49" s="20">
        <v>0.1563874603793543</v>
      </c>
      <c r="I49" s="21">
        <v>8.540231816245053E-2</v>
      </c>
      <c r="J49" s="21"/>
      <c r="K49" s="21">
        <v>1.8</v>
      </c>
      <c r="L49" s="139" t="s">
        <v>133</v>
      </c>
    </row>
    <row r="50" spans="2:14">
      <c r="B50" s="1" t="s">
        <v>101</v>
      </c>
      <c r="C50" s="16" t="s">
        <v>39</v>
      </c>
      <c r="D50" t="str">
        <f t="shared" si="1"/>
        <v>Opción - Volta3.0. A</v>
      </c>
      <c r="E50" s="18">
        <v>0.12494230874316939</v>
      </c>
      <c r="F50" s="19">
        <v>8.042986338797814E-2</v>
      </c>
      <c r="G50" s="19">
        <v>5.81736475409836E-2</v>
      </c>
      <c r="H50" s="18">
        <v>0.10234610964991317</v>
      </c>
      <c r="I50" s="21">
        <v>8.8565340666460948E-2</v>
      </c>
      <c r="J50" s="21">
        <v>7.0116651422531609E-2</v>
      </c>
      <c r="K50" s="21">
        <v>1.5</v>
      </c>
      <c r="L50" s="140" t="s">
        <v>133</v>
      </c>
    </row>
    <row r="51" spans="2:14">
      <c r="B51" s="1" t="s">
        <v>101</v>
      </c>
      <c r="C51" s="16" t="s">
        <v>40</v>
      </c>
      <c r="D51" t="str">
        <f t="shared" si="1"/>
        <v>Opción - Volta3.1. A</v>
      </c>
      <c r="E51" s="18">
        <v>0.16167614207650274</v>
      </c>
      <c r="F51" s="19">
        <v>9.9701336065573784E-2</v>
      </c>
      <c r="G51" s="19">
        <v>2.286265300546448E-2</v>
      </c>
      <c r="H51" s="18">
        <v>8.8865242736702363E-2</v>
      </c>
      <c r="I51" s="19">
        <v>8.2227624761433069E-2</v>
      </c>
      <c r="J51" s="19">
        <v>6.7169538329366174E-2</v>
      </c>
      <c r="K51" s="21">
        <v>1.4</v>
      </c>
      <c r="L51" s="140" t="s">
        <v>133</v>
      </c>
    </row>
    <row r="52" spans="2:14">
      <c r="B52" s="22" t="s">
        <v>138</v>
      </c>
      <c r="C52" s="44" t="s">
        <v>97</v>
      </c>
      <c r="D52" t="str">
        <f t="shared" si="1"/>
        <v>Opción - Personificada2.0. A</v>
      </c>
      <c r="E52" s="45">
        <f>+'I4_Precios Base'!E14/365</f>
        <v>0.10422810958904109</v>
      </c>
      <c r="F52" s="23"/>
      <c r="G52" s="23"/>
      <c r="H52">
        <f>+'I4_Precios Base'!H14 + ($C$7*'W2_Comparador de tarifas'!$C$21)</f>
        <v>0.12063213961440404</v>
      </c>
      <c r="L52" s="138" t="s">
        <v>147</v>
      </c>
    </row>
    <row r="53" spans="2:14">
      <c r="B53" s="22" t="s">
        <v>138</v>
      </c>
      <c r="C53" s="44" t="s">
        <v>99</v>
      </c>
      <c r="D53" t="str">
        <f t="shared" si="1"/>
        <v>Opción - Personificada2.0. DHA</v>
      </c>
      <c r="E53" s="45">
        <f>+'I4_Precios Base'!E15/365</f>
        <v>0.10422856438356164</v>
      </c>
      <c r="F53" s="23"/>
      <c r="G53" s="23"/>
      <c r="H53">
        <f>+'I4_Precios Base'!H15 + ($C$7*'W2_Comparador de tarifas'!$C$21)</f>
        <v>0.13977146037935426</v>
      </c>
      <c r="I53">
        <f>+'I4_Precios Base'!I15 + ($C$7*'W2_Comparador de tarifas'!$C$21)</f>
        <v>7.036531816245048E-2</v>
      </c>
      <c r="L53" s="138" t="s">
        <v>147</v>
      </c>
    </row>
    <row r="54" spans="2:14">
      <c r="B54" s="22" t="s">
        <v>138</v>
      </c>
      <c r="C54" s="44" t="s">
        <v>98</v>
      </c>
      <c r="D54" t="str">
        <f t="shared" si="1"/>
        <v>Opción - Personificada2.1. A</v>
      </c>
      <c r="E54" s="45">
        <f>+'I4_Precios Base'!E16/365</f>
        <v>0.12176632876712329</v>
      </c>
      <c r="F54" s="23"/>
      <c r="G54" s="23"/>
      <c r="H54">
        <f>+'I4_Precios Base'!H16 + ($C$7*'W2_Comparador de tarifas'!$C$21)</f>
        <v>0.13396513961440404</v>
      </c>
      <c r="L54" s="138" t="s">
        <v>147</v>
      </c>
    </row>
    <row r="55" spans="2:14">
      <c r="B55" s="22" t="s">
        <v>138</v>
      </c>
      <c r="C55" s="44" t="s">
        <v>100</v>
      </c>
      <c r="D55" t="str">
        <f t="shared" si="1"/>
        <v>Opción - Personificada2.1. DHA</v>
      </c>
      <c r="E55" s="45">
        <f>+'I4_Precios Base'!E17/365</f>
        <v>0.12176632876712329</v>
      </c>
      <c r="F55" s="23"/>
      <c r="G55" s="23"/>
      <c r="H55">
        <f>+'I4_Precios Base'!H17 + ($C$7*'W2_Comparador de tarifas'!$C$21)</f>
        <v>0.15232746037935421</v>
      </c>
      <c r="I55">
        <f>+'I4_Precios Base'!I17 + ($C$7*'W2_Comparador de tarifas'!$C$21)</f>
        <v>8.1342318162450453E-2</v>
      </c>
      <c r="L55" s="138" t="s">
        <v>147</v>
      </c>
    </row>
    <row r="56" spans="2:14">
      <c r="B56" s="22" t="s">
        <v>138</v>
      </c>
      <c r="C56" s="44" t="s">
        <v>39</v>
      </c>
      <c r="D56" t="str">
        <f t="shared" si="1"/>
        <v>Opción - Personificada3.0. A</v>
      </c>
      <c r="E56" s="45">
        <f>+'I4_Precios Base'!E18/365</f>
        <v>0.11158598630136986</v>
      </c>
      <c r="F56" s="23">
        <f>+'I4_Precios Base'!F18/365</f>
        <v>6.6951589041095882E-2</v>
      </c>
      <c r="G56" s="23">
        <f>+'I4_Precios Base'!G18/365</f>
        <v>4.4634397260273968E-2</v>
      </c>
      <c r="H56">
        <f>+'I4_Precios Base'!H18 + ($C$7*'W2_Comparador de tarifas'!$C$21)</f>
        <v>0.10133110964991307</v>
      </c>
      <c r="I56">
        <f>+'I4_Precios Base'!I18 + ($C$7*'W2_Comparador de tarifas'!$C$21)</f>
        <v>8.7550340666460849E-2</v>
      </c>
      <c r="J56">
        <f>+'I4_Precios Base'!J18 + ($C$7*'W2_Comparador de tarifas'!$C$21)</f>
        <v>6.9101651422531524E-2</v>
      </c>
      <c r="L56" s="138" t="s">
        <v>147</v>
      </c>
    </row>
    <row r="57" spans="2:14">
      <c r="B57" s="22" t="s">
        <v>138</v>
      </c>
      <c r="C57" s="44" t="s">
        <v>40</v>
      </c>
      <c r="D57" t="str">
        <f t="shared" si="1"/>
        <v>Opción - Personificada3.1. A</v>
      </c>
      <c r="E57" s="45">
        <f>+'I4_Precios Base'!E19/365</f>
        <v>0.1621190904109589</v>
      </c>
      <c r="F57" s="23">
        <f>+'I4_Precios Base'!F19/365</f>
        <v>9.9974490410958919E-2</v>
      </c>
      <c r="G57" s="23">
        <f>+'I4_Precios Base'!G19/365</f>
        <v>2.2925290410958903E-2</v>
      </c>
      <c r="H57">
        <f>+'I4_Precios Base'!H19 + ($C$7*'W2_Comparador de tarifas'!$C$21)</f>
        <v>8.8865242736702266E-2</v>
      </c>
      <c r="I57">
        <f>+'I4_Precios Base'!I19 + ($C$7*'W2_Comparador de tarifas'!$C$21)</f>
        <v>8.2227624761432971E-2</v>
      </c>
      <c r="J57">
        <f>+'I4_Precios Base'!J19 + ($C$7*'W2_Comparador de tarifas'!$C$21)</f>
        <v>6.7169538329366077E-2</v>
      </c>
      <c r="L57" s="138" t="s">
        <v>147</v>
      </c>
    </row>
    <row r="58" spans="2:14">
      <c r="B58" s="1" t="s">
        <v>261</v>
      </c>
      <c r="C58" s="16" t="s">
        <v>97</v>
      </c>
      <c r="D58" t="str">
        <f t="shared" si="1"/>
        <v>GBP - Odin2.0. A</v>
      </c>
      <c r="E58" s="18">
        <v>0.13696800000000001</v>
      </c>
      <c r="F58" s="19"/>
      <c r="G58" s="19"/>
      <c r="H58" s="20">
        <v>0.11459999999999999</v>
      </c>
      <c r="I58" s="21"/>
      <c r="J58" s="21"/>
      <c r="K58" s="21"/>
      <c r="L58" s="139" t="s">
        <v>152</v>
      </c>
    </row>
    <row r="59" spans="2:14">
      <c r="B59" s="1" t="s">
        <v>261</v>
      </c>
      <c r="C59" s="16" t="s">
        <v>99</v>
      </c>
      <c r="D59" t="str">
        <f t="shared" si="1"/>
        <v>GBP - Odin2.0. DHA</v>
      </c>
      <c r="E59" s="18">
        <v>0.13696800000000001</v>
      </c>
      <c r="F59" s="19"/>
      <c r="G59" s="19"/>
      <c r="H59" s="20">
        <v>0.13694899999999999</v>
      </c>
      <c r="I59" s="21">
        <v>6.1811999999999999E-2</v>
      </c>
      <c r="J59" s="21"/>
      <c r="K59" s="21"/>
      <c r="L59" s="139" t="s">
        <v>152</v>
      </c>
    </row>
    <row r="60" spans="2:14">
      <c r="B60" s="1" t="s">
        <v>261</v>
      </c>
      <c r="C60" s="16" t="s">
        <v>98</v>
      </c>
      <c r="D60" t="str">
        <f t="shared" si="1"/>
        <v>GBP - Odin2.1. A</v>
      </c>
      <c r="E60" s="18">
        <v>0.150807</v>
      </c>
      <c r="F60" s="19"/>
      <c r="G60" s="19"/>
      <c r="H60" s="20">
        <v>0.13036500000000001</v>
      </c>
      <c r="I60" s="21"/>
      <c r="J60" s="21"/>
      <c r="K60" s="21"/>
      <c r="L60" s="139" t="s">
        <v>152</v>
      </c>
    </row>
    <row r="61" spans="2:14">
      <c r="B61" s="1" t="s">
        <v>261</v>
      </c>
      <c r="C61" s="16" t="s">
        <v>100</v>
      </c>
      <c r="D61" t="str">
        <f t="shared" si="1"/>
        <v>GBP - Odin2.1. DHA</v>
      </c>
      <c r="E61" s="18">
        <v>0.150807</v>
      </c>
      <c r="F61" s="19"/>
      <c r="G61" s="19"/>
      <c r="H61" s="20">
        <v>0.15190000000000001</v>
      </c>
      <c r="I61" s="21">
        <v>7.4414999999999995E-2</v>
      </c>
      <c r="J61" s="21"/>
      <c r="K61" s="21"/>
      <c r="L61" s="139" t="s">
        <v>152</v>
      </c>
    </row>
    <row r="62" spans="2:14">
      <c r="B62" s="1" t="s">
        <v>261</v>
      </c>
      <c r="C62" s="16" t="s">
        <v>39</v>
      </c>
      <c r="D62" t="str">
        <f t="shared" si="1"/>
        <v>GBP - Odin3.0. A</v>
      </c>
      <c r="E62" s="18">
        <v>0.11731800000000001</v>
      </c>
      <c r="F62" s="19">
        <v>7.6717999999999995E-2</v>
      </c>
      <c r="G62" s="19">
        <v>6.3963000000000006E-2</v>
      </c>
      <c r="H62" s="18">
        <v>9.1167999999999999E-2</v>
      </c>
      <c r="I62" s="21">
        <v>7.9558000000000004E-2</v>
      </c>
      <c r="J62" s="21">
        <v>6.1173999999999999E-2</v>
      </c>
      <c r="K62" s="21"/>
      <c r="L62" s="139" t="s">
        <v>152</v>
      </c>
    </row>
    <row r="63" spans="2:14">
      <c r="B63" s="1" t="s">
        <v>261</v>
      </c>
      <c r="C63" s="16" t="s">
        <v>40</v>
      </c>
      <c r="D63" t="str">
        <f t="shared" si="1"/>
        <v>GBP - Odin3.1. A</v>
      </c>
      <c r="E63" s="18">
        <v>0.16455900000000001</v>
      </c>
      <c r="F63" s="19">
        <v>0.109726</v>
      </c>
      <c r="G63" s="19">
        <v>3.8656000000000003E-2</v>
      </c>
      <c r="H63" s="18">
        <v>7.8437000000000007E-2</v>
      </c>
      <c r="I63" s="19">
        <v>7.3515999999999998E-2</v>
      </c>
      <c r="J63" s="19">
        <v>5.7820000000000003E-2</v>
      </c>
      <c r="K63" s="21"/>
      <c r="L63" s="139" t="s">
        <v>152</v>
      </c>
      <c r="N63" s="9"/>
    </row>
    <row r="64" spans="2:14">
      <c r="B64" s="22" t="s">
        <v>262</v>
      </c>
      <c r="C64" s="44" t="s">
        <v>97</v>
      </c>
      <c r="D64" t="str">
        <f t="shared" si="1"/>
        <v>GBP - Woody2.0. A</v>
      </c>
      <c r="E64" s="45">
        <v>0.13696800000000001</v>
      </c>
      <c r="F64" s="23"/>
      <c r="G64" s="23"/>
      <c r="H64" s="46">
        <v>0.11230800000000001</v>
      </c>
      <c r="I64" s="46"/>
      <c r="J64" s="46"/>
      <c r="K64" s="46"/>
      <c r="L64" s="135" t="s">
        <v>152</v>
      </c>
    </row>
    <row r="65" spans="2:12">
      <c r="B65" s="22" t="s">
        <v>262</v>
      </c>
      <c r="C65" s="44" t="s">
        <v>99</v>
      </c>
      <c r="D65" t="str">
        <f t="shared" si="1"/>
        <v>GBP - Woody2.0. DHA</v>
      </c>
      <c r="E65" s="45">
        <v>0.13696800000000001</v>
      </c>
      <c r="F65" s="23"/>
      <c r="G65" s="23"/>
      <c r="H65" s="46">
        <v>0.13442599999999999</v>
      </c>
      <c r="I65" s="46">
        <v>6.0081000000000002E-2</v>
      </c>
      <c r="J65" s="46"/>
      <c r="K65" s="46"/>
      <c r="L65" s="135" t="s">
        <v>152</v>
      </c>
    </row>
    <row r="66" spans="2:12">
      <c r="B66" s="22" t="s">
        <v>262</v>
      </c>
      <c r="C66" s="44" t="s">
        <v>98</v>
      </c>
      <c r="D66" t="str">
        <f t="shared" si="1"/>
        <v>GBP - Woody2.1. A</v>
      </c>
      <c r="E66" s="45">
        <v>0.150807</v>
      </c>
      <c r="F66" s="23"/>
      <c r="G66" s="23"/>
      <c r="H66" s="47">
        <v>0.127916</v>
      </c>
      <c r="I66" s="46"/>
      <c r="J66" s="46"/>
      <c r="K66" s="46"/>
      <c r="L66" s="141" t="s">
        <v>152</v>
      </c>
    </row>
    <row r="67" spans="2:12">
      <c r="B67" s="22" t="s">
        <v>262</v>
      </c>
      <c r="C67" s="44" t="s">
        <v>100</v>
      </c>
      <c r="D67" t="str">
        <f t="shared" si="1"/>
        <v>GBP - Woody2.1. DHA</v>
      </c>
      <c r="E67" s="45">
        <v>0.150807</v>
      </c>
      <c r="F67" s="23"/>
      <c r="G67" s="23"/>
      <c r="H67" s="47">
        <v>0.149227</v>
      </c>
      <c r="I67" s="46">
        <v>7.2558999999999998E-2</v>
      </c>
      <c r="J67" s="46"/>
      <c r="K67" s="46"/>
      <c r="L67" s="141" t="s">
        <v>152</v>
      </c>
    </row>
    <row r="68" spans="2:12">
      <c r="B68" s="22" t="s">
        <v>262</v>
      </c>
      <c r="C68" s="44" t="s">
        <v>39</v>
      </c>
      <c r="D68" t="str">
        <f t="shared" si="1"/>
        <v>GBP - Woody3.0. A</v>
      </c>
      <c r="E68" s="45">
        <v>0.11731800000000001</v>
      </c>
      <c r="F68" s="23">
        <v>7.6717999999999995E-2</v>
      </c>
      <c r="G68" s="23">
        <v>6.3963000000000006E-2</v>
      </c>
      <c r="H68" s="47">
        <v>8.9097999999999997E-2</v>
      </c>
      <c r="I68" s="46">
        <v>7.7610999999999999E-2</v>
      </c>
      <c r="J68" s="46">
        <v>5.9449000000000002E-2</v>
      </c>
      <c r="K68" s="46"/>
      <c r="L68" s="141" t="s">
        <v>152</v>
      </c>
    </row>
    <row r="69" spans="2:12">
      <c r="B69" s="22" t="s">
        <v>262</v>
      </c>
      <c r="C69" s="44" t="s">
        <v>40</v>
      </c>
      <c r="D69" t="str">
        <f t="shared" si="1"/>
        <v>GBP - Woody3.1. A</v>
      </c>
      <c r="E69" s="45">
        <v>0.16455900000000001</v>
      </c>
      <c r="F69" s="23">
        <v>0.109726</v>
      </c>
      <c r="G69" s="23">
        <v>3.8656000000000003E-2</v>
      </c>
      <c r="H69" s="47">
        <v>7.6581999999999997E-2</v>
      </c>
      <c r="I69" s="46">
        <v>7.1711999999999998E-2</v>
      </c>
      <c r="J69" s="46">
        <v>5.6189000000000003E-2</v>
      </c>
      <c r="K69" s="46"/>
      <c r="L69" s="141" t="s">
        <v>152</v>
      </c>
    </row>
    <row r="70" spans="2:12">
      <c r="B70" s="1" t="s">
        <v>263</v>
      </c>
      <c r="C70" s="16" t="s">
        <v>97</v>
      </c>
      <c r="D70" t="str">
        <f t="shared" ref="D70:D81" si="2">+CONCATENATE(B70,C70)</f>
        <v>GBP - Darwin2.0. A</v>
      </c>
      <c r="E70" s="18">
        <v>0.13696800000000001</v>
      </c>
      <c r="F70" s="19"/>
      <c r="G70" s="19"/>
      <c r="H70" s="20">
        <v>0.13616300000000001</v>
      </c>
      <c r="I70" s="21"/>
      <c r="J70" s="21"/>
      <c r="K70" s="21"/>
      <c r="L70" s="139" t="s">
        <v>152</v>
      </c>
    </row>
    <row r="71" spans="2:12">
      <c r="B71" s="1" t="s">
        <v>263</v>
      </c>
      <c r="C71" s="16" t="s">
        <v>99</v>
      </c>
      <c r="D71" t="str">
        <f t="shared" si="2"/>
        <v>GBP - Darwin2.0. DHA</v>
      </c>
      <c r="E71" s="18">
        <v>0.13696800000000001</v>
      </c>
      <c r="F71" s="19"/>
      <c r="G71" s="19"/>
      <c r="H71" s="20">
        <v>0.15767</v>
      </c>
      <c r="I71" s="21">
        <v>8.3913000000000001E-2</v>
      </c>
      <c r="J71" s="21"/>
      <c r="K71" s="21"/>
      <c r="L71" s="139" t="s">
        <v>152</v>
      </c>
    </row>
    <row r="72" spans="2:12">
      <c r="B72" s="1" t="s">
        <v>263</v>
      </c>
      <c r="C72" s="16" t="s">
        <v>98</v>
      </c>
      <c r="D72" t="str">
        <f t="shared" si="2"/>
        <v>GBP - Darwin2.1. A</v>
      </c>
      <c r="E72" s="18">
        <v>0.150807</v>
      </c>
      <c r="F72" s="19"/>
      <c r="G72" s="19"/>
      <c r="H72" s="20">
        <v>0.15092900000000001</v>
      </c>
      <c r="I72" s="21"/>
      <c r="J72" s="21"/>
      <c r="K72" s="21"/>
      <c r="L72" s="139" t="s">
        <v>152</v>
      </c>
    </row>
    <row r="73" spans="2:12">
      <c r="B73" s="1" t="s">
        <v>263</v>
      </c>
      <c r="C73" s="16" t="s">
        <v>100</v>
      </c>
      <c r="D73" t="str">
        <f t="shared" si="2"/>
        <v>GBP - Darwin2.1. DHA</v>
      </c>
      <c r="E73" s="18">
        <v>0.150807</v>
      </c>
      <c r="F73" s="19"/>
      <c r="G73" s="19"/>
      <c r="H73" s="20">
        <v>0.17062099999999999</v>
      </c>
      <c r="I73" s="21">
        <v>9.1517000000000001E-2</v>
      </c>
      <c r="J73" s="21"/>
      <c r="K73" s="21"/>
      <c r="L73" s="139" t="s">
        <v>152</v>
      </c>
    </row>
    <row r="74" spans="2:12">
      <c r="B74" s="1" t="s">
        <v>263</v>
      </c>
      <c r="C74" s="16" t="s">
        <v>39</v>
      </c>
      <c r="D74" t="str">
        <f t="shared" si="2"/>
        <v>GBP - Darwin3.0. A</v>
      </c>
      <c r="E74" s="18">
        <v>0.11731800000000001</v>
      </c>
      <c r="F74" s="19">
        <v>7.6717999999999995E-2</v>
      </c>
      <c r="G74" s="19">
        <v>6.3963000000000006E-2</v>
      </c>
      <c r="H74" s="18">
        <v>0.11430700000000001</v>
      </c>
      <c r="I74" s="21">
        <v>0.10183399999999999</v>
      </c>
      <c r="J74" s="21">
        <v>8.0657000000000006E-2</v>
      </c>
      <c r="K74" s="21"/>
      <c r="L74" s="139" t="s">
        <v>152</v>
      </c>
    </row>
    <row r="75" spans="2:12">
      <c r="B75" s="1" t="s">
        <v>263</v>
      </c>
      <c r="C75" s="16" t="s">
        <v>40</v>
      </c>
      <c r="D75" t="str">
        <f t="shared" si="2"/>
        <v>GBP - Darwin3.1. A</v>
      </c>
      <c r="E75" s="18">
        <v>0.16455900000000001</v>
      </c>
      <c r="F75" s="19">
        <v>0.109726</v>
      </c>
      <c r="G75" s="19">
        <v>3.8656000000000003E-2</v>
      </c>
      <c r="H75" s="18">
        <v>9.9765999999999994E-2</v>
      </c>
      <c r="I75" s="19">
        <v>9.4851000000000005E-2</v>
      </c>
      <c r="J75" s="19">
        <v>7.8109999999999999E-2</v>
      </c>
      <c r="K75" s="21"/>
      <c r="L75" s="139" t="s">
        <v>152</v>
      </c>
    </row>
    <row r="76" spans="2:12">
      <c r="B76" s="22" t="s">
        <v>191</v>
      </c>
      <c r="C76" s="44" t="s">
        <v>97</v>
      </c>
      <c r="D76" t="str">
        <f t="shared" si="2"/>
        <v>CYE - Personificada2.0. A</v>
      </c>
      <c r="E76" s="45">
        <f>+'I4_Precios Base'!E20/365</f>
        <v>0.10422856438356164</v>
      </c>
      <c r="F76" s="23"/>
      <c r="G76" s="23"/>
      <c r="H76" s="46">
        <f>+'I4_Precios Base'!H20 + ($C$8*'W2_Comparador de tarifas'!$C$21)</f>
        <v>0.12584700000000001</v>
      </c>
      <c r="I76" s="46"/>
      <c r="J76" s="46"/>
      <c r="L76" s="138" t="s">
        <v>147</v>
      </c>
    </row>
    <row r="77" spans="2:12">
      <c r="B77" s="22" t="s">
        <v>191</v>
      </c>
      <c r="C77" s="44" t="s">
        <v>99</v>
      </c>
      <c r="D77" t="str">
        <f t="shared" si="2"/>
        <v>CYE - Personificada2.0. DHA</v>
      </c>
      <c r="E77" s="45">
        <f>+'I4_Precios Base'!E21/365</f>
        <v>0.10422856438356164</v>
      </c>
      <c r="F77" s="23"/>
      <c r="G77" s="23"/>
      <c r="H77" s="46">
        <f>+'I4_Precios Base'!H21 + ($C$8*'W2_Comparador de tarifas'!$C$21)</f>
        <v>0.14720900000000001</v>
      </c>
      <c r="I77" s="46">
        <f>+'I4_Precios Base'!I21 + ($C$8*'W2_Comparador de tarifas'!$C$21)</f>
        <v>7.3635000000000006E-2</v>
      </c>
      <c r="J77" s="46"/>
      <c r="L77" s="138" t="s">
        <v>147</v>
      </c>
    </row>
    <row r="78" spans="2:12">
      <c r="B78" s="22" t="s">
        <v>191</v>
      </c>
      <c r="C78" s="44" t="s">
        <v>98</v>
      </c>
      <c r="D78" t="str">
        <f t="shared" si="2"/>
        <v>CYE - Personificada2.1. A</v>
      </c>
      <c r="E78" s="45">
        <f>+'I4_Precios Base'!E22/365</f>
        <v>0.12176632876712329</v>
      </c>
      <c r="F78" s="23"/>
      <c r="G78" s="23"/>
      <c r="H78" s="46">
        <f>+'I4_Precios Base'!H22 + ($C$8*'W2_Comparador de tarifas'!$C$21)</f>
        <v>0.13918</v>
      </c>
      <c r="I78" s="46"/>
      <c r="J78" s="46"/>
      <c r="L78" s="138" t="s">
        <v>147</v>
      </c>
    </row>
    <row r="79" spans="2:12">
      <c r="B79" s="22" t="s">
        <v>191</v>
      </c>
      <c r="C79" s="44" t="s">
        <v>100</v>
      </c>
      <c r="D79" t="str">
        <f t="shared" si="2"/>
        <v>CYE - Personificada2.1. DHA</v>
      </c>
      <c r="E79" s="45">
        <f>+'I4_Precios Base'!E23/365</f>
        <v>0.12176632876712329</v>
      </c>
      <c r="F79" s="23"/>
      <c r="G79" s="23"/>
      <c r="H79" s="46">
        <f>+'I4_Precios Base'!H23 + ($C$8*'W2_Comparador de tarifas'!$C$21)</f>
        <v>0.15976500000000002</v>
      </c>
      <c r="I79" s="46">
        <f>+'I4_Precios Base'!I23 + ($C$8*'W2_Comparador de tarifas'!$C$21)</f>
        <v>8.4611999999999993E-2</v>
      </c>
      <c r="J79" s="46"/>
      <c r="L79" s="138" t="s">
        <v>147</v>
      </c>
    </row>
    <row r="80" spans="2:12">
      <c r="B80" s="22" t="s">
        <v>191</v>
      </c>
      <c r="C80" s="44" t="s">
        <v>39</v>
      </c>
      <c r="D80" t="str">
        <f t="shared" si="2"/>
        <v>CYE - Personificada3.0. A</v>
      </c>
      <c r="E80" s="45">
        <f>+'I4_Precios Base'!E24/365</f>
        <v>0.11158598630136986</v>
      </c>
      <c r="F80" s="45">
        <f>+'I4_Precios Base'!F24/365</f>
        <v>6.6951589041095882E-2</v>
      </c>
      <c r="G80" s="45">
        <f>+'I4_Precios Base'!G24/365</f>
        <v>4.4634397260273968E-2</v>
      </c>
      <c r="H80" s="46">
        <f>+'I4_Precios Base'!H24 + ($C$8*'W2_Comparador de tarifas'!$C$21)</f>
        <v>0.104143</v>
      </c>
      <c r="I80" s="46">
        <f>+'I4_Precios Base'!I24 + ($C$8*'W2_Comparador de tarifas'!$C$21)</f>
        <v>9.0324000000000002E-2</v>
      </c>
      <c r="J80" s="46">
        <f>+'I4_Precios Base'!J24 + ($C$8*'W2_Comparador de tarifas'!$C$21)</f>
        <v>6.7077999999999999E-2</v>
      </c>
      <c r="L80" s="138" t="s">
        <v>147</v>
      </c>
    </row>
    <row r="81" spans="2:12">
      <c r="B81" s="22" t="s">
        <v>191</v>
      </c>
      <c r="C81" s="44" t="s">
        <v>40</v>
      </c>
      <c r="D81" t="str">
        <f t="shared" si="2"/>
        <v>CYE - Personificada3.1. A</v>
      </c>
      <c r="E81" s="45">
        <f>+'I4_Precios Base'!E25/365</f>
        <v>0.1621190904109589</v>
      </c>
      <c r="F81" s="45">
        <f>+'I4_Precios Base'!F25/365</f>
        <v>9.9974490410958919E-2</v>
      </c>
      <c r="G81" s="45">
        <f>+'I4_Precios Base'!G25/365</f>
        <v>2.2925290410958903E-2</v>
      </c>
      <c r="H81" s="46">
        <f>+'I4_Precios Base'!H25 + ($C$8*'W2_Comparador de tarifas'!$C$21)</f>
        <v>9.2254000000000003E-2</v>
      </c>
      <c r="I81" s="46">
        <f>+'I4_Precios Base'!I25 + ($C$8*'W2_Comparador de tarifas'!$C$21)</f>
        <v>8.5803000000000004E-2</v>
      </c>
      <c r="J81" s="46">
        <f>+'I4_Precios Base'!J25 + ($C$8*'W2_Comparador de tarifas'!$C$21)</f>
        <v>6.6844000000000001E-2</v>
      </c>
      <c r="L81" s="138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369D-A95A-5344-8143-B73604E1CA4E}">
  <dimension ref="B2:L46"/>
  <sheetViews>
    <sheetView showGridLines="0" topLeftCell="A12" zoomScale="119" workbookViewId="0">
      <selection activeCell="G9" sqref="G9"/>
    </sheetView>
  </sheetViews>
  <sheetFormatPr baseColWidth="10" defaultRowHeight="16" outlineLevelCol="1"/>
  <cols>
    <col min="2" max="2" width="24" customWidth="1"/>
    <col min="4" max="4" width="0" hidden="1" customWidth="1" outlineLevel="1"/>
    <col min="5" max="5" width="11.6640625" bestFit="1" customWidth="1" collapsed="1"/>
    <col min="7" max="7" width="13" customWidth="1"/>
    <col min="8" max="8" width="14.1640625" customWidth="1"/>
    <col min="9" max="9" width="15" customWidth="1"/>
    <col min="10" max="10" width="15.83203125" customWidth="1"/>
    <col min="11" max="11" width="14.5" customWidth="1"/>
    <col min="12" max="12" width="19.1640625" customWidth="1"/>
  </cols>
  <sheetData>
    <row r="2" spans="2:12" ht="26">
      <c r="B2" s="4" t="s">
        <v>145</v>
      </c>
    </row>
    <row r="3" spans="2:12">
      <c r="B3" s="2" t="s">
        <v>146</v>
      </c>
    </row>
    <row r="7" spans="2:12">
      <c r="B7" s="5" t="s">
        <v>6</v>
      </c>
    </row>
    <row r="8" spans="2:12">
      <c r="B8" t="s">
        <v>151</v>
      </c>
    </row>
    <row r="11" spans="2:12">
      <c r="E11" s="94" t="str">
        <f>+CONCATENATE($E$12,E13)</f>
        <v>Precio PotenciaP1</v>
      </c>
      <c r="F11" s="94" t="str">
        <f>+CONCATENATE($E$12,F13)</f>
        <v>Precio PotenciaP2</v>
      </c>
      <c r="G11" s="94" t="str">
        <f>+CONCATENATE($E$12,G13)</f>
        <v>Precio PotenciaP3</v>
      </c>
      <c r="H11" s="94" t="str">
        <f>+CONCATENATE($H$12,H13)</f>
        <v>Precio EnergíaP1</v>
      </c>
      <c r="I11" s="94" t="str">
        <f>+CONCATENATE($H$12,I13)</f>
        <v>Precio EnergíaP2</v>
      </c>
      <c r="J11" s="94" t="str">
        <f>+CONCATENATE($H$12,J13)</f>
        <v>Precio EnergíaP3</v>
      </c>
      <c r="K11" s="94" t="str">
        <f>+CONCATENATE($H$12,K13)</f>
        <v>Precio EnergíaPrecio indexado</v>
      </c>
    </row>
    <row r="12" spans="2:12">
      <c r="E12" s="13" t="s">
        <v>27</v>
      </c>
      <c r="F12" s="11"/>
      <c r="G12" s="11"/>
      <c r="H12" s="13" t="s">
        <v>25</v>
      </c>
      <c r="I12" s="11"/>
      <c r="J12" s="11"/>
      <c r="K12" s="11"/>
    </row>
    <row r="13" spans="2:12">
      <c r="B13" s="8" t="s">
        <v>4</v>
      </c>
      <c r="C13" s="15" t="s">
        <v>2</v>
      </c>
      <c r="D13" s="91" t="s">
        <v>91</v>
      </c>
      <c r="E13" s="14" t="s">
        <v>8</v>
      </c>
      <c r="F13" s="12" t="s">
        <v>9</v>
      </c>
      <c r="G13" s="12" t="s">
        <v>10</v>
      </c>
      <c r="H13" s="14" t="s">
        <v>8</v>
      </c>
      <c r="I13" s="12" t="s">
        <v>9</v>
      </c>
      <c r="J13" s="12" t="s">
        <v>10</v>
      </c>
      <c r="K13" s="12" t="s">
        <v>44</v>
      </c>
      <c r="L13" s="133" t="s">
        <v>139</v>
      </c>
    </row>
    <row r="14" spans="2:12">
      <c r="B14" s="22" t="s">
        <v>138</v>
      </c>
      <c r="C14" s="148" t="s">
        <v>97</v>
      </c>
      <c r="D14" t="str">
        <f t="shared" ref="D14:D19" si="0">+CONCATENATE(B14,C14)</f>
        <v>Opción - Personificada2.0. A</v>
      </c>
      <c r="E14" s="169">
        <v>38.043259999999997</v>
      </c>
      <c r="F14" s="169"/>
      <c r="G14" s="169"/>
      <c r="H14">
        <v>0.10642213961440418</v>
      </c>
      <c r="L14" s="136">
        <v>43993</v>
      </c>
    </row>
    <row r="15" spans="2:12">
      <c r="B15" s="22" t="s">
        <v>138</v>
      </c>
      <c r="C15" s="148" t="s">
        <v>99</v>
      </c>
      <c r="D15" t="str">
        <f t="shared" si="0"/>
        <v>Opción - Personificada2.0. DHA</v>
      </c>
      <c r="E15" s="169">
        <v>38.043425999999997</v>
      </c>
      <c r="F15" s="169"/>
      <c r="G15" s="169"/>
      <c r="H15">
        <v>0.12556146037935439</v>
      </c>
      <c r="I15">
        <v>5.6155318162450618E-2</v>
      </c>
      <c r="L15" s="136">
        <v>43993</v>
      </c>
    </row>
    <row r="16" spans="2:12">
      <c r="B16" s="22" t="s">
        <v>138</v>
      </c>
      <c r="C16" s="148" t="s">
        <v>98</v>
      </c>
      <c r="D16" t="str">
        <f t="shared" si="0"/>
        <v>Opción - Personificada2.1. A</v>
      </c>
      <c r="E16" s="169">
        <v>44.444710000000001</v>
      </c>
      <c r="F16" s="169"/>
      <c r="G16" s="169"/>
      <c r="H16">
        <v>0.11975513961440416</v>
      </c>
      <c r="L16" s="136">
        <v>43993</v>
      </c>
    </row>
    <row r="17" spans="2:12">
      <c r="B17" s="22" t="s">
        <v>138</v>
      </c>
      <c r="C17" s="148" t="s">
        <v>100</v>
      </c>
      <c r="D17" t="str">
        <f t="shared" si="0"/>
        <v>Opción - Personificada2.1. DHA</v>
      </c>
      <c r="E17" s="169">
        <v>44.444710000000001</v>
      </c>
      <c r="F17" s="169"/>
      <c r="G17" s="169"/>
      <c r="H17">
        <v>0.13811746037935435</v>
      </c>
      <c r="I17">
        <v>6.7132318162450591E-2</v>
      </c>
      <c r="L17" s="136">
        <v>43993</v>
      </c>
    </row>
    <row r="18" spans="2:12">
      <c r="B18" s="22" t="s">
        <v>138</v>
      </c>
      <c r="C18" s="148" t="s">
        <v>39</v>
      </c>
      <c r="D18" t="str">
        <f t="shared" si="0"/>
        <v>Opción - Personificada3.0. A</v>
      </c>
      <c r="E18" s="169">
        <v>40.728884999999998</v>
      </c>
      <c r="F18" s="169">
        <v>24.437329999999999</v>
      </c>
      <c r="G18" s="169">
        <v>16.291554999999999</v>
      </c>
      <c r="H18">
        <v>8.7121109649913209E-2</v>
      </c>
      <c r="I18">
        <v>7.3340340666460987E-2</v>
      </c>
      <c r="J18">
        <v>5.4891651422531655E-2</v>
      </c>
      <c r="L18" s="136">
        <v>43993</v>
      </c>
    </row>
    <row r="19" spans="2:12">
      <c r="B19" s="22" t="s">
        <v>138</v>
      </c>
      <c r="C19" s="148" t="s">
        <v>40</v>
      </c>
      <c r="D19" t="str">
        <f t="shared" si="0"/>
        <v>Opción - Personificada3.1. A</v>
      </c>
      <c r="E19" s="169">
        <v>59.173468</v>
      </c>
      <c r="F19" s="169">
        <v>36.490689000000003</v>
      </c>
      <c r="G19" s="169">
        <v>8.3677309999999991</v>
      </c>
      <c r="H19">
        <v>7.4655242736702404E-2</v>
      </c>
      <c r="I19">
        <v>6.801762476143311E-2</v>
      </c>
      <c r="J19">
        <v>5.2959538329366215E-2</v>
      </c>
      <c r="L19" s="136">
        <v>43993</v>
      </c>
    </row>
    <row r="20" spans="2:12">
      <c r="B20" s="1" t="s">
        <v>191</v>
      </c>
      <c r="C20" s="149" t="s">
        <v>97</v>
      </c>
      <c r="D20" s="1"/>
      <c r="E20" s="168">
        <v>38.043425999999997</v>
      </c>
      <c r="F20" s="168"/>
      <c r="G20" s="168"/>
      <c r="H20" s="1">
        <v>0.111847</v>
      </c>
      <c r="I20" s="1"/>
      <c r="J20" s="1"/>
      <c r="K20" s="166"/>
      <c r="L20" s="167">
        <v>43993</v>
      </c>
    </row>
    <row r="21" spans="2:12">
      <c r="B21" s="1" t="s">
        <v>191</v>
      </c>
      <c r="C21" s="149" t="s">
        <v>99</v>
      </c>
      <c r="D21" s="1"/>
      <c r="E21" s="168">
        <v>38.043425999999997</v>
      </c>
      <c r="F21" s="168"/>
      <c r="G21" s="168"/>
      <c r="H21" s="1">
        <v>0.13320899999999999</v>
      </c>
      <c r="I21" s="1">
        <v>5.9635000000000001E-2</v>
      </c>
      <c r="J21" s="1"/>
      <c r="K21" s="166"/>
      <c r="L21" s="167">
        <v>43993</v>
      </c>
    </row>
    <row r="22" spans="2:12">
      <c r="B22" s="1" t="s">
        <v>191</v>
      </c>
      <c r="C22" s="149" t="s">
        <v>98</v>
      </c>
      <c r="D22" s="1"/>
      <c r="E22" s="168">
        <v>44.444710000000001</v>
      </c>
      <c r="F22" s="168"/>
      <c r="G22" s="168"/>
      <c r="H22" s="1">
        <v>0.12517999999999999</v>
      </c>
      <c r="I22" s="1"/>
      <c r="J22" s="1"/>
      <c r="K22" s="166"/>
      <c r="L22" s="167">
        <v>43993</v>
      </c>
    </row>
    <row r="23" spans="2:12">
      <c r="B23" s="1" t="s">
        <v>191</v>
      </c>
      <c r="C23" s="149" t="s">
        <v>100</v>
      </c>
      <c r="D23" s="1"/>
      <c r="E23" s="168">
        <v>44.444710000000001</v>
      </c>
      <c r="F23" s="168"/>
      <c r="G23" s="168"/>
      <c r="H23" s="1">
        <v>0.14576500000000001</v>
      </c>
      <c r="I23" s="1">
        <v>7.0611999999999994E-2</v>
      </c>
      <c r="J23" s="1"/>
      <c r="K23" s="166"/>
      <c r="L23" s="167">
        <v>43993</v>
      </c>
    </row>
    <row r="24" spans="2:12">
      <c r="B24" s="1" t="s">
        <v>191</v>
      </c>
      <c r="C24" s="149" t="s">
        <v>39</v>
      </c>
      <c r="D24" s="1"/>
      <c r="E24" s="168">
        <v>40.728884999999998</v>
      </c>
      <c r="F24" s="168">
        <v>24.437329999999999</v>
      </c>
      <c r="G24" s="168">
        <v>16.291554999999999</v>
      </c>
      <c r="H24" s="1">
        <v>9.0143000000000001E-2</v>
      </c>
      <c r="I24" s="1">
        <v>7.6324000000000003E-2</v>
      </c>
      <c r="J24" s="1">
        <v>5.3078E-2</v>
      </c>
      <c r="K24" s="166"/>
      <c r="L24" s="167">
        <v>43993</v>
      </c>
    </row>
    <row r="25" spans="2:12">
      <c r="B25" s="1" t="s">
        <v>191</v>
      </c>
      <c r="C25" s="149" t="s">
        <v>40</v>
      </c>
      <c r="D25" s="1"/>
      <c r="E25" s="168">
        <v>59.173468</v>
      </c>
      <c r="F25" s="168">
        <v>36.490689000000003</v>
      </c>
      <c r="G25" s="168">
        <v>8.3677309999999991</v>
      </c>
      <c r="H25" s="1">
        <v>7.8254000000000004E-2</v>
      </c>
      <c r="I25" s="1">
        <v>7.1803000000000006E-2</v>
      </c>
      <c r="J25" s="1">
        <v>5.2844000000000002E-2</v>
      </c>
      <c r="K25" s="166"/>
      <c r="L25" s="167">
        <v>43993</v>
      </c>
    </row>
    <row r="33" spans="3:12">
      <c r="C33" s="148"/>
      <c r="L33" s="136"/>
    </row>
    <row r="34" spans="3:12">
      <c r="C34" s="148"/>
      <c r="L34" s="136"/>
    </row>
    <row r="35" spans="3:12">
      <c r="C35" s="148"/>
      <c r="L35" s="136"/>
    </row>
    <row r="36" spans="3:12">
      <c r="C36" s="148"/>
      <c r="L36" s="136"/>
    </row>
    <row r="37" spans="3:12">
      <c r="C37" s="148"/>
      <c r="L37" s="136"/>
    </row>
    <row r="38" spans="3:12">
      <c r="C38" s="148"/>
      <c r="L38" s="136"/>
    </row>
    <row r="43" spans="3:12">
      <c r="I43" s="242"/>
    </row>
    <row r="44" spans="3:12">
      <c r="G44" s="165"/>
      <c r="H44" s="165"/>
      <c r="I44" s="242"/>
    </row>
    <row r="46" spans="3:12">
      <c r="I46" s="5"/>
    </row>
  </sheetData>
  <mergeCells count="1">
    <mergeCell ref="I43:I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25C4-53CA-E540-ADA7-30D319C34D86}">
  <dimension ref="B2:AB120"/>
  <sheetViews>
    <sheetView showGridLines="0" topLeftCell="A106" zoomScale="125" workbookViewId="0">
      <selection activeCell="R89" sqref="R89"/>
    </sheetView>
  </sheetViews>
  <sheetFormatPr baseColWidth="10" defaultRowHeight="16" outlineLevelCol="1"/>
  <cols>
    <col min="2" max="2" width="28" customWidth="1"/>
    <col min="3" max="3" width="17" customWidth="1"/>
    <col min="4" max="4" width="19.33203125" hidden="1" customWidth="1" outlineLevel="1"/>
    <col min="5" max="5" width="10.83203125" collapsed="1"/>
  </cols>
  <sheetData>
    <row r="2" spans="2:21" ht="26">
      <c r="B2" s="4" t="s">
        <v>45</v>
      </c>
    </row>
    <row r="3" spans="2:21">
      <c r="B3" s="2" t="s">
        <v>46</v>
      </c>
    </row>
    <row r="6" spans="2:21">
      <c r="B6" s="6" t="s">
        <v>62</v>
      </c>
      <c r="C6" s="7">
        <v>43992</v>
      </c>
      <c r="D6" s="92"/>
    </row>
    <row r="7" spans="2:21">
      <c r="F7" s="9"/>
    </row>
    <row r="9" spans="2:21">
      <c r="B9" s="5" t="s">
        <v>153</v>
      </c>
    </row>
    <row r="11" spans="2:21">
      <c r="E11" s="13" t="s">
        <v>96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2:21">
      <c r="B12" s="8" t="s">
        <v>4</v>
      </c>
      <c r="C12" s="15" t="s">
        <v>2</v>
      </c>
      <c r="D12" s="124" t="s">
        <v>91</v>
      </c>
      <c r="E12" s="14" t="s">
        <v>47</v>
      </c>
      <c r="F12" s="59" t="s">
        <v>48</v>
      </c>
      <c r="G12" s="59" t="s">
        <v>49</v>
      </c>
      <c r="H12" s="59" t="s">
        <v>50</v>
      </c>
      <c r="I12" s="59" t="s">
        <v>51</v>
      </c>
      <c r="J12" s="59" t="s">
        <v>52</v>
      </c>
      <c r="K12" s="59" t="s">
        <v>53</v>
      </c>
      <c r="L12" s="59" t="s">
        <v>54</v>
      </c>
      <c r="M12" s="59" t="s">
        <v>55</v>
      </c>
      <c r="N12" s="59" t="s">
        <v>56</v>
      </c>
      <c r="O12" s="59" t="s">
        <v>57</v>
      </c>
      <c r="P12" s="59" t="s">
        <v>58</v>
      </c>
      <c r="Q12" s="59" t="s">
        <v>59</v>
      </c>
      <c r="R12" s="59" t="s">
        <v>60</v>
      </c>
      <c r="S12" s="59" t="s">
        <v>61</v>
      </c>
      <c r="T12" s="59" t="s">
        <v>189</v>
      </c>
      <c r="U12" s="59" t="s">
        <v>187</v>
      </c>
    </row>
    <row r="13" spans="2:21">
      <c r="B13" s="22" t="s">
        <v>31</v>
      </c>
      <c r="C13" s="44" t="s">
        <v>97</v>
      </c>
      <c r="D13" s="122" t="str">
        <f>+CONCATENATE(B13,C13)</f>
        <v>Esfera2.0. A</v>
      </c>
      <c r="E13" s="62">
        <v>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</row>
    <row r="14" spans="2:21">
      <c r="B14" s="22" t="s">
        <v>31</v>
      </c>
      <c r="C14" s="44" t="s">
        <v>99</v>
      </c>
      <c r="D14" s="122" t="str">
        <f t="shared" ref="D14:D48" si="0">+CONCATENATE(B14,C14)</f>
        <v>Esfera2.0. DHA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</row>
    <row r="15" spans="2:21">
      <c r="B15" s="22" t="s">
        <v>31</v>
      </c>
      <c r="C15" s="44" t="s">
        <v>98</v>
      </c>
      <c r="D15" s="122" t="str">
        <f t="shared" si="0"/>
        <v>Esfera2.1. A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</row>
    <row r="16" spans="2:21">
      <c r="B16" s="22" t="s">
        <v>31</v>
      </c>
      <c r="C16" s="44" t="s">
        <v>100</v>
      </c>
      <c r="D16" s="122" t="str">
        <f t="shared" si="0"/>
        <v>Esfera2.1. DHA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</row>
    <row r="17" spans="2:21">
      <c r="B17" s="22" t="s">
        <v>31</v>
      </c>
      <c r="C17" s="44" t="s">
        <v>39</v>
      </c>
      <c r="D17" s="122" t="str">
        <f t="shared" si="0"/>
        <v>Esfera3.0. A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</row>
    <row r="18" spans="2:21">
      <c r="B18" s="22" t="s">
        <v>31</v>
      </c>
      <c r="C18" s="44" t="s">
        <v>40</v>
      </c>
      <c r="D18" s="122" t="str">
        <f t="shared" si="0"/>
        <v>Esfera3.1. A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</row>
    <row r="19" spans="2:21">
      <c r="B19" s="1" t="s">
        <v>32</v>
      </c>
      <c r="C19" s="16" t="s">
        <v>97</v>
      </c>
      <c r="D19" s="123" t="str">
        <f t="shared" si="0"/>
        <v>Opción - Telkes2.0. A</v>
      </c>
      <c r="E19" s="63">
        <v>8</v>
      </c>
      <c r="F19" s="63">
        <v>20</v>
      </c>
      <c r="G19" s="63">
        <v>44</v>
      </c>
      <c r="H19" s="63">
        <v>76</v>
      </c>
      <c r="I19" s="63">
        <v>107</v>
      </c>
      <c r="J19" s="63">
        <v>150</v>
      </c>
      <c r="K19" s="63">
        <v>150</v>
      </c>
      <c r="L19" s="63">
        <v>150</v>
      </c>
      <c r="M19" s="63">
        <v>150</v>
      </c>
      <c r="N19" s="63">
        <v>150</v>
      </c>
      <c r="O19" s="63">
        <v>150</v>
      </c>
      <c r="P19" s="63">
        <v>150</v>
      </c>
      <c r="Q19" s="63">
        <v>150</v>
      </c>
      <c r="R19" s="63">
        <v>150</v>
      </c>
      <c r="S19" s="63">
        <v>150</v>
      </c>
      <c r="T19" s="63">
        <v>150</v>
      </c>
      <c r="U19" s="63">
        <v>150</v>
      </c>
    </row>
    <row r="20" spans="2:21">
      <c r="B20" s="1" t="s">
        <v>32</v>
      </c>
      <c r="C20" s="16" t="s">
        <v>99</v>
      </c>
      <c r="D20" s="123" t="str">
        <f t="shared" si="0"/>
        <v>Opción - Telkes2.0. DHA</v>
      </c>
      <c r="E20" s="63">
        <v>8</v>
      </c>
      <c r="F20" s="63">
        <v>20</v>
      </c>
      <c r="G20" s="63">
        <v>44</v>
      </c>
      <c r="H20" s="63">
        <v>76</v>
      </c>
      <c r="I20" s="63">
        <v>107</v>
      </c>
      <c r="J20" s="63">
        <v>150</v>
      </c>
      <c r="K20" s="63">
        <v>150</v>
      </c>
      <c r="L20" s="63">
        <v>150</v>
      </c>
      <c r="M20" s="63">
        <v>150</v>
      </c>
      <c r="N20" s="63">
        <v>150</v>
      </c>
      <c r="O20" s="63">
        <v>150</v>
      </c>
      <c r="P20" s="63">
        <v>150</v>
      </c>
      <c r="Q20" s="63">
        <v>150</v>
      </c>
      <c r="R20" s="63">
        <v>150</v>
      </c>
      <c r="S20" s="63">
        <v>150</v>
      </c>
      <c r="T20" s="63">
        <v>150</v>
      </c>
      <c r="U20" s="63">
        <v>150</v>
      </c>
    </row>
    <row r="21" spans="2:21">
      <c r="B21" s="1" t="s">
        <v>32</v>
      </c>
      <c r="C21" s="16" t="s">
        <v>98</v>
      </c>
      <c r="D21" s="123" t="str">
        <f t="shared" si="0"/>
        <v>Opción - Telkes2.1. A</v>
      </c>
      <c r="E21" s="63">
        <v>8</v>
      </c>
      <c r="F21" s="63">
        <v>16</v>
      </c>
      <c r="G21" s="63">
        <v>36</v>
      </c>
      <c r="H21" s="63">
        <v>63</v>
      </c>
      <c r="I21" s="63">
        <v>87</v>
      </c>
      <c r="J21" s="63">
        <v>111</v>
      </c>
      <c r="K21" s="63">
        <v>143</v>
      </c>
      <c r="L21" s="63">
        <v>210</v>
      </c>
      <c r="M21" s="63">
        <v>317</v>
      </c>
      <c r="N21" s="63">
        <v>317</v>
      </c>
      <c r="O21" s="63">
        <v>317</v>
      </c>
      <c r="P21" s="63">
        <v>317</v>
      </c>
      <c r="Q21" s="63">
        <v>317</v>
      </c>
      <c r="R21" s="63">
        <v>317</v>
      </c>
      <c r="S21" s="63">
        <v>317</v>
      </c>
      <c r="T21" s="63">
        <v>317</v>
      </c>
      <c r="U21" s="63">
        <v>317</v>
      </c>
    </row>
    <row r="22" spans="2:21">
      <c r="B22" s="1" t="s">
        <v>32</v>
      </c>
      <c r="C22" s="16" t="s">
        <v>100</v>
      </c>
      <c r="D22" s="123" t="str">
        <f t="shared" si="0"/>
        <v>Opción - Telkes2.1. DHA</v>
      </c>
      <c r="E22" s="63">
        <v>8</v>
      </c>
      <c r="F22" s="63">
        <v>16</v>
      </c>
      <c r="G22" s="63">
        <v>36</v>
      </c>
      <c r="H22" s="63">
        <v>63</v>
      </c>
      <c r="I22" s="63">
        <v>87</v>
      </c>
      <c r="J22" s="63">
        <v>111</v>
      </c>
      <c r="K22" s="63">
        <v>143</v>
      </c>
      <c r="L22" s="63">
        <v>210</v>
      </c>
      <c r="M22" s="63">
        <v>317</v>
      </c>
      <c r="N22" s="63">
        <v>317</v>
      </c>
      <c r="O22" s="63">
        <v>317</v>
      </c>
      <c r="P22" s="63">
        <v>317</v>
      </c>
      <c r="Q22" s="63">
        <v>317</v>
      </c>
      <c r="R22" s="63">
        <v>317</v>
      </c>
      <c r="S22" s="63">
        <v>317</v>
      </c>
      <c r="T22" s="63">
        <v>317</v>
      </c>
      <c r="U22" s="63">
        <v>317</v>
      </c>
    </row>
    <row r="23" spans="2:21">
      <c r="B23" s="1" t="s">
        <v>32</v>
      </c>
      <c r="C23" s="16" t="s">
        <v>39</v>
      </c>
      <c r="D23" s="123" t="str">
        <f t="shared" si="0"/>
        <v>Opción - Telkes3.0. A</v>
      </c>
      <c r="E23" s="63">
        <v>0</v>
      </c>
      <c r="F23" s="63">
        <v>8</v>
      </c>
      <c r="G23" s="63">
        <v>20</v>
      </c>
      <c r="H23" s="63">
        <v>32</v>
      </c>
      <c r="I23" s="63">
        <v>44</v>
      </c>
      <c r="J23" s="63">
        <v>55</v>
      </c>
      <c r="K23" s="63">
        <v>76</v>
      </c>
      <c r="L23" s="63">
        <v>103</v>
      </c>
      <c r="M23" s="63">
        <v>155</v>
      </c>
      <c r="N23" s="63">
        <v>218</v>
      </c>
      <c r="O23" s="63">
        <v>317</v>
      </c>
      <c r="P23" s="63">
        <v>444</v>
      </c>
      <c r="Q23" s="63">
        <v>424</v>
      </c>
      <c r="R23" s="63">
        <v>472</v>
      </c>
      <c r="S23" s="63">
        <v>646</v>
      </c>
      <c r="T23" s="63">
        <v>1734</v>
      </c>
      <c r="U23" s="63">
        <v>1734</v>
      </c>
    </row>
    <row r="24" spans="2:21">
      <c r="B24" s="1" t="s">
        <v>32</v>
      </c>
      <c r="C24" s="16" t="s">
        <v>40</v>
      </c>
      <c r="D24" s="123" t="str">
        <f t="shared" si="0"/>
        <v>Opción - Telkes3.1. A</v>
      </c>
      <c r="E24" s="63">
        <v>0</v>
      </c>
      <c r="F24" s="63">
        <v>16</v>
      </c>
      <c r="G24" s="63">
        <v>28</v>
      </c>
      <c r="H24" s="63">
        <v>32</v>
      </c>
      <c r="I24" s="63">
        <v>44</v>
      </c>
      <c r="J24" s="63">
        <v>87</v>
      </c>
      <c r="K24" s="63">
        <v>76</v>
      </c>
      <c r="L24" s="63">
        <v>107</v>
      </c>
      <c r="M24" s="63">
        <v>158</v>
      </c>
      <c r="N24" s="63">
        <v>222</v>
      </c>
      <c r="O24" s="63">
        <v>317</v>
      </c>
      <c r="P24" s="63">
        <v>444</v>
      </c>
      <c r="Q24" s="63">
        <v>428</v>
      </c>
      <c r="R24" s="63">
        <v>475</v>
      </c>
      <c r="S24" s="63">
        <v>752</v>
      </c>
      <c r="T24" s="63">
        <v>950</v>
      </c>
      <c r="U24" s="63">
        <v>950</v>
      </c>
    </row>
    <row r="25" spans="2:21">
      <c r="B25" s="22" t="s">
        <v>41</v>
      </c>
      <c r="C25" s="44" t="s">
        <v>97</v>
      </c>
      <c r="D25" s="122" t="str">
        <f t="shared" si="0"/>
        <v>Opción - Curie2.0. A</v>
      </c>
      <c r="E25" s="62">
        <v>12</v>
      </c>
      <c r="F25" s="62">
        <v>28</v>
      </c>
      <c r="G25" s="62">
        <v>60</v>
      </c>
      <c r="H25" s="62">
        <v>99</v>
      </c>
      <c r="I25" s="62">
        <v>139</v>
      </c>
      <c r="J25" s="62">
        <v>190</v>
      </c>
      <c r="K25" s="62">
        <v>190</v>
      </c>
      <c r="L25" s="62">
        <v>190</v>
      </c>
      <c r="M25" s="62">
        <v>190</v>
      </c>
      <c r="N25" s="62">
        <v>190</v>
      </c>
      <c r="O25" s="62">
        <v>190</v>
      </c>
      <c r="P25" s="62">
        <v>190</v>
      </c>
      <c r="Q25" s="62">
        <v>190</v>
      </c>
      <c r="R25" s="62">
        <v>190</v>
      </c>
      <c r="S25" s="62">
        <v>190</v>
      </c>
      <c r="T25" s="62">
        <v>190</v>
      </c>
      <c r="U25" s="62">
        <v>190</v>
      </c>
    </row>
    <row r="26" spans="2:21">
      <c r="B26" s="22" t="s">
        <v>41</v>
      </c>
      <c r="C26" s="44" t="s">
        <v>99</v>
      </c>
      <c r="D26" s="122" t="str">
        <f t="shared" si="0"/>
        <v>Opción - Curie2.0. DHA</v>
      </c>
      <c r="E26" s="62">
        <v>12</v>
      </c>
      <c r="F26" s="62">
        <v>28</v>
      </c>
      <c r="G26" s="62">
        <v>60</v>
      </c>
      <c r="H26" s="62">
        <v>99</v>
      </c>
      <c r="I26" s="62">
        <v>139</v>
      </c>
      <c r="J26" s="62">
        <v>190</v>
      </c>
      <c r="K26" s="62">
        <v>190</v>
      </c>
      <c r="L26" s="62">
        <v>190</v>
      </c>
      <c r="M26" s="62">
        <v>190</v>
      </c>
      <c r="N26" s="62">
        <v>190</v>
      </c>
      <c r="O26" s="62">
        <v>190</v>
      </c>
      <c r="P26" s="62">
        <v>190</v>
      </c>
      <c r="Q26" s="62">
        <v>190</v>
      </c>
      <c r="R26" s="62">
        <v>190</v>
      </c>
      <c r="S26" s="62">
        <v>190</v>
      </c>
      <c r="T26" s="62">
        <v>190</v>
      </c>
      <c r="U26" s="62">
        <v>190</v>
      </c>
    </row>
    <row r="27" spans="2:21">
      <c r="B27" s="22" t="s">
        <v>41</v>
      </c>
      <c r="C27" s="44" t="s">
        <v>98</v>
      </c>
      <c r="D27" s="122" t="str">
        <f t="shared" si="0"/>
        <v>Opción - Curie2.1. A</v>
      </c>
      <c r="E27" s="62">
        <v>16</v>
      </c>
      <c r="F27" s="62">
        <v>28</v>
      </c>
      <c r="G27" s="62">
        <v>52</v>
      </c>
      <c r="H27" s="62">
        <v>84</v>
      </c>
      <c r="I27" s="62">
        <v>119</v>
      </c>
      <c r="J27" s="62">
        <v>147</v>
      </c>
      <c r="K27" s="62">
        <v>187</v>
      </c>
      <c r="L27" s="62">
        <v>269</v>
      </c>
      <c r="M27" s="62">
        <v>396</v>
      </c>
      <c r="N27" s="62">
        <v>400</v>
      </c>
      <c r="O27" s="62">
        <v>400</v>
      </c>
      <c r="P27" s="62">
        <v>400</v>
      </c>
      <c r="Q27" s="62">
        <v>400</v>
      </c>
      <c r="R27" s="62">
        <v>400</v>
      </c>
      <c r="S27" s="62">
        <v>400</v>
      </c>
      <c r="T27" s="62">
        <v>400</v>
      </c>
      <c r="U27" s="62">
        <v>400</v>
      </c>
    </row>
    <row r="28" spans="2:21">
      <c r="B28" s="22" t="s">
        <v>41</v>
      </c>
      <c r="C28" s="44" t="s">
        <v>100</v>
      </c>
      <c r="D28" s="122" t="str">
        <f t="shared" si="0"/>
        <v>Opción - Curie2.1. DHA</v>
      </c>
      <c r="E28" s="62">
        <v>16</v>
      </c>
      <c r="F28" s="62">
        <v>28</v>
      </c>
      <c r="G28" s="62">
        <v>52</v>
      </c>
      <c r="H28" s="62">
        <v>84</v>
      </c>
      <c r="I28" s="62">
        <v>119</v>
      </c>
      <c r="J28" s="62">
        <v>147</v>
      </c>
      <c r="K28" s="62">
        <v>187</v>
      </c>
      <c r="L28" s="62">
        <v>269</v>
      </c>
      <c r="M28" s="62">
        <v>396</v>
      </c>
      <c r="N28" s="62">
        <v>400</v>
      </c>
      <c r="O28" s="62">
        <v>400</v>
      </c>
      <c r="P28" s="62">
        <v>400</v>
      </c>
      <c r="Q28" s="62">
        <v>400</v>
      </c>
      <c r="R28" s="62">
        <v>400</v>
      </c>
      <c r="S28" s="62">
        <v>400</v>
      </c>
      <c r="T28" s="62">
        <v>400</v>
      </c>
      <c r="U28" s="62">
        <v>400</v>
      </c>
    </row>
    <row r="29" spans="2:21">
      <c r="B29" s="22" t="s">
        <v>41</v>
      </c>
      <c r="C29" s="44" t="s">
        <v>39</v>
      </c>
      <c r="D29" s="122" t="str">
        <f t="shared" si="0"/>
        <v>Opción - Curie3.0. A</v>
      </c>
      <c r="E29" s="62">
        <v>4</v>
      </c>
      <c r="F29" s="62">
        <v>16</v>
      </c>
      <c r="G29" s="62">
        <v>36</v>
      </c>
      <c r="H29" s="62">
        <v>60</v>
      </c>
      <c r="I29" s="62">
        <v>84</v>
      </c>
      <c r="J29" s="62">
        <v>107</v>
      </c>
      <c r="K29" s="62">
        <v>139</v>
      </c>
      <c r="L29" s="62">
        <v>194</v>
      </c>
      <c r="M29" s="62">
        <v>290</v>
      </c>
      <c r="N29" s="62">
        <v>412</v>
      </c>
      <c r="O29" s="62">
        <v>598</v>
      </c>
      <c r="P29" s="62">
        <v>832</v>
      </c>
      <c r="Q29" s="62">
        <v>852</v>
      </c>
      <c r="R29" s="62">
        <v>990</v>
      </c>
      <c r="S29" s="62">
        <v>1354</v>
      </c>
      <c r="T29" s="62">
        <v>2428</v>
      </c>
      <c r="U29" s="62">
        <v>2428</v>
      </c>
    </row>
    <row r="30" spans="2:21">
      <c r="B30" s="22" t="s">
        <v>41</v>
      </c>
      <c r="C30" s="44" t="s">
        <v>40</v>
      </c>
      <c r="D30" s="122" t="str">
        <f t="shared" si="0"/>
        <v>Opción - Curie3.1. A</v>
      </c>
      <c r="E30" s="62">
        <v>4</v>
      </c>
      <c r="F30" s="62">
        <v>12</v>
      </c>
      <c r="G30" s="62">
        <v>24</v>
      </c>
      <c r="H30" s="62">
        <v>40</v>
      </c>
      <c r="I30" s="62">
        <v>84</v>
      </c>
      <c r="J30" s="62">
        <v>71</v>
      </c>
      <c r="K30" s="62">
        <v>143</v>
      </c>
      <c r="L30" s="62">
        <v>202</v>
      </c>
      <c r="M30" s="62">
        <v>297</v>
      </c>
      <c r="N30" s="62">
        <v>416</v>
      </c>
      <c r="O30" s="62">
        <v>594</v>
      </c>
      <c r="P30" s="62">
        <v>832</v>
      </c>
      <c r="Q30" s="62">
        <v>855</v>
      </c>
      <c r="R30" s="62">
        <v>998</v>
      </c>
      <c r="S30" s="62">
        <v>1580</v>
      </c>
      <c r="T30" s="62">
        <v>1996</v>
      </c>
      <c r="U30" s="62">
        <v>1996</v>
      </c>
    </row>
    <row r="31" spans="2:21">
      <c r="B31" s="1" t="s">
        <v>42</v>
      </c>
      <c r="C31" s="16" t="s">
        <v>97</v>
      </c>
      <c r="D31" s="123" t="str">
        <f t="shared" si="0"/>
        <v>Opción - Tesla2.0. A</v>
      </c>
      <c r="E31" s="63">
        <v>20</v>
      </c>
      <c r="F31" s="63">
        <v>55</v>
      </c>
      <c r="G31" s="63">
        <v>107</v>
      </c>
      <c r="H31" s="63">
        <v>174</v>
      </c>
      <c r="I31" s="63">
        <v>206</v>
      </c>
      <c r="J31" s="63">
        <v>246</v>
      </c>
      <c r="K31" s="63">
        <v>246</v>
      </c>
      <c r="L31" s="63">
        <v>246</v>
      </c>
      <c r="M31" s="63">
        <v>246</v>
      </c>
      <c r="N31" s="63">
        <v>246</v>
      </c>
      <c r="O31" s="63">
        <v>246</v>
      </c>
      <c r="P31" s="63">
        <v>246</v>
      </c>
      <c r="Q31" s="63">
        <v>246</v>
      </c>
      <c r="R31" s="63">
        <v>246</v>
      </c>
      <c r="S31" s="63">
        <v>246</v>
      </c>
      <c r="T31" s="63">
        <v>246</v>
      </c>
      <c r="U31" s="63">
        <v>246</v>
      </c>
    </row>
    <row r="32" spans="2:21">
      <c r="B32" s="1" t="s">
        <v>42</v>
      </c>
      <c r="C32" s="16" t="s">
        <v>99</v>
      </c>
      <c r="D32" s="123" t="str">
        <f t="shared" si="0"/>
        <v>Opción - Tesla2.0. DHA</v>
      </c>
      <c r="E32" s="63">
        <v>20</v>
      </c>
      <c r="F32" s="63">
        <v>55</v>
      </c>
      <c r="G32" s="63">
        <v>107</v>
      </c>
      <c r="H32" s="63">
        <v>174</v>
      </c>
      <c r="I32" s="63">
        <v>206</v>
      </c>
      <c r="J32" s="63">
        <v>246</v>
      </c>
      <c r="K32" s="63">
        <v>246</v>
      </c>
      <c r="L32" s="63">
        <v>246</v>
      </c>
      <c r="M32" s="63">
        <v>246</v>
      </c>
      <c r="N32" s="63">
        <v>246</v>
      </c>
      <c r="O32" s="63">
        <v>246</v>
      </c>
      <c r="P32" s="63">
        <v>246</v>
      </c>
      <c r="Q32" s="63">
        <v>246</v>
      </c>
      <c r="R32" s="63">
        <v>246</v>
      </c>
      <c r="S32" s="63">
        <v>246</v>
      </c>
      <c r="T32" s="63">
        <v>246</v>
      </c>
      <c r="U32" s="63">
        <v>246</v>
      </c>
    </row>
    <row r="33" spans="2:26">
      <c r="B33" s="1" t="s">
        <v>42</v>
      </c>
      <c r="C33" s="16" t="s">
        <v>98</v>
      </c>
      <c r="D33" s="123" t="str">
        <f t="shared" si="0"/>
        <v>Opción - Tesla2.1. A</v>
      </c>
      <c r="E33" s="63">
        <v>32</v>
      </c>
      <c r="F33" s="63">
        <v>55</v>
      </c>
      <c r="G33" s="63">
        <v>99</v>
      </c>
      <c r="H33" s="63">
        <v>155</v>
      </c>
      <c r="I33" s="63">
        <v>182</v>
      </c>
      <c r="J33" s="63">
        <v>206</v>
      </c>
      <c r="K33" s="63">
        <v>266</v>
      </c>
      <c r="L33" s="63">
        <v>372</v>
      </c>
      <c r="M33" s="63">
        <v>428</v>
      </c>
      <c r="N33" s="63">
        <v>428</v>
      </c>
      <c r="O33" s="63">
        <v>428</v>
      </c>
      <c r="P33" s="63">
        <v>428</v>
      </c>
      <c r="Q33" s="63">
        <v>428</v>
      </c>
      <c r="R33" s="63">
        <v>428</v>
      </c>
      <c r="S33" s="63">
        <v>428</v>
      </c>
      <c r="T33" s="63">
        <v>428</v>
      </c>
      <c r="U33" s="63">
        <v>428</v>
      </c>
    </row>
    <row r="34" spans="2:26">
      <c r="B34" s="1" t="s">
        <v>42</v>
      </c>
      <c r="C34" s="16" t="s">
        <v>100</v>
      </c>
      <c r="D34" s="123" t="str">
        <f t="shared" si="0"/>
        <v>Opción - Tesla2.1. DHA</v>
      </c>
      <c r="E34" s="63">
        <v>32</v>
      </c>
      <c r="F34" s="63">
        <v>55</v>
      </c>
      <c r="G34" s="63">
        <v>99</v>
      </c>
      <c r="H34" s="63">
        <v>155</v>
      </c>
      <c r="I34" s="63">
        <v>182</v>
      </c>
      <c r="J34" s="63">
        <v>206</v>
      </c>
      <c r="K34" s="63">
        <v>266</v>
      </c>
      <c r="L34" s="63">
        <v>372</v>
      </c>
      <c r="M34" s="63">
        <v>428</v>
      </c>
      <c r="N34" s="63">
        <v>428</v>
      </c>
      <c r="O34" s="63">
        <v>428</v>
      </c>
      <c r="P34" s="63">
        <v>428</v>
      </c>
      <c r="Q34" s="63">
        <v>428</v>
      </c>
      <c r="R34" s="63">
        <v>428</v>
      </c>
      <c r="S34" s="63">
        <v>428</v>
      </c>
      <c r="T34" s="63">
        <v>428</v>
      </c>
      <c r="U34" s="63">
        <v>428</v>
      </c>
    </row>
    <row r="35" spans="2:26">
      <c r="B35" s="1" t="s">
        <v>42</v>
      </c>
      <c r="C35" s="16" t="s">
        <v>39</v>
      </c>
      <c r="D35" s="123" t="str">
        <f t="shared" si="0"/>
        <v>Opción - Tesla3.0. A</v>
      </c>
      <c r="E35" s="63">
        <v>52</v>
      </c>
      <c r="F35" s="63">
        <v>95</v>
      </c>
      <c r="G35" s="63">
        <v>131</v>
      </c>
      <c r="H35" s="63">
        <v>163</v>
      </c>
      <c r="I35" s="63">
        <v>210</v>
      </c>
      <c r="J35" s="63">
        <v>266</v>
      </c>
      <c r="K35" s="63">
        <v>337</v>
      </c>
      <c r="L35" s="63">
        <v>412</v>
      </c>
      <c r="M35" s="63">
        <v>420</v>
      </c>
      <c r="N35" s="63">
        <v>515</v>
      </c>
      <c r="O35" s="63">
        <v>717</v>
      </c>
      <c r="P35" s="63">
        <v>986</v>
      </c>
      <c r="Q35" s="63">
        <v>1026</v>
      </c>
      <c r="R35" s="63">
        <v>1351</v>
      </c>
      <c r="S35" s="63">
        <v>1826</v>
      </c>
      <c r="T35" s="63">
        <v>2578</v>
      </c>
      <c r="U35" s="63">
        <v>2578</v>
      </c>
    </row>
    <row r="36" spans="2:26">
      <c r="B36" s="1" t="s">
        <v>42</v>
      </c>
      <c r="C36" s="16" t="s">
        <v>40</v>
      </c>
      <c r="D36" s="123" t="str">
        <f t="shared" si="0"/>
        <v>Opción - Tesla3.1. A</v>
      </c>
      <c r="E36" s="63">
        <v>8</v>
      </c>
      <c r="F36" s="63">
        <v>28</v>
      </c>
      <c r="G36" s="63">
        <v>52</v>
      </c>
      <c r="H36" s="63">
        <v>87</v>
      </c>
      <c r="I36" s="63">
        <v>123</v>
      </c>
      <c r="J36" s="63">
        <v>158</v>
      </c>
      <c r="K36" s="63">
        <v>210</v>
      </c>
      <c r="L36" s="63">
        <v>297</v>
      </c>
      <c r="M36" s="63">
        <v>436</v>
      </c>
      <c r="N36" s="63">
        <v>554</v>
      </c>
      <c r="O36" s="63">
        <v>792</v>
      </c>
      <c r="P36" s="63">
        <v>1109</v>
      </c>
      <c r="Q36" s="63">
        <v>1283</v>
      </c>
      <c r="R36" s="63">
        <v>1521</v>
      </c>
      <c r="S36" s="63">
        <v>2408</v>
      </c>
      <c r="T36" s="63">
        <v>3041</v>
      </c>
      <c r="U36" s="63">
        <v>3041</v>
      </c>
    </row>
    <row r="37" spans="2:26">
      <c r="B37" s="22" t="s">
        <v>43</v>
      </c>
      <c r="C37" s="44" t="s">
        <v>97</v>
      </c>
      <c r="D37" s="122" t="str">
        <f t="shared" si="0"/>
        <v>Opción - Edison2.0. A</v>
      </c>
      <c r="E37" s="62">
        <v>28</v>
      </c>
      <c r="F37" s="62">
        <v>76</v>
      </c>
      <c r="G37" s="62">
        <v>143</v>
      </c>
      <c r="H37" s="62">
        <v>242</v>
      </c>
      <c r="I37" s="62">
        <v>285</v>
      </c>
      <c r="J37" s="62">
        <v>293</v>
      </c>
      <c r="K37" s="62">
        <v>293</v>
      </c>
      <c r="L37" s="62">
        <v>293</v>
      </c>
      <c r="M37" s="62">
        <v>293</v>
      </c>
      <c r="N37" s="62">
        <v>293</v>
      </c>
      <c r="O37" s="62">
        <v>293</v>
      </c>
      <c r="P37" s="62">
        <v>293</v>
      </c>
      <c r="Q37" s="62">
        <v>293</v>
      </c>
      <c r="R37" s="62">
        <v>293</v>
      </c>
      <c r="S37" s="62">
        <v>293</v>
      </c>
      <c r="T37" s="62">
        <v>293</v>
      </c>
      <c r="U37" s="62">
        <v>293</v>
      </c>
    </row>
    <row r="38" spans="2:26">
      <c r="B38" s="22" t="s">
        <v>43</v>
      </c>
      <c r="C38" s="44" t="s">
        <v>99</v>
      </c>
      <c r="D38" s="122" t="str">
        <f t="shared" si="0"/>
        <v>Opción - Edison2.0. DHA</v>
      </c>
      <c r="E38" s="62">
        <v>28</v>
      </c>
      <c r="F38" s="62">
        <v>76</v>
      </c>
      <c r="G38" s="62">
        <v>143</v>
      </c>
      <c r="H38" s="62">
        <v>242</v>
      </c>
      <c r="I38" s="62">
        <v>285</v>
      </c>
      <c r="J38" s="62">
        <v>293</v>
      </c>
      <c r="K38" s="62">
        <v>293</v>
      </c>
      <c r="L38" s="62">
        <v>293</v>
      </c>
      <c r="M38" s="62">
        <v>293</v>
      </c>
      <c r="N38" s="62">
        <v>293</v>
      </c>
      <c r="O38" s="62">
        <v>293</v>
      </c>
      <c r="P38" s="62">
        <v>293</v>
      </c>
      <c r="Q38" s="62">
        <v>293</v>
      </c>
      <c r="R38" s="62">
        <v>293</v>
      </c>
      <c r="S38" s="62">
        <v>293</v>
      </c>
      <c r="T38" s="62">
        <v>293</v>
      </c>
      <c r="U38" s="62">
        <v>293</v>
      </c>
    </row>
    <row r="39" spans="2:26">
      <c r="B39" s="22" t="s">
        <v>43</v>
      </c>
      <c r="C39" s="44" t="s">
        <v>98</v>
      </c>
      <c r="D39" s="122" t="str">
        <f t="shared" si="0"/>
        <v>Opción - Edison2.1. A</v>
      </c>
      <c r="E39" s="62">
        <v>48</v>
      </c>
      <c r="F39" s="62">
        <v>79</v>
      </c>
      <c r="G39" s="62">
        <v>139</v>
      </c>
      <c r="H39" s="62">
        <v>222</v>
      </c>
      <c r="I39" s="62">
        <v>266</v>
      </c>
      <c r="J39" s="62">
        <v>301</v>
      </c>
      <c r="K39" s="62">
        <v>385</v>
      </c>
      <c r="L39" s="62">
        <v>546</v>
      </c>
      <c r="M39" s="62">
        <v>527</v>
      </c>
      <c r="N39" s="62">
        <v>527</v>
      </c>
      <c r="O39" s="62">
        <v>527</v>
      </c>
      <c r="P39" s="62">
        <v>527</v>
      </c>
      <c r="Q39" s="62">
        <v>527</v>
      </c>
      <c r="R39" s="62">
        <v>527</v>
      </c>
      <c r="S39" s="62">
        <v>527</v>
      </c>
      <c r="T39" s="62">
        <v>527</v>
      </c>
      <c r="U39" s="62">
        <v>527</v>
      </c>
    </row>
    <row r="40" spans="2:26">
      <c r="B40" s="22" t="s">
        <v>43</v>
      </c>
      <c r="C40" s="44" t="s">
        <v>100</v>
      </c>
      <c r="D40" s="122" t="str">
        <f t="shared" si="0"/>
        <v>Opción - Edison2.1. DHA</v>
      </c>
      <c r="E40" s="62">
        <v>48</v>
      </c>
      <c r="F40" s="62">
        <v>79</v>
      </c>
      <c r="G40" s="62">
        <v>139</v>
      </c>
      <c r="H40" s="62">
        <v>222</v>
      </c>
      <c r="I40" s="62">
        <v>266</v>
      </c>
      <c r="J40" s="62">
        <v>301</v>
      </c>
      <c r="K40" s="62">
        <v>385</v>
      </c>
      <c r="L40" s="62">
        <v>546</v>
      </c>
      <c r="M40" s="62">
        <v>527</v>
      </c>
      <c r="N40" s="62">
        <v>527</v>
      </c>
      <c r="O40" s="62">
        <v>527</v>
      </c>
      <c r="P40" s="62">
        <v>527</v>
      </c>
      <c r="Q40" s="62">
        <v>527</v>
      </c>
      <c r="R40" s="62">
        <v>527</v>
      </c>
      <c r="S40" s="62">
        <v>527</v>
      </c>
      <c r="T40" s="62">
        <v>527</v>
      </c>
      <c r="U40" s="62">
        <v>527</v>
      </c>
    </row>
    <row r="41" spans="2:26">
      <c r="B41" s="22" t="s">
        <v>43</v>
      </c>
      <c r="C41" s="44" t="s">
        <v>39</v>
      </c>
      <c r="D41" s="122" t="str">
        <f t="shared" si="0"/>
        <v>Opción - Edison3.0. A</v>
      </c>
      <c r="E41" s="62">
        <v>71</v>
      </c>
      <c r="F41" s="62">
        <v>119</v>
      </c>
      <c r="G41" s="62">
        <v>174</v>
      </c>
      <c r="H41" s="62">
        <v>261</v>
      </c>
      <c r="I41" s="62">
        <v>321</v>
      </c>
      <c r="J41" s="62">
        <v>377</v>
      </c>
      <c r="K41" s="62">
        <v>480</v>
      </c>
      <c r="L41" s="62">
        <v>649</v>
      </c>
      <c r="M41" s="62">
        <v>717</v>
      </c>
      <c r="N41" s="62">
        <v>792</v>
      </c>
      <c r="O41" s="62">
        <v>1113</v>
      </c>
      <c r="P41" s="62">
        <v>1319</v>
      </c>
      <c r="Q41" s="62">
        <v>1378</v>
      </c>
      <c r="R41" s="62">
        <v>1822</v>
      </c>
      <c r="S41" s="62">
        <v>2471</v>
      </c>
      <c r="T41" s="62">
        <v>3157</v>
      </c>
      <c r="U41" s="62">
        <v>3157</v>
      </c>
    </row>
    <row r="42" spans="2:26">
      <c r="B42" s="22" t="s">
        <v>43</v>
      </c>
      <c r="C42" s="44" t="s">
        <v>40</v>
      </c>
      <c r="D42" s="122" t="str">
        <f t="shared" si="0"/>
        <v>Opción - Edison3.1. A</v>
      </c>
      <c r="E42" s="62">
        <v>12</v>
      </c>
      <c r="F42" s="62">
        <v>36</v>
      </c>
      <c r="G42" s="62">
        <v>71</v>
      </c>
      <c r="H42" s="62">
        <v>119</v>
      </c>
      <c r="I42" s="62">
        <v>166</v>
      </c>
      <c r="J42" s="62">
        <v>214</v>
      </c>
      <c r="K42" s="62">
        <v>285</v>
      </c>
      <c r="L42" s="62">
        <v>404</v>
      </c>
      <c r="M42" s="62">
        <v>594</v>
      </c>
      <c r="N42" s="62">
        <v>765</v>
      </c>
      <c r="O42" s="62">
        <v>1089</v>
      </c>
      <c r="P42" s="62">
        <v>1525</v>
      </c>
      <c r="Q42" s="62">
        <v>1782</v>
      </c>
      <c r="R42" s="62">
        <v>2138</v>
      </c>
      <c r="S42" s="62">
        <v>3386</v>
      </c>
      <c r="T42" s="62">
        <v>4277</v>
      </c>
      <c r="U42" s="62">
        <v>4277</v>
      </c>
    </row>
    <row r="43" spans="2:26">
      <c r="B43" s="1" t="s">
        <v>101</v>
      </c>
      <c r="C43" s="16" t="s">
        <v>97</v>
      </c>
      <c r="D43" s="123" t="str">
        <f t="shared" si="0"/>
        <v>Opción - Volta2.0. A</v>
      </c>
      <c r="E43" s="63">
        <v>36</v>
      </c>
      <c r="F43" s="63">
        <v>95</v>
      </c>
      <c r="G43" s="63">
        <v>187</v>
      </c>
      <c r="H43" s="63">
        <v>309</v>
      </c>
      <c r="I43" s="63">
        <v>372</v>
      </c>
      <c r="J43" s="63">
        <v>380</v>
      </c>
      <c r="K43" s="63">
        <v>380</v>
      </c>
      <c r="L43" s="63">
        <v>380</v>
      </c>
      <c r="M43" s="63">
        <v>380</v>
      </c>
      <c r="N43" s="63">
        <v>380</v>
      </c>
      <c r="O43" s="63">
        <v>380</v>
      </c>
      <c r="P43" s="63">
        <v>380</v>
      </c>
      <c r="Q43" s="63">
        <v>380</v>
      </c>
      <c r="R43" s="63">
        <v>380</v>
      </c>
      <c r="S43" s="63">
        <v>380</v>
      </c>
      <c r="T43" s="63">
        <v>380</v>
      </c>
      <c r="U43" s="63">
        <v>380</v>
      </c>
    </row>
    <row r="44" spans="2:26">
      <c r="B44" s="1" t="s">
        <v>101</v>
      </c>
      <c r="C44" s="16" t="s">
        <v>99</v>
      </c>
      <c r="D44" s="123" t="str">
        <f t="shared" si="0"/>
        <v>Opción - Volta2.0. DHA</v>
      </c>
      <c r="E44" s="63">
        <v>36</v>
      </c>
      <c r="F44" s="63">
        <v>95</v>
      </c>
      <c r="G44" s="63">
        <v>187</v>
      </c>
      <c r="H44" s="63">
        <v>309</v>
      </c>
      <c r="I44" s="63">
        <v>372</v>
      </c>
      <c r="J44" s="63">
        <v>380</v>
      </c>
      <c r="K44" s="63">
        <v>380</v>
      </c>
      <c r="L44" s="63">
        <v>380</v>
      </c>
      <c r="M44" s="63">
        <v>380</v>
      </c>
      <c r="N44" s="63">
        <v>380</v>
      </c>
      <c r="O44" s="63">
        <v>380</v>
      </c>
      <c r="P44" s="63">
        <v>380</v>
      </c>
      <c r="Q44" s="63">
        <v>380</v>
      </c>
      <c r="R44" s="63">
        <v>380</v>
      </c>
      <c r="S44" s="63">
        <v>380</v>
      </c>
      <c r="T44" s="63">
        <v>380</v>
      </c>
      <c r="U44" s="63">
        <v>380</v>
      </c>
    </row>
    <row r="45" spans="2:26">
      <c r="B45" s="1" t="s">
        <v>101</v>
      </c>
      <c r="C45" s="16" t="s">
        <v>98</v>
      </c>
      <c r="D45" s="123" t="str">
        <f t="shared" si="0"/>
        <v>Opción - Volta2.1. A</v>
      </c>
      <c r="E45" s="63">
        <v>60</v>
      </c>
      <c r="F45" s="63">
        <v>107</v>
      </c>
      <c r="G45" s="63">
        <v>187</v>
      </c>
      <c r="H45" s="63">
        <v>293</v>
      </c>
      <c r="I45" s="63">
        <v>353</v>
      </c>
      <c r="J45" s="63">
        <v>404</v>
      </c>
      <c r="K45" s="63">
        <v>515</v>
      </c>
      <c r="L45" s="63">
        <v>733</v>
      </c>
      <c r="M45" s="63">
        <v>713</v>
      </c>
      <c r="N45" s="63">
        <v>713</v>
      </c>
      <c r="O45" s="63">
        <v>713</v>
      </c>
      <c r="P45" s="63">
        <v>713</v>
      </c>
      <c r="Q45" s="63">
        <v>713</v>
      </c>
      <c r="R45" s="63">
        <v>713</v>
      </c>
      <c r="S45" s="63">
        <v>713</v>
      </c>
      <c r="T45" s="63">
        <v>713</v>
      </c>
      <c r="U45" s="63">
        <v>713</v>
      </c>
      <c r="V45" s="9"/>
    </row>
    <row r="46" spans="2:26">
      <c r="B46" s="1" t="s">
        <v>101</v>
      </c>
      <c r="C46" s="16" t="s">
        <v>100</v>
      </c>
      <c r="D46" s="123" t="str">
        <f t="shared" si="0"/>
        <v>Opción - Volta2.1. DHA</v>
      </c>
      <c r="E46" s="63">
        <v>60</v>
      </c>
      <c r="F46" s="63">
        <v>107</v>
      </c>
      <c r="G46" s="63">
        <v>187</v>
      </c>
      <c r="H46" s="63">
        <v>293</v>
      </c>
      <c r="I46" s="63">
        <v>353</v>
      </c>
      <c r="J46" s="63">
        <v>404</v>
      </c>
      <c r="K46" s="63">
        <v>515</v>
      </c>
      <c r="L46" s="63">
        <v>733</v>
      </c>
      <c r="M46" s="63">
        <v>713</v>
      </c>
      <c r="N46" s="63">
        <v>713</v>
      </c>
      <c r="O46" s="63">
        <v>713</v>
      </c>
      <c r="P46" s="63">
        <v>713</v>
      </c>
      <c r="Q46" s="63">
        <v>713</v>
      </c>
      <c r="R46" s="63">
        <v>713</v>
      </c>
      <c r="S46" s="63">
        <v>713</v>
      </c>
      <c r="T46" s="63">
        <v>713</v>
      </c>
      <c r="U46" s="63">
        <v>713</v>
      </c>
    </row>
    <row r="47" spans="2:26">
      <c r="B47" s="1" t="s">
        <v>101</v>
      </c>
      <c r="C47" s="16" t="s">
        <v>39</v>
      </c>
      <c r="D47" s="123" t="str">
        <f t="shared" si="0"/>
        <v>Opción - Volta3.0. A</v>
      </c>
      <c r="E47" s="63">
        <v>123</v>
      </c>
      <c r="F47" s="63">
        <v>182</v>
      </c>
      <c r="G47" s="63">
        <v>269</v>
      </c>
      <c r="H47" s="63">
        <v>392</v>
      </c>
      <c r="I47" s="63">
        <v>420</v>
      </c>
      <c r="J47" s="63">
        <v>527</v>
      </c>
      <c r="K47" s="63">
        <v>670</v>
      </c>
      <c r="L47" s="63">
        <v>879</v>
      </c>
      <c r="M47" s="63">
        <v>950</v>
      </c>
      <c r="N47" s="63">
        <v>998</v>
      </c>
      <c r="O47" s="63">
        <v>1370</v>
      </c>
      <c r="P47" s="63">
        <v>1881</v>
      </c>
      <c r="Q47" s="63">
        <v>1945</v>
      </c>
      <c r="R47" s="63">
        <v>2550</v>
      </c>
      <c r="S47" s="63">
        <v>3442</v>
      </c>
      <c r="T47" s="63">
        <v>4134</v>
      </c>
      <c r="U47" s="63">
        <v>4134</v>
      </c>
    </row>
    <row r="48" spans="2:26">
      <c r="B48" s="1" t="s">
        <v>101</v>
      </c>
      <c r="C48" s="16" t="s">
        <v>40</v>
      </c>
      <c r="D48" s="123" t="str">
        <f t="shared" si="0"/>
        <v>Opción - Volta3.1. A</v>
      </c>
      <c r="E48" s="63">
        <v>16</v>
      </c>
      <c r="F48" s="63">
        <v>44</v>
      </c>
      <c r="G48" s="63">
        <v>87</v>
      </c>
      <c r="H48" s="63">
        <v>143</v>
      </c>
      <c r="I48" s="63">
        <v>234</v>
      </c>
      <c r="J48" s="63">
        <v>258</v>
      </c>
      <c r="K48" s="63">
        <v>400</v>
      </c>
      <c r="L48" s="63">
        <v>567</v>
      </c>
      <c r="M48" s="63">
        <v>832</v>
      </c>
      <c r="N48" s="63">
        <v>1069</v>
      </c>
      <c r="O48" s="63">
        <v>1525</v>
      </c>
      <c r="P48" s="63">
        <v>2135</v>
      </c>
      <c r="Q48" s="63">
        <v>2495</v>
      </c>
      <c r="R48" s="63">
        <v>2994</v>
      </c>
      <c r="S48" s="63">
        <v>4741</v>
      </c>
      <c r="T48" s="63">
        <v>5988</v>
      </c>
      <c r="U48" s="63">
        <v>5988</v>
      </c>
      <c r="Z48" s="161"/>
    </row>
    <row r="49" spans="2:26" s="22" customFormat="1">
      <c r="B49" s="22" t="s">
        <v>184</v>
      </c>
      <c r="C49" s="44" t="s">
        <v>97</v>
      </c>
      <c r="D49" s="122" t="str">
        <f t="shared" ref="D49:D60" si="1">+CONCATENATE(B49,C49)</f>
        <v>Aldro - Premium2.0. A</v>
      </c>
      <c r="E49" s="62">
        <v>30.5</v>
      </c>
      <c r="F49" s="62">
        <v>57</v>
      </c>
      <c r="G49" s="62">
        <v>75</v>
      </c>
      <c r="H49" s="62">
        <v>186.5</v>
      </c>
      <c r="I49" s="62">
        <v>231.5</v>
      </c>
      <c r="J49" s="62">
        <v>261</v>
      </c>
      <c r="K49" s="62">
        <v>261</v>
      </c>
      <c r="L49" s="62">
        <v>261</v>
      </c>
      <c r="M49" s="62">
        <v>261</v>
      </c>
      <c r="N49" s="62">
        <v>261</v>
      </c>
      <c r="O49" s="62">
        <v>261</v>
      </c>
      <c r="P49" s="62">
        <v>261</v>
      </c>
      <c r="Q49" s="62">
        <v>261</v>
      </c>
      <c r="R49" s="62">
        <v>261</v>
      </c>
      <c r="S49" s="62">
        <v>261</v>
      </c>
      <c r="T49" s="62">
        <v>261</v>
      </c>
      <c r="U49" s="62">
        <v>261</v>
      </c>
      <c r="Z49"/>
    </row>
    <row r="50" spans="2:26" s="22" customFormat="1">
      <c r="B50" s="22" t="s">
        <v>184</v>
      </c>
      <c r="C50" s="44" t="s">
        <v>99</v>
      </c>
      <c r="D50" s="122" t="str">
        <f t="shared" si="1"/>
        <v>Aldro - Premium2.0. DHA</v>
      </c>
      <c r="E50" s="62">
        <v>30.5</v>
      </c>
      <c r="F50" s="62">
        <v>57</v>
      </c>
      <c r="G50" s="62">
        <v>75</v>
      </c>
      <c r="H50" s="62">
        <v>186.5</v>
      </c>
      <c r="I50" s="62">
        <v>231.5</v>
      </c>
      <c r="J50" s="62">
        <v>261</v>
      </c>
      <c r="K50" s="62">
        <v>261</v>
      </c>
      <c r="L50" s="62">
        <v>261</v>
      </c>
      <c r="M50" s="62">
        <v>261</v>
      </c>
      <c r="N50" s="62">
        <v>261</v>
      </c>
      <c r="O50" s="62">
        <v>261</v>
      </c>
      <c r="P50" s="62">
        <v>261</v>
      </c>
      <c r="Q50" s="62">
        <v>261</v>
      </c>
      <c r="R50" s="62">
        <v>261</v>
      </c>
      <c r="S50" s="62">
        <v>261</v>
      </c>
      <c r="T50" s="62">
        <v>261</v>
      </c>
      <c r="U50" s="62">
        <v>261</v>
      </c>
      <c r="W50" s="9" t="s">
        <v>190</v>
      </c>
      <c r="Z50" s="162"/>
    </row>
    <row r="51" spans="2:26" s="22" customFormat="1">
      <c r="B51" s="22" t="s">
        <v>184</v>
      </c>
      <c r="C51" s="44" t="s">
        <v>98</v>
      </c>
      <c r="D51" s="122" t="str">
        <f t="shared" si="1"/>
        <v>Aldro - Premium2.1. A</v>
      </c>
      <c r="E51" s="62">
        <v>49.5</v>
      </c>
      <c r="F51" s="62">
        <v>65</v>
      </c>
      <c r="G51" s="62">
        <v>87</v>
      </c>
      <c r="H51" s="62">
        <v>186.5</v>
      </c>
      <c r="I51" s="62">
        <v>219.5</v>
      </c>
      <c r="J51" s="62">
        <v>277.5</v>
      </c>
      <c r="K51" s="62">
        <v>331.5</v>
      </c>
      <c r="L51" s="62">
        <v>401.5</v>
      </c>
      <c r="M51" s="62">
        <v>447.5</v>
      </c>
      <c r="N51" s="62">
        <v>447.5</v>
      </c>
      <c r="O51" s="62">
        <v>447.5</v>
      </c>
      <c r="P51" s="62">
        <v>447.5</v>
      </c>
      <c r="Q51" s="62">
        <v>447.5</v>
      </c>
      <c r="R51" s="62">
        <v>447.5</v>
      </c>
      <c r="S51" s="62">
        <v>447.5</v>
      </c>
      <c r="T51" s="62">
        <v>447.5</v>
      </c>
      <c r="U51" s="62">
        <v>447.5</v>
      </c>
      <c r="Z51"/>
    </row>
    <row r="52" spans="2:26" s="22" customFormat="1">
      <c r="B52" s="22" t="s">
        <v>184</v>
      </c>
      <c r="C52" s="44" t="s">
        <v>100</v>
      </c>
      <c r="D52" s="122" t="str">
        <f t="shared" si="1"/>
        <v>Aldro - Premium2.1. DHA</v>
      </c>
      <c r="E52" s="62">
        <v>49.5</v>
      </c>
      <c r="F52" s="62">
        <v>65</v>
      </c>
      <c r="G52" s="62">
        <v>87</v>
      </c>
      <c r="H52" s="62">
        <v>186.5</v>
      </c>
      <c r="I52" s="62">
        <v>219.5</v>
      </c>
      <c r="J52" s="62">
        <v>277.5</v>
      </c>
      <c r="K52" s="62">
        <v>331.5</v>
      </c>
      <c r="L52" s="62">
        <v>401.5</v>
      </c>
      <c r="M52" s="62">
        <v>447.5</v>
      </c>
      <c r="N52" s="62">
        <v>447.5</v>
      </c>
      <c r="O52" s="62">
        <v>447.5</v>
      </c>
      <c r="P52" s="62">
        <v>447.5</v>
      </c>
      <c r="Q52" s="62">
        <v>447.5</v>
      </c>
      <c r="R52" s="62">
        <v>447.5</v>
      </c>
      <c r="S52" s="62">
        <v>447.5</v>
      </c>
      <c r="T52" s="62">
        <v>447.5</v>
      </c>
      <c r="U52" s="62">
        <v>447.5</v>
      </c>
      <c r="Z52" s="162"/>
    </row>
    <row r="53" spans="2:26" s="22" customFormat="1">
      <c r="B53" s="22" t="s">
        <v>184</v>
      </c>
      <c r="C53" s="44" t="s">
        <v>39</v>
      </c>
      <c r="D53" s="122" t="str">
        <f t="shared" si="1"/>
        <v>Aldro - Premium3.0. A</v>
      </c>
      <c r="E53" s="62">
        <v>49.5</v>
      </c>
      <c r="F53" s="62">
        <v>95</v>
      </c>
      <c r="G53" s="62">
        <v>128.5</v>
      </c>
      <c r="H53" s="62">
        <v>153</v>
      </c>
      <c r="I53" s="62">
        <v>195</v>
      </c>
      <c r="J53" s="62">
        <v>277.5</v>
      </c>
      <c r="K53" s="62">
        <v>331.5</v>
      </c>
      <c r="L53" s="62">
        <v>397.5</v>
      </c>
      <c r="M53" s="62">
        <v>414</v>
      </c>
      <c r="N53" s="62">
        <v>447.5</v>
      </c>
      <c r="O53" s="62">
        <v>662.5</v>
      </c>
      <c r="P53" s="62">
        <v>898.5</v>
      </c>
      <c r="Q53" s="62">
        <v>1010.5</v>
      </c>
      <c r="R53" s="62">
        <v>1255</v>
      </c>
      <c r="S53" s="62">
        <v>1648</v>
      </c>
      <c r="T53" s="62">
        <v>2509</v>
      </c>
      <c r="U53" s="62">
        <v>2509</v>
      </c>
      <c r="W53" s="62"/>
      <c r="Z53"/>
    </row>
    <row r="54" spans="2:26" s="22" customFormat="1">
      <c r="B54" s="22" t="s">
        <v>184</v>
      </c>
      <c r="C54" s="44" t="s">
        <v>40</v>
      </c>
      <c r="D54" s="122" t="str">
        <f t="shared" si="1"/>
        <v>Aldro - Premium3.1. A</v>
      </c>
      <c r="E54" s="62">
        <v>49.5</v>
      </c>
      <c r="F54" s="62">
        <v>95</v>
      </c>
      <c r="G54" s="62">
        <v>128.5</v>
      </c>
      <c r="H54" s="62">
        <v>153</v>
      </c>
      <c r="I54" s="62">
        <v>195</v>
      </c>
      <c r="J54" s="62">
        <v>277.5</v>
      </c>
      <c r="K54" s="62">
        <v>331.5</v>
      </c>
      <c r="L54" s="62">
        <v>397.5</v>
      </c>
      <c r="M54" s="62">
        <v>414</v>
      </c>
      <c r="N54" s="62">
        <v>447.5</v>
      </c>
      <c r="O54" s="62">
        <v>662.5</v>
      </c>
      <c r="P54" s="62">
        <v>898.5</v>
      </c>
      <c r="Q54" s="62">
        <v>1010.5</v>
      </c>
      <c r="R54" s="62">
        <v>1255</v>
      </c>
      <c r="S54" s="62">
        <v>1648</v>
      </c>
      <c r="T54" s="62">
        <v>2509</v>
      </c>
      <c r="U54" s="62">
        <v>3147</v>
      </c>
      <c r="W54" s="62"/>
      <c r="Z54" s="162"/>
    </row>
    <row r="55" spans="2:26" s="22" customFormat="1">
      <c r="B55" s="1" t="s">
        <v>185</v>
      </c>
      <c r="C55" s="16" t="s">
        <v>97</v>
      </c>
      <c r="D55" s="123" t="str">
        <f t="shared" si="1"/>
        <v>Aldro - Premium +2.0. A</v>
      </c>
      <c r="E55" s="63">
        <v>37.5</v>
      </c>
      <c r="F55" s="63">
        <v>68</v>
      </c>
      <c r="G55" s="63">
        <v>91.5</v>
      </c>
      <c r="H55" s="63">
        <v>223.5</v>
      </c>
      <c r="I55" s="63">
        <v>276.5</v>
      </c>
      <c r="J55" s="63">
        <v>311.5</v>
      </c>
      <c r="K55" s="63">
        <v>311.5</v>
      </c>
      <c r="L55" s="63">
        <v>311.5</v>
      </c>
      <c r="M55" s="63">
        <v>311.5</v>
      </c>
      <c r="N55" s="63">
        <v>311.5</v>
      </c>
      <c r="O55" s="63">
        <v>311.5</v>
      </c>
      <c r="P55" s="63">
        <v>311.5</v>
      </c>
      <c r="Q55" s="63">
        <v>311.5</v>
      </c>
      <c r="R55" s="63">
        <v>311.5</v>
      </c>
      <c r="S55" s="63">
        <v>311.5</v>
      </c>
      <c r="T55" s="63">
        <v>311.5</v>
      </c>
      <c r="U55" s="63">
        <v>311.5</v>
      </c>
      <c r="W55" s="62"/>
    </row>
    <row r="56" spans="2:26" s="22" customFormat="1">
      <c r="B56" s="1" t="s">
        <v>185</v>
      </c>
      <c r="C56" s="16" t="s">
        <v>99</v>
      </c>
      <c r="D56" s="123" t="str">
        <f t="shared" si="1"/>
        <v>Aldro - Premium +2.0. DHA</v>
      </c>
      <c r="E56" s="63">
        <v>37.5</v>
      </c>
      <c r="F56" s="63">
        <v>68</v>
      </c>
      <c r="G56" s="63">
        <v>91.5</v>
      </c>
      <c r="H56" s="63">
        <v>223.5</v>
      </c>
      <c r="I56" s="63">
        <v>276.5</v>
      </c>
      <c r="J56" s="63">
        <v>311.5</v>
      </c>
      <c r="K56" s="63">
        <v>311.5</v>
      </c>
      <c r="L56" s="63">
        <v>311.5</v>
      </c>
      <c r="M56" s="63">
        <v>311.5</v>
      </c>
      <c r="N56" s="63">
        <v>311.5</v>
      </c>
      <c r="O56" s="63">
        <v>311.5</v>
      </c>
      <c r="P56" s="63">
        <v>311.5</v>
      </c>
      <c r="Q56" s="63">
        <v>311.5</v>
      </c>
      <c r="R56" s="63">
        <v>311.5</v>
      </c>
      <c r="S56" s="63">
        <v>311.5</v>
      </c>
      <c r="T56" s="63">
        <v>311.5</v>
      </c>
      <c r="U56" s="63">
        <v>311.5</v>
      </c>
      <c r="W56" s="62"/>
      <c r="X56" s="62"/>
    </row>
    <row r="57" spans="2:26" s="22" customFormat="1">
      <c r="B57" s="1" t="s">
        <v>185</v>
      </c>
      <c r="C57" s="16" t="s">
        <v>98</v>
      </c>
      <c r="D57" s="123" t="str">
        <f t="shared" si="1"/>
        <v>Aldro - Premium +2.1. A</v>
      </c>
      <c r="E57" s="63">
        <v>65</v>
      </c>
      <c r="F57" s="63">
        <v>90.5</v>
      </c>
      <c r="G57" s="63">
        <v>120</v>
      </c>
      <c r="H57" s="63">
        <v>231</v>
      </c>
      <c r="I57" s="63">
        <v>261.5</v>
      </c>
      <c r="J57" s="63">
        <v>335</v>
      </c>
      <c r="K57" s="63">
        <v>427.5</v>
      </c>
      <c r="L57" s="63">
        <v>545</v>
      </c>
      <c r="M57" s="63">
        <v>760</v>
      </c>
      <c r="N57" s="63">
        <v>760</v>
      </c>
      <c r="O57" s="63">
        <v>760</v>
      </c>
      <c r="P57" s="63">
        <v>760</v>
      </c>
      <c r="Q57" s="63">
        <v>760</v>
      </c>
      <c r="R57" s="63">
        <v>760</v>
      </c>
      <c r="S57" s="63">
        <v>760</v>
      </c>
      <c r="T57" s="63">
        <v>760</v>
      </c>
      <c r="U57" s="63">
        <v>760</v>
      </c>
      <c r="W57" s="62"/>
      <c r="X57" s="62"/>
    </row>
    <row r="58" spans="2:26" s="22" customFormat="1">
      <c r="B58" s="1" t="s">
        <v>185</v>
      </c>
      <c r="C58" s="16" t="s">
        <v>100</v>
      </c>
      <c r="D58" s="123" t="str">
        <f t="shared" si="1"/>
        <v>Aldro - Premium +2.1. DHA</v>
      </c>
      <c r="E58" s="63">
        <v>65</v>
      </c>
      <c r="F58" s="63">
        <v>90.5</v>
      </c>
      <c r="G58" s="63">
        <v>120</v>
      </c>
      <c r="H58" s="63">
        <v>231</v>
      </c>
      <c r="I58" s="63">
        <v>261.5</v>
      </c>
      <c r="J58" s="63">
        <v>335</v>
      </c>
      <c r="K58" s="63">
        <v>427.5</v>
      </c>
      <c r="L58" s="63">
        <v>545</v>
      </c>
      <c r="M58" s="63">
        <v>760</v>
      </c>
      <c r="N58" s="63">
        <v>760</v>
      </c>
      <c r="O58" s="63">
        <v>760</v>
      </c>
      <c r="P58" s="63">
        <v>760</v>
      </c>
      <c r="Q58" s="63">
        <v>760</v>
      </c>
      <c r="R58" s="63">
        <v>760</v>
      </c>
      <c r="S58" s="63">
        <v>760</v>
      </c>
      <c r="T58" s="63">
        <v>760</v>
      </c>
      <c r="U58" s="63">
        <v>760</v>
      </c>
      <c r="W58" s="62"/>
      <c r="X58" s="62"/>
    </row>
    <row r="59" spans="2:26" s="22" customFormat="1">
      <c r="B59" s="1" t="s">
        <v>185</v>
      </c>
      <c r="C59" s="16" t="s">
        <v>39</v>
      </c>
      <c r="D59" s="123" t="str">
        <f t="shared" si="1"/>
        <v>Aldro - Premium +3.0. A</v>
      </c>
      <c r="E59" s="63">
        <v>84.5</v>
      </c>
      <c r="F59" s="63">
        <v>142.5</v>
      </c>
      <c r="G59" s="63">
        <v>165.5</v>
      </c>
      <c r="H59" s="63">
        <v>296.5</v>
      </c>
      <c r="I59" s="63">
        <v>351.5</v>
      </c>
      <c r="J59" s="63">
        <v>424</v>
      </c>
      <c r="K59" s="63">
        <v>515</v>
      </c>
      <c r="L59" s="63">
        <v>705.5</v>
      </c>
      <c r="M59" s="63">
        <v>761.5</v>
      </c>
      <c r="N59" s="63">
        <v>825</v>
      </c>
      <c r="O59" s="63">
        <v>1109.5</v>
      </c>
      <c r="P59" s="63">
        <v>1254</v>
      </c>
      <c r="Q59" s="63">
        <v>1448</v>
      </c>
      <c r="R59" s="63">
        <v>1645</v>
      </c>
      <c r="S59" s="63">
        <v>1802</v>
      </c>
      <c r="T59" s="63">
        <v>1802</v>
      </c>
      <c r="U59" s="63">
        <v>1802</v>
      </c>
      <c r="W59" s="62"/>
      <c r="X59" s="62"/>
    </row>
    <row r="60" spans="2:26" s="22" customFormat="1">
      <c r="B60" s="1" t="s">
        <v>185</v>
      </c>
      <c r="C60" s="16" t="s">
        <v>40</v>
      </c>
      <c r="D60" s="123" t="str">
        <f t="shared" si="1"/>
        <v>Aldro - Premium +3.1. A</v>
      </c>
      <c r="E60" s="63">
        <v>84.5</v>
      </c>
      <c r="F60" s="63">
        <v>142.5</v>
      </c>
      <c r="G60" s="63">
        <v>165.5</v>
      </c>
      <c r="H60" s="63">
        <v>296.5</v>
      </c>
      <c r="I60" s="63">
        <v>351.5</v>
      </c>
      <c r="J60" s="63">
        <v>424</v>
      </c>
      <c r="K60" s="63">
        <v>515</v>
      </c>
      <c r="L60" s="63">
        <v>705.5</v>
      </c>
      <c r="M60" s="63">
        <v>761.5</v>
      </c>
      <c r="N60" s="63">
        <v>825</v>
      </c>
      <c r="O60" s="63">
        <v>1109.5</v>
      </c>
      <c r="P60" s="63">
        <v>1254</v>
      </c>
      <c r="Q60" s="63">
        <v>1448</v>
      </c>
      <c r="R60" s="63">
        <v>1645</v>
      </c>
      <c r="S60" s="63">
        <v>1802</v>
      </c>
      <c r="T60" s="63">
        <v>1802</v>
      </c>
      <c r="U60" s="63">
        <v>1802</v>
      </c>
      <c r="W60" s="62"/>
      <c r="X60" s="62"/>
    </row>
    <row r="61" spans="2:26" s="22" customFormat="1">
      <c r="B61" s="22" t="s">
        <v>186</v>
      </c>
      <c r="C61" s="44" t="s">
        <v>97</v>
      </c>
      <c r="D61" s="122" t="str">
        <f t="shared" ref="D61:D66" si="2">+CONCATENATE(B61,C61)</f>
        <v>Aldro - Excellent2.0. A</v>
      </c>
      <c r="E61" s="62">
        <v>41.5</v>
      </c>
      <c r="F61" s="62">
        <v>74.5</v>
      </c>
      <c r="G61" s="62">
        <v>103.5</v>
      </c>
      <c r="H61" s="62">
        <v>248.5</v>
      </c>
      <c r="I61" s="62">
        <v>306.5</v>
      </c>
      <c r="J61" s="62">
        <v>344.5</v>
      </c>
      <c r="K61" s="62">
        <v>344.5</v>
      </c>
      <c r="L61" s="62">
        <v>344.5</v>
      </c>
      <c r="M61" s="62">
        <v>344.5</v>
      </c>
      <c r="N61" s="62">
        <v>344.5</v>
      </c>
      <c r="O61" s="62">
        <v>344.5</v>
      </c>
      <c r="P61" s="62">
        <v>344.5</v>
      </c>
      <c r="Q61" s="62">
        <v>344.5</v>
      </c>
      <c r="R61" s="62">
        <v>344.5</v>
      </c>
      <c r="S61" s="62">
        <v>344.5</v>
      </c>
      <c r="T61" s="62">
        <v>344.5</v>
      </c>
      <c r="U61" s="62">
        <v>344.5</v>
      </c>
      <c r="W61" s="62"/>
      <c r="X61" s="62"/>
    </row>
    <row r="62" spans="2:26" s="22" customFormat="1">
      <c r="B62" s="22" t="s">
        <v>186</v>
      </c>
      <c r="C62" s="44" t="s">
        <v>99</v>
      </c>
      <c r="D62" s="122" t="str">
        <f t="shared" si="2"/>
        <v>Aldro - Excellent2.0. DHA</v>
      </c>
      <c r="E62" s="62">
        <v>41.5</v>
      </c>
      <c r="F62" s="62">
        <v>74.5</v>
      </c>
      <c r="G62" s="62">
        <v>103.5</v>
      </c>
      <c r="H62" s="62">
        <v>248.5</v>
      </c>
      <c r="I62" s="62">
        <v>306.5</v>
      </c>
      <c r="J62" s="62">
        <v>344.5</v>
      </c>
      <c r="K62" s="62">
        <v>344.5</v>
      </c>
      <c r="L62" s="62">
        <v>344.5</v>
      </c>
      <c r="M62" s="62">
        <v>344.5</v>
      </c>
      <c r="N62" s="62">
        <v>344.5</v>
      </c>
      <c r="O62" s="62">
        <v>344.5</v>
      </c>
      <c r="P62" s="62">
        <v>344.5</v>
      </c>
      <c r="Q62" s="62">
        <v>344.5</v>
      </c>
      <c r="R62" s="62">
        <v>344.5</v>
      </c>
      <c r="S62" s="62">
        <v>344.5</v>
      </c>
      <c r="T62" s="62">
        <v>344.5</v>
      </c>
      <c r="U62" s="62">
        <v>344.5</v>
      </c>
      <c r="W62" s="62"/>
      <c r="X62" s="62"/>
    </row>
    <row r="63" spans="2:26" s="22" customFormat="1">
      <c r="B63" s="22" t="s">
        <v>186</v>
      </c>
      <c r="C63" s="44" t="s">
        <v>98</v>
      </c>
      <c r="D63" s="122" t="str">
        <f t="shared" si="2"/>
        <v>Aldro - Excellent2.1. A</v>
      </c>
      <c r="E63" s="62">
        <v>74.5</v>
      </c>
      <c r="F63" s="62">
        <v>108</v>
      </c>
      <c r="G63" s="62">
        <v>141.5</v>
      </c>
      <c r="H63" s="62">
        <v>261</v>
      </c>
      <c r="I63" s="62">
        <v>290</v>
      </c>
      <c r="J63" s="62">
        <v>372.5</v>
      </c>
      <c r="K63" s="62">
        <v>491.5</v>
      </c>
      <c r="L63" s="62">
        <v>641</v>
      </c>
      <c r="M63" s="62">
        <v>969</v>
      </c>
      <c r="N63" s="62">
        <v>969</v>
      </c>
      <c r="O63" s="62">
        <v>969</v>
      </c>
      <c r="P63" s="62">
        <v>969</v>
      </c>
      <c r="Q63" s="62">
        <v>969</v>
      </c>
      <c r="R63" s="62">
        <v>969</v>
      </c>
      <c r="S63" s="62">
        <v>969</v>
      </c>
      <c r="T63" s="62">
        <v>969</v>
      </c>
      <c r="U63" s="62">
        <v>969</v>
      </c>
      <c r="W63" s="62"/>
      <c r="X63" s="62"/>
    </row>
    <row r="64" spans="2:26" s="22" customFormat="1">
      <c r="B64" s="22" t="s">
        <v>186</v>
      </c>
      <c r="C64" s="44" t="s">
        <v>100</v>
      </c>
      <c r="D64" s="122" t="str">
        <f t="shared" si="2"/>
        <v>Aldro - Excellent2.1. DHA</v>
      </c>
      <c r="E64" s="62">
        <v>74.5</v>
      </c>
      <c r="F64" s="62">
        <v>108</v>
      </c>
      <c r="G64" s="62">
        <v>141.5</v>
      </c>
      <c r="H64" s="62">
        <v>261</v>
      </c>
      <c r="I64" s="62">
        <v>290</v>
      </c>
      <c r="J64" s="62">
        <v>372.5</v>
      </c>
      <c r="K64" s="62">
        <v>491.5</v>
      </c>
      <c r="L64" s="62">
        <v>641</v>
      </c>
      <c r="M64" s="62">
        <v>969</v>
      </c>
      <c r="N64" s="62">
        <v>969</v>
      </c>
      <c r="O64" s="62">
        <v>969</v>
      </c>
      <c r="P64" s="62">
        <v>969</v>
      </c>
      <c r="Q64" s="62">
        <v>969</v>
      </c>
      <c r="R64" s="62">
        <v>969</v>
      </c>
      <c r="S64" s="62">
        <v>969</v>
      </c>
      <c r="T64" s="62">
        <v>969</v>
      </c>
      <c r="U64" s="62">
        <v>969</v>
      </c>
      <c r="W64" s="62"/>
      <c r="X64" s="62"/>
    </row>
    <row r="65" spans="2:24" s="22" customFormat="1">
      <c r="B65" s="22" t="s">
        <v>186</v>
      </c>
      <c r="C65" s="44" t="s">
        <v>39</v>
      </c>
      <c r="D65" s="122" t="str">
        <f t="shared" si="2"/>
        <v>Aldro - Excellent3.0. A</v>
      </c>
      <c r="E65" s="62">
        <v>108</v>
      </c>
      <c r="F65" s="62">
        <v>174</v>
      </c>
      <c r="G65" s="62">
        <v>190.5</v>
      </c>
      <c r="H65" s="62">
        <v>391.5</v>
      </c>
      <c r="I65" s="62">
        <v>455.5</v>
      </c>
      <c r="J65" s="62">
        <v>521.5</v>
      </c>
      <c r="K65" s="62">
        <v>638</v>
      </c>
      <c r="L65" s="62">
        <v>911</v>
      </c>
      <c r="M65" s="62">
        <v>994</v>
      </c>
      <c r="N65" s="62">
        <v>1076.5</v>
      </c>
      <c r="O65" s="62">
        <v>1408</v>
      </c>
      <c r="P65" s="62">
        <v>1491</v>
      </c>
      <c r="Q65" s="62">
        <v>1739</v>
      </c>
      <c r="R65" s="62">
        <v>1905</v>
      </c>
      <c r="S65" s="62">
        <v>1905</v>
      </c>
      <c r="T65" s="62">
        <v>1905</v>
      </c>
      <c r="U65" s="62">
        <v>1905</v>
      </c>
      <c r="W65" s="62"/>
      <c r="X65" s="62"/>
    </row>
    <row r="66" spans="2:24" s="22" customFormat="1">
      <c r="B66" s="22" t="s">
        <v>186</v>
      </c>
      <c r="C66" s="44" t="s">
        <v>40</v>
      </c>
      <c r="D66" s="122" t="str">
        <f t="shared" si="2"/>
        <v>Aldro - Excellent3.1. A</v>
      </c>
      <c r="E66" s="62">
        <v>108</v>
      </c>
      <c r="F66" s="62">
        <v>174</v>
      </c>
      <c r="G66" s="62">
        <v>190.5</v>
      </c>
      <c r="H66" s="62">
        <v>391.5</v>
      </c>
      <c r="I66" s="62">
        <v>455.5</v>
      </c>
      <c r="J66" s="62">
        <v>521.5</v>
      </c>
      <c r="K66" s="62">
        <v>638</v>
      </c>
      <c r="L66" s="62">
        <v>911</v>
      </c>
      <c r="M66" s="62">
        <v>994</v>
      </c>
      <c r="N66" s="62">
        <v>1076.5</v>
      </c>
      <c r="O66" s="62">
        <v>1408</v>
      </c>
      <c r="P66" s="62">
        <v>1491</v>
      </c>
      <c r="Q66" s="62">
        <v>1739</v>
      </c>
      <c r="R66" s="62">
        <v>1905</v>
      </c>
      <c r="S66" s="62">
        <v>1905</v>
      </c>
      <c r="T66" s="62">
        <v>1905</v>
      </c>
      <c r="U66" s="62">
        <v>1905</v>
      </c>
      <c r="W66" s="62"/>
      <c r="X66" s="62"/>
    </row>
    <row r="67" spans="2:24" s="22" customFormat="1">
      <c r="C67" s="44"/>
      <c r="D67" s="122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W67" s="62"/>
      <c r="X67" s="62"/>
    </row>
    <row r="68" spans="2:24" s="22" customFormat="1">
      <c r="C68" s="44"/>
      <c r="D68" s="122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W68" s="62"/>
      <c r="X68" s="62"/>
    </row>
    <row r="69" spans="2:24" s="22" customFormat="1">
      <c r="C69" s="44"/>
      <c r="D69" s="122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W69" s="62"/>
      <c r="X69" s="62"/>
    </row>
    <row r="70" spans="2:24" s="22" customFormat="1">
      <c r="C70" s="44"/>
      <c r="D70" s="122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W70" s="62"/>
      <c r="X70" s="62"/>
    </row>
    <row r="71" spans="2:24" s="22" customFormat="1">
      <c r="C71" s="44"/>
      <c r="D71" s="122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W71" s="62"/>
      <c r="X71" s="62"/>
    </row>
    <row r="72" spans="2:24" s="22" customFormat="1">
      <c r="C72" s="44"/>
      <c r="D72" s="122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W72" s="62"/>
      <c r="X72" s="62"/>
    </row>
    <row r="73" spans="2:24" s="22" customFormat="1">
      <c r="C73" s="44"/>
      <c r="D73" s="122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</row>
    <row r="74" spans="2:24" s="22" customFormat="1">
      <c r="C74" s="44"/>
      <c r="D74" s="122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</row>
    <row r="75" spans="2:24" s="22" customFormat="1">
      <c r="C75" s="44"/>
      <c r="D75" s="122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</row>
    <row r="76" spans="2:24" s="22" customFormat="1">
      <c r="C76" s="44"/>
      <c r="D76" s="122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</row>
    <row r="77" spans="2:24" s="22" customFormat="1">
      <c r="C77" s="44"/>
      <c r="D77" s="122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</row>
    <row r="78" spans="2:24" s="22" customFormat="1">
      <c r="C78" s="44"/>
      <c r="D78" s="122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</row>
    <row r="79" spans="2:24" s="22" customFormat="1">
      <c r="C79" s="44"/>
      <c r="D79" s="122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</row>
    <row r="80" spans="2:24" s="22" customFormat="1">
      <c r="C80" s="44"/>
      <c r="D80" s="122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</row>
    <row r="81" spans="2:20" s="22" customFormat="1">
      <c r="B81" s="5" t="s">
        <v>264</v>
      </c>
      <c r="C81" s="44"/>
      <c r="D81" s="122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</row>
    <row r="82" spans="2:20" s="22" customFormat="1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2:20" s="22" customFormat="1">
      <c r="B83"/>
      <c r="C83"/>
      <c r="D83"/>
      <c r="E83" s="13" t="s">
        <v>96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 spans="2:20" s="22" customFormat="1">
      <c r="B84" s="8" t="s">
        <v>4</v>
      </c>
      <c r="C84" s="15" t="s">
        <v>2</v>
      </c>
      <c r="D84" s="124" t="s">
        <v>91</v>
      </c>
      <c r="E84" s="14" t="s">
        <v>155</v>
      </c>
      <c r="F84" s="59" t="s">
        <v>156</v>
      </c>
      <c r="G84" s="59" t="s">
        <v>48</v>
      </c>
      <c r="H84" s="59" t="s">
        <v>157</v>
      </c>
      <c r="I84" s="59" t="s">
        <v>158</v>
      </c>
      <c r="J84" s="59" t="s">
        <v>50</v>
      </c>
      <c r="K84" s="59" t="s">
        <v>51</v>
      </c>
      <c r="L84" s="59" t="s">
        <v>52</v>
      </c>
      <c r="M84" s="59" t="s">
        <v>159</v>
      </c>
      <c r="N84" s="59" t="s">
        <v>160</v>
      </c>
      <c r="O84" s="59" t="s">
        <v>161</v>
      </c>
      <c r="P84" s="59" t="s">
        <v>55</v>
      </c>
      <c r="Q84" s="59" t="s">
        <v>56</v>
      </c>
      <c r="R84" s="59" t="s">
        <v>57</v>
      </c>
      <c r="S84" s="59" t="s">
        <v>162</v>
      </c>
      <c r="T84" s="59" t="s">
        <v>163</v>
      </c>
    </row>
    <row r="85" spans="2:20">
      <c r="B85" s="22" t="s">
        <v>261</v>
      </c>
      <c r="C85" s="44" t="s">
        <v>97</v>
      </c>
      <c r="D85" s="122" t="str">
        <f t="shared" ref="D85:D102" si="3">+CONCATENATE(B85,C85)</f>
        <v>GBP - Odin2.0. A</v>
      </c>
      <c r="E85" s="62">
        <v>75</v>
      </c>
      <c r="F85" s="62">
        <v>75</v>
      </c>
      <c r="G85" s="62">
        <v>75</v>
      </c>
      <c r="H85" s="62">
        <v>75</v>
      </c>
      <c r="I85" s="62">
        <v>75</v>
      </c>
      <c r="J85" s="62">
        <v>100</v>
      </c>
      <c r="K85" s="62">
        <v>100</v>
      </c>
      <c r="L85" s="62">
        <v>150</v>
      </c>
      <c r="M85" s="62">
        <v>150</v>
      </c>
      <c r="N85" s="62">
        <v>150</v>
      </c>
      <c r="O85" s="62">
        <v>150</v>
      </c>
      <c r="P85" s="62">
        <v>150</v>
      </c>
      <c r="Q85" s="62">
        <v>150</v>
      </c>
      <c r="R85" s="62">
        <v>150</v>
      </c>
      <c r="S85" s="62">
        <v>150</v>
      </c>
      <c r="T85" s="62">
        <v>150</v>
      </c>
    </row>
    <row r="86" spans="2:20">
      <c r="B86" s="22" t="s">
        <v>261</v>
      </c>
      <c r="C86" s="44" t="s">
        <v>99</v>
      </c>
      <c r="D86" s="122" t="str">
        <f t="shared" si="3"/>
        <v>GBP - Odin2.0. DHA</v>
      </c>
      <c r="E86" s="62">
        <v>75</v>
      </c>
      <c r="F86" s="62">
        <v>75</v>
      </c>
      <c r="G86" s="62">
        <v>75</v>
      </c>
      <c r="H86" s="62">
        <v>75</v>
      </c>
      <c r="I86" s="62">
        <v>75</v>
      </c>
      <c r="J86" s="62">
        <v>100</v>
      </c>
      <c r="K86" s="62">
        <v>100</v>
      </c>
      <c r="L86" s="62">
        <v>150</v>
      </c>
      <c r="M86" s="62">
        <v>150</v>
      </c>
      <c r="N86" s="62">
        <v>150</v>
      </c>
      <c r="O86" s="62">
        <v>150</v>
      </c>
      <c r="P86" s="62">
        <v>150</v>
      </c>
      <c r="Q86" s="62">
        <v>150</v>
      </c>
      <c r="R86" s="62">
        <v>150</v>
      </c>
      <c r="S86" s="62">
        <v>150</v>
      </c>
      <c r="T86" s="62">
        <v>150</v>
      </c>
    </row>
    <row r="87" spans="2:20">
      <c r="B87" s="22" t="s">
        <v>261</v>
      </c>
      <c r="C87" s="44" t="s">
        <v>98</v>
      </c>
      <c r="D87" s="122" t="str">
        <f t="shared" si="3"/>
        <v>GBP - Odin2.1. A</v>
      </c>
      <c r="E87" s="62">
        <v>133</v>
      </c>
      <c r="F87" s="62">
        <v>144</v>
      </c>
      <c r="G87" s="62">
        <v>183</v>
      </c>
      <c r="H87" s="62">
        <v>213</v>
      </c>
      <c r="I87" s="62">
        <v>236</v>
      </c>
      <c r="J87" s="62">
        <v>382</v>
      </c>
      <c r="K87" s="62">
        <v>445</v>
      </c>
      <c r="L87" s="62">
        <v>509</v>
      </c>
      <c r="M87" s="62">
        <v>623</v>
      </c>
      <c r="N87" s="62">
        <v>642</v>
      </c>
      <c r="O87" s="62">
        <v>886</v>
      </c>
      <c r="P87" s="62">
        <v>968</v>
      </c>
      <c r="Q87" s="62">
        <v>1159</v>
      </c>
      <c r="R87" s="62">
        <v>1376</v>
      </c>
      <c r="S87" s="62">
        <v>1488</v>
      </c>
      <c r="T87" s="151" t="s">
        <v>164</v>
      </c>
    </row>
    <row r="88" spans="2:20">
      <c r="B88" s="22" t="s">
        <v>261</v>
      </c>
      <c r="C88" s="44" t="s">
        <v>100</v>
      </c>
      <c r="D88" s="122" t="str">
        <f t="shared" si="3"/>
        <v>GBP - Odin2.1. DHA</v>
      </c>
      <c r="E88" s="62">
        <v>133</v>
      </c>
      <c r="F88" s="62">
        <v>144</v>
      </c>
      <c r="G88" s="62">
        <v>183</v>
      </c>
      <c r="H88" s="62">
        <v>213</v>
      </c>
      <c r="I88" s="62">
        <v>236</v>
      </c>
      <c r="J88" s="62">
        <v>382</v>
      </c>
      <c r="K88" s="62">
        <v>445</v>
      </c>
      <c r="L88" s="62">
        <v>509</v>
      </c>
      <c r="M88" s="62">
        <v>623</v>
      </c>
      <c r="N88" s="62">
        <v>642</v>
      </c>
      <c r="O88" s="62">
        <v>886</v>
      </c>
      <c r="P88" s="62">
        <v>968</v>
      </c>
      <c r="Q88" s="62">
        <v>1159</v>
      </c>
      <c r="R88" s="62">
        <v>1376</v>
      </c>
      <c r="S88" s="62">
        <v>1488</v>
      </c>
      <c r="T88" s="151" t="s">
        <v>164</v>
      </c>
    </row>
    <row r="89" spans="2:20">
      <c r="B89" s="22" t="s">
        <v>261</v>
      </c>
      <c r="C89" s="44" t="s">
        <v>39</v>
      </c>
      <c r="D89" s="122" t="str">
        <f t="shared" si="3"/>
        <v>GBP - Odin3.0. A</v>
      </c>
      <c r="E89" s="62">
        <v>133</v>
      </c>
      <c r="F89" s="62">
        <v>144</v>
      </c>
      <c r="G89" s="62">
        <v>183</v>
      </c>
      <c r="H89" s="62">
        <v>213</v>
      </c>
      <c r="I89" s="62">
        <v>236</v>
      </c>
      <c r="J89" s="62">
        <v>382</v>
      </c>
      <c r="K89" s="62">
        <v>445</v>
      </c>
      <c r="L89" s="62">
        <v>509</v>
      </c>
      <c r="M89" s="62">
        <v>623</v>
      </c>
      <c r="N89" s="62">
        <v>642</v>
      </c>
      <c r="O89" s="62">
        <v>886</v>
      </c>
      <c r="P89" s="62">
        <v>968</v>
      </c>
      <c r="Q89" s="62">
        <v>1159</v>
      </c>
      <c r="R89" s="62">
        <v>1376</v>
      </c>
      <c r="S89" s="62">
        <v>1488</v>
      </c>
      <c r="T89" s="151" t="s">
        <v>164</v>
      </c>
    </row>
    <row r="90" spans="2:20">
      <c r="B90" s="22" t="s">
        <v>261</v>
      </c>
      <c r="C90" s="44" t="s">
        <v>40</v>
      </c>
      <c r="D90" s="122" t="str">
        <f t="shared" si="3"/>
        <v>GBP - Odin3.1. A</v>
      </c>
      <c r="E90" s="62">
        <v>133</v>
      </c>
      <c r="F90" s="62">
        <v>144</v>
      </c>
      <c r="G90" s="62">
        <v>183</v>
      </c>
      <c r="H90" s="62">
        <v>213</v>
      </c>
      <c r="I90" s="62">
        <v>236</v>
      </c>
      <c r="J90" s="62">
        <v>382</v>
      </c>
      <c r="K90" s="62">
        <v>445</v>
      </c>
      <c r="L90" s="62">
        <v>509</v>
      </c>
      <c r="M90" s="62">
        <v>623</v>
      </c>
      <c r="N90" s="62">
        <v>642</v>
      </c>
      <c r="O90" s="62">
        <v>886</v>
      </c>
      <c r="P90" s="62">
        <v>968</v>
      </c>
      <c r="Q90" s="62">
        <v>1159</v>
      </c>
      <c r="R90" s="62">
        <v>1376</v>
      </c>
      <c r="S90" s="62">
        <v>1488</v>
      </c>
      <c r="T90" s="151" t="s">
        <v>164</v>
      </c>
    </row>
    <row r="91" spans="2:20">
      <c r="B91" s="1" t="s">
        <v>262</v>
      </c>
      <c r="C91" s="16" t="s">
        <v>97</v>
      </c>
      <c r="D91" s="123" t="str">
        <f t="shared" si="3"/>
        <v>GBP - Woody2.0. A</v>
      </c>
      <c r="E91" s="63">
        <v>56</v>
      </c>
      <c r="F91" s="63">
        <v>56</v>
      </c>
      <c r="G91" s="63">
        <v>56</v>
      </c>
      <c r="H91" s="63">
        <v>56</v>
      </c>
      <c r="I91" s="63">
        <v>56</v>
      </c>
      <c r="J91" s="63">
        <v>75</v>
      </c>
      <c r="K91" s="63">
        <v>75</v>
      </c>
      <c r="L91" s="63">
        <v>113</v>
      </c>
      <c r="M91" s="63">
        <v>113</v>
      </c>
      <c r="N91" s="63">
        <v>113</v>
      </c>
      <c r="O91" s="63">
        <v>113</v>
      </c>
      <c r="P91" s="63">
        <v>113</v>
      </c>
      <c r="Q91" s="63">
        <v>113</v>
      </c>
      <c r="R91" s="63">
        <v>113</v>
      </c>
      <c r="S91" s="63">
        <v>113</v>
      </c>
      <c r="T91" s="63">
        <v>113</v>
      </c>
    </row>
    <row r="92" spans="2:20">
      <c r="B92" s="1" t="s">
        <v>262</v>
      </c>
      <c r="C92" s="16" t="s">
        <v>99</v>
      </c>
      <c r="D92" s="123" t="str">
        <f t="shared" si="3"/>
        <v>GBP - Woody2.0. DHA</v>
      </c>
      <c r="E92" s="63">
        <v>56</v>
      </c>
      <c r="F92" s="63">
        <v>56</v>
      </c>
      <c r="G92" s="63">
        <v>56</v>
      </c>
      <c r="H92" s="63">
        <v>56</v>
      </c>
      <c r="I92" s="63">
        <v>56</v>
      </c>
      <c r="J92" s="63">
        <v>75</v>
      </c>
      <c r="K92" s="63">
        <v>75</v>
      </c>
      <c r="L92" s="63">
        <v>113</v>
      </c>
      <c r="M92" s="63">
        <v>113</v>
      </c>
      <c r="N92" s="63">
        <v>113</v>
      </c>
      <c r="O92" s="63">
        <v>113</v>
      </c>
      <c r="P92" s="63">
        <v>113</v>
      </c>
      <c r="Q92" s="63">
        <v>113</v>
      </c>
      <c r="R92" s="63">
        <v>113</v>
      </c>
      <c r="S92" s="63">
        <v>113</v>
      </c>
      <c r="T92" s="63">
        <v>113</v>
      </c>
    </row>
    <row r="93" spans="2:20">
      <c r="B93" s="1" t="s">
        <v>262</v>
      </c>
      <c r="C93" s="16" t="s">
        <v>98</v>
      </c>
      <c r="D93" s="123" t="str">
        <f t="shared" si="3"/>
        <v>GBP - Woody2.1. A</v>
      </c>
      <c r="E93" s="63">
        <v>97</v>
      </c>
      <c r="F93" s="63">
        <v>108</v>
      </c>
      <c r="G93" s="63">
        <v>146</v>
      </c>
      <c r="H93" s="63">
        <v>169</v>
      </c>
      <c r="I93" s="63">
        <v>186</v>
      </c>
      <c r="J93" s="63">
        <v>328</v>
      </c>
      <c r="K93" s="63">
        <v>389</v>
      </c>
      <c r="L93" s="63">
        <v>436</v>
      </c>
      <c r="M93" s="63">
        <v>544</v>
      </c>
      <c r="N93" s="63">
        <v>561</v>
      </c>
      <c r="O93" s="63">
        <v>805</v>
      </c>
      <c r="P93" s="63">
        <v>890</v>
      </c>
      <c r="Q93" s="63">
        <v>1063</v>
      </c>
      <c r="R93" s="63">
        <v>1271</v>
      </c>
      <c r="S93" s="63">
        <v>1378</v>
      </c>
      <c r="T93" s="152" t="s">
        <v>164</v>
      </c>
    </row>
    <row r="94" spans="2:20">
      <c r="B94" s="1" t="s">
        <v>262</v>
      </c>
      <c r="C94" s="16" t="s">
        <v>100</v>
      </c>
      <c r="D94" s="123" t="str">
        <f t="shared" si="3"/>
        <v>GBP - Woody2.1. DHA</v>
      </c>
      <c r="E94" s="63">
        <v>97</v>
      </c>
      <c r="F94" s="63">
        <v>108</v>
      </c>
      <c r="G94" s="63">
        <v>146</v>
      </c>
      <c r="H94" s="63">
        <v>169</v>
      </c>
      <c r="I94" s="63">
        <v>186</v>
      </c>
      <c r="J94" s="63">
        <v>328</v>
      </c>
      <c r="K94" s="63">
        <v>389</v>
      </c>
      <c r="L94" s="63">
        <v>436</v>
      </c>
      <c r="M94" s="63">
        <v>544</v>
      </c>
      <c r="N94" s="63">
        <v>561</v>
      </c>
      <c r="O94" s="63">
        <v>805</v>
      </c>
      <c r="P94" s="63">
        <v>890</v>
      </c>
      <c r="Q94" s="63">
        <v>1063</v>
      </c>
      <c r="R94" s="63">
        <v>1271</v>
      </c>
      <c r="S94" s="63">
        <v>1378</v>
      </c>
      <c r="T94" s="152" t="s">
        <v>164</v>
      </c>
    </row>
    <row r="95" spans="2:20">
      <c r="B95" s="1" t="s">
        <v>262</v>
      </c>
      <c r="C95" s="16" t="s">
        <v>39</v>
      </c>
      <c r="D95" s="123" t="str">
        <f t="shared" si="3"/>
        <v>GBP - Woody3.0. A</v>
      </c>
      <c r="E95" s="63">
        <v>97</v>
      </c>
      <c r="F95" s="63">
        <v>108</v>
      </c>
      <c r="G95" s="63">
        <v>146</v>
      </c>
      <c r="H95" s="63">
        <v>169</v>
      </c>
      <c r="I95" s="63">
        <v>186</v>
      </c>
      <c r="J95" s="63">
        <v>328</v>
      </c>
      <c r="K95" s="63">
        <v>389</v>
      </c>
      <c r="L95" s="63">
        <v>436</v>
      </c>
      <c r="M95" s="63">
        <v>544</v>
      </c>
      <c r="N95" s="63">
        <v>561</v>
      </c>
      <c r="O95" s="63">
        <v>805</v>
      </c>
      <c r="P95" s="63">
        <v>890</v>
      </c>
      <c r="Q95" s="63">
        <v>1063</v>
      </c>
      <c r="R95" s="63">
        <v>1271</v>
      </c>
      <c r="S95" s="63">
        <v>1378</v>
      </c>
      <c r="T95" s="152" t="s">
        <v>164</v>
      </c>
    </row>
    <row r="96" spans="2:20">
      <c r="B96" s="1" t="s">
        <v>262</v>
      </c>
      <c r="C96" s="16" t="s">
        <v>40</v>
      </c>
      <c r="D96" s="123" t="str">
        <f t="shared" si="3"/>
        <v>GBP - Woody3.1. A</v>
      </c>
      <c r="E96" s="63">
        <v>97</v>
      </c>
      <c r="F96" s="63">
        <v>108</v>
      </c>
      <c r="G96" s="63">
        <v>146</v>
      </c>
      <c r="H96" s="63">
        <v>169</v>
      </c>
      <c r="I96" s="63">
        <v>186</v>
      </c>
      <c r="J96" s="63">
        <v>328</v>
      </c>
      <c r="K96" s="63">
        <v>389</v>
      </c>
      <c r="L96" s="63">
        <v>436</v>
      </c>
      <c r="M96" s="63">
        <v>544</v>
      </c>
      <c r="N96" s="63">
        <v>561</v>
      </c>
      <c r="O96" s="63">
        <v>805</v>
      </c>
      <c r="P96" s="63">
        <v>890</v>
      </c>
      <c r="Q96" s="63">
        <v>1063</v>
      </c>
      <c r="R96" s="63">
        <v>1271</v>
      </c>
      <c r="S96" s="63">
        <v>1378</v>
      </c>
      <c r="T96" s="152" t="s">
        <v>164</v>
      </c>
    </row>
    <row r="97" spans="2:20">
      <c r="B97" s="22" t="s">
        <v>263</v>
      </c>
      <c r="C97" s="44" t="s">
        <v>97</v>
      </c>
      <c r="D97" s="122" t="str">
        <f t="shared" si="3"/>
        <v>GBP - Darwin2.0. A</v>
      </c>
      <c r="E97" s="62">
        <v>105</v>
      </c>
      <c r="F97" s="62">
        <v>105</v>
      </c>
      <c r="G97" s="62">
        <v>105</v>
      </c>
      <c r="H97" s="62">
        <v>105</v>
      </c>
      <c r="I97" s="62">
        <v>105</v>
      </c>
      <c r="J97" s="62">
        <v>240</v>
      </c>
      <c r="K97" s="62">
        <v>240</v>
      </c>
      <c r="L97" s="62">
        <v>430</v>
      </c>
      <c r="M97" s="62">
        <v>430</v>
      </c>
      <c r="N97" s="62">
        <v>430</v>
      </c>
      <c r="O97" s="62">
        <v>430</v>
      </c>
      <c r="P97" s="62">
        <v>430</v>
      </c>
      <c r="Q97" s="62">
        <v>430</v>
      </c>
      <c r="R97" s="62">
        <v>430</v>
      </c>
      <c r="S97" s="62">
        <v>430</v>
      </c>
      <c r="T97" s="62">
        <v>430</v>
      </c>
    </row>
    <row r="98" spans="2:20">
      <c r="B98" s="22" t="s">
        <v>263</v>
      </c>
      <c r="C98" s="44" t="s">
        <v>99</v>
      </c>
      <c r="D98" s="122" t="str">
        <f t="shared" si="3"/>
        <v>GBP - Darwin2.0. DHA</v>
      </c>
      <c r="E98" s="62">
        <v>105</v>
      </c>
      <c r="F98" s="62">
        <v>105</v>
      </c>
      <c r="G98" s="62">
        <v>105</v>
      </c>
      <c r="H98" s="62">
        <v>105</v>
      </c>
      <c r="I98" s="62">
        <v>105</v>
      </c>
      <c r="J98" s="62">
        <v>240</v>
      </c>
      <c r="K98" s="62">
        <v>240</v>
      </c>
      <c r="L98" s="62">
        <v>430</v>
      </c>
      <c r="M98" s="62">
        <v>430</v>
      </c>
      <c r="N98" s="62">
        <v>430</v>
      </c>
      <c r="O98" s="62">
        <v>430</v>
      </c>
      <c r="P98" s="62">
        <v>430</v>
      </c>
      <c r="Q98" s="62">
        <v>430</v>
      </c>
      <c r="R98" s="62">
        <v>430</v>
      </c>
      <c r="S98" s="62">
        <v>430</v>
      </c>
      <c r="T98" s="62">
        <v>430</v>
      </c>
    </row>
    <row r="99" spans="2:20">
      <c r="B99" s="22" t="s">
        <v>263</v>
      </c>
      <c r="C99" s="44" t="s">
        <v>98</v>
      </c>
      <c r="D99" s="122" t="str">
        <f t="shared" si="3"/>
        <v>GBP - Darwin2.1. A</v>
      </c>
      <c r="E99" s="62">
        <v>135</v>
      </c>
      <c r="F99" s="62">
        <v>146</v>
      </c>
      <c r="G99" s="62">
        <v>213</v>
      </c>
      <c r="H99" s="62">
        <v>283</v>
      </c>
      <c r="I99" s="62">
        <v>326</v>
      </c>
      <c r="J99" s="62">
        <v>522</v>
      </c>
      <c r="K99" s="62">
        <v>655</v>
      </c>
      <c r="L99" s="62">
        <v>789</v>
      </c>
      <c r="M99" s="62">
        <v>973</v>
      </c>
      <c r="N99" s="62">
        <v>1062</v>
      </c>
      <c r="O99" s="62">
        <v>1411</v>
      </c>
      <c r="P99" s="62">
        <v>1668</v>
      </c>
      <c r="Q99" s="62">
        <v>2209</v>
      </c>
      <c r="R99" s="62">
        <v>2776</v>
      </c>
      <c r="S99" s="62">
        <v>3588</v>
      </c>
      <c r="T99" s="151" t="s">
        <v>164</v>
      </c>
    </row>
    <row r="100" spans="2:20">
      <c r="B100" s="22" t="s">
        <v>263</v>
      </c>
      <c r="C100" s="44" t="s">
        <v>100</v>
      </c>
      <c r="D100" s="122" t="str">
        <f t="shared" si="3"/>
        <v>GBP - Darwin2.1. DHA</v>
      </c>
      <c r="E100" s="62">
        <v>135</v>
      </c>
      <c r="F100" s="62">
        <v>146</v>
      </c>
      <c r="G100" s="62">
        <v>213</v>
      </c>
      <c r="H100" s="62">
        <v>283</v>
      </c>
      <c r="I100" s="62">
        <v>326</v>
      </c>
      <c r="J100" s="62">
        <v>522</v>
      </c>
      <c r="K100" s="62">
        <v>655</v>
      </c>
      <c r="L100" s="62">
        <v>789</v>
      </c>
      <c r="M100" s="62">
        <v>973</v>
      </c>
      <c r="N100" s="62">
        <v>1062</v>
      </c>
      <c r="O100" s="62">
        <v>1411</v>
      </c>
      <c r="P100" s="62">
        <v>1668</v>
      </c>
      <c r="Q100" s="62">
        <v>2209</v>
      </c>
      <c r="R100" s="62">
        <v>2776</v>
      </c>
      <c r="S100" s="62">
        <v>3588</v>
      </c>
      <c r="T100" s="151" t="s">
        <v>164</v>
      </c>
    </row>
    <row r="101" spans="2:20">
      <c r="B101" s="22" t="s">
        <v>263</v>
      </c>
      <c r="C101" s="44" t="s">
        <v>39</v>
      </c>
      <c r="D101" s="122" t="str">
        <f t="shared" si="3"/>
        <v>GBP - Darwin3.0. A</v>
      </c>
      <c r="E101" s="62">
        <v>135</v>
      </c>
      <c r="F101" s="62">
        <v>146</v>
      </c>
      <c r="G101" s="62">
        <v>213</v>
      </c>
      <c r="H101" s="62">
        <v>283</v>
      </c>
      <c r="I101" s="62">
        <v>326</v>
      </c>
      <c r="J101" s="62">
        <v>522</v>
      </c>
      <c r="K101" s="62">
        <v>655</v>
      </c>
      <c r="L101" s="62">
        <v>789</v>
      </c>
      <c r="M101" s="62">
        <v>973</v>
      </c>
      <c r="N101" s="62">
        <v>1062</v>
      </c>
      <c r="O101" s="62">
        <v>1411</v>
      </c>
      <c r="P101" s="62">
        <v>1668</v>
      </c>
      <c r="Q101" s="62">
        <v>2209</v>
      </c>
      <c r="R101" s="62">
        <v>2776</v>
      </c>
      <c r="S101" s="62">
        <v>3588</v>
      </c>
      <c r="T101" s="151" t="s">
        <v>164</v>
      </c>
    </row>
    <row r="102" spans="2:20">
      <c r="B102" s="22" t="s">
        <v>263</v>
      </c>
      <c r="C102" s="44" t="s">
        <v>40</v>
      </c>
      <c r="D102" s="122" t="str">
        <f t="shared" si="3"/>
        <v>GBP - Darwin3.1. A</v>
      </c>
      <c r="E102" s="62">
        <v>135</v>
      </c>
      <c r="F102" s="62">
        <v>146</v>
      </c>
      <c r="G102" s="62">
        <v>213</v>
      </c>
      <c r="H102" s="62">
        <v>283</v>
      </c>
      <c r="I102" s="62">
        <v>326</v>
      </c>
      <c r="J102" s="62">
        <v>522</v>
      </c>
      <c r="K102" s="62">
        <v>655</v>
      </c>
      <c r="L102" s="62">
        <v>789</v>
      </c>
      <c r="M102" s="62">
        <v>973</v>
      </c>
      <c r="N102" s="62">
        <v>1062</v>
      </c>
      <c r="O102" s="62">
        <v>1411</v>
      </c>
      <c r="P102" s="62">
        <v>1668</v>
      </c>
      <c r="Q102" s="62">
        <v>2209</v>
      </c>
      <c r="R102" s="62">
        <v>2776</v>
      </c>
      <c r="S102" s="62">
        <v>3588</v>
      </c>
      <c r="T102" s="151" t="s">
        <v>164</v>
      </c>
    </row>
    <row r="104" spans="2:20">
      <c r="B104" t="s">
        <v>253</v>
      </c>
    </row>
    <row r="107" spans="2:20" s="195" customFormat="1"/>
    <row r="108" spans="2:20" s="195" customFormat="1"/>
    <row r="109" spans="2:20" s="195" customFormat="1"/>
    <row r="110" spans="2:20">
      <c r="B110" s="5" t="s">
        <v>154</v>
      </c>
    </row>
    <row r="111" spans="2:20">
      <c r="B111" s="5"/>
    </row>
    <row r="112" spans="2:20">
      <c r="F112" s="61"/>
      <c r="G112" s="61"/>
      <c r="H112" s="60"/>
      <c r="I112" s="60"/>
      <c r="J112" s="60"/>
      <c r="K112" s="60"/>
    </row>
    <row r="113" spans="2:28">
      <c r="E113" s="13" t="s">
        <v>140</v>
      </c>
      <c r="F113" s="143"/>
      <c r="G113" s="143"/>
      <c r="H113" s="144"/>
      <c r="I113" s="144"/>
      <c r="J113" s="144"/>
      <c r="K113" s="14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2:28">
      <c r="B114" s="8" t="s">
        <v>4</v>
      </c>
      <c r="C114" s="15" t="s">
        <v>143</v>
      </c>
      <c r="E114" s="14">
        <v>7</v>
      </c>
      <c r="F114" s="142">
        <v>8</v>
      </c>
      <c r="G114" s="142">
        <v>9</v>
      </c>
      <c r="H114" s="142">
        <v>10</v>
      </c>
      <c r="I114" s="142">
        <v>11</v>
      </c>
      <c r="J114" s="142">
        <v>12</v>
      </c>
      <c r="K114" s="142">
        <v>13</v>
      </c>
      <c r="L114" s="142">
        <v>14</v>
      </c>
      <c r="M114" s="142">
        <v>15</v>
      </c>
      <c r="N114" s="142">
        <v>16</v>
      </c>
      <c r="O114" s="142">
        <v>17</v>
      </c>
      <c r="P114" s="142">
        <v>18</v>
      </c>
      <c r="Q114" s="142">
        <v>19</v>
      </c>
      <c r="R114" s="142">
        <v>20</v>
      </c>
      <c r="S114" s="142">
        <v>21</v>
      </c>
      <c r="T114" s="142">
        <v>22</v>
      </c>
      <c r="U114" s="142">
        <v>23</v>
      </c>
      <c r="V114" s="142">
        <v>24</v>
      </c>
      <c r="W114" s="142">
        <v>25</v>
      </c>
      <c r="X114" s="142">
        <v>26</v>
      </c>
      <c r="Y114" s="142">
        <v>27</v>
      </c>
      <c r="Z114" s="142">
        <v>28</v>
      </c>
      <c r="AA114" s="142">
        <v>29</v>
      </c>
      <c r="AB114" s="142">
        <v>30</v>
      </c>
    </row>
    <row r="115" spans="2:28">
      <c r="B115" s="22" t="s">
        <v>138</v>
      </c>
      <c r="C115" s="44" t="s">
        <v>141</v>
      </c>
      <c r="E115" s="145">
        <v>0.48659999999999998</v>
      </c>
      <c r="F115" s="145">
        <v>0.50949999999999995</v>
      </c>
      <c r="G115" s="145">
        <v>0.53239999999999998</v>
      </c>
      <c r="H115" s="145">
        <v>0.55530000000000002</v>
      </c>
      <c r="I115" s="145">
        <v>0.57820000000000005</v>
      </c>
      <c r="J115" s="145">
        <v>0.60109999999999997</v>
      </c>
      <c r="K115" s="145">
        <v>0.624</v>
      </c>
      <c r="L115" s="145">
        <v>0.64690000000000003</v>
      </c>
      <c r="M115" s="145">
        <v>0.64690000000000003</v>
      </c>
      <c r="N115" s="145">
        <v>0.64690000000000003</v>
      </c>
      <c r="O115" s="145">
        <v>0.64690000000000003</v>
      </c>
      <c r="P115" s="145">
        <v>0.64690000000000003</v>
      </c>
      <c r="Q115" s="145">
        <v>0.64690000000000003</v>
      </c>
      <c r="R115" s="145">
        <v>0.64690000000000003</v>
      </c>
      <c r="S115" s="145">
        <v>0.64690000000000003</v>
      </c>
      <c r="T115" s="145">
        <v>0.64690000000000003</v>
      </c>
      <c r="U115" s="145">
        <v>0.64690000000000003</v>
      </c>
      <c r="V115" s="145">
        <v>0.64690000000000003</v>
      </c>
      <c r="W115" s="145">
        <v>0.64690000000000003</v>
      </c>
      <c r="X115" s="145">
        <v>0.64690000000000003</v>
      </c>
      <c r="Y115" s="145">
        <v>0.64690000000000003</v>
      </c>
      <c r="Z115" s="145">
        <v>0.64690000000000003</v>
      </c>
      <c r="AA115" s="145">
        <v>0.64690000000000003</v>
      </c>
      <c r="AB115" s="145">
        <v>0.64690000000000003</v>
      </c>
    </row>
    <row r="116" spans="2:28">
      <c r="B116" s="22" t="s">
        <v>138</v>
      </c>
      <c r="C116" s="44" t="s">
        <v>142</v>
      </c>
      <c r="E116" s="145">
        <v>0.56999999999999995</v>
      </c>
      <c r="F116" s="145">
        <v>0.6</v>
      </c>
      <c r="G116" s="145">
        <v>0.63</v>
      </c>
      <c r="H116" s="145">
        <v>0.66</v>
      </c>
      <c r="I116" s="145">
        <v>0.69</v>
      </c>
      <c r="J116" s="145">
        <v>0.72</v>
      </c>
      <c r="K116" s="145">
        <v>0.75</v>
      </c>
      <c r="L116" s="145">
        <v>0.78</v>
      </c>
      <c r="M116" s="145">
        <v>0.78</v>
      </c>
      <c r="N116" s="145">
        <v>0.78</v>
      </c>
      <c r="O116" s="145">
        <v>0.78</v>
      </c>
      <c r="P116" s="145">
        <v>0.78</v>
      </c>
      <c r="Q116" s="145">
        <v>0.78</v>
      </c>
      <c r="R116" s="145">
        <v>0.78</v>
      </c>
      <c r="S116" s="145">
        <v>0.78</v>
      </c>
      <c r="T116" s="145">
        <v>0.78</v>
      </c>
      <c r="U116" s="145">
        <v>0.78</v>
      </c>
      <c r="V116" s="145">
        <v>0.78</v>
      </c>
      <c r="W116" s="145">
        <v>0.78</v>
      </c>
      <c r="X116" s="145">
        <v>0.78</v>
      </c>
      <c r="Y116" s="145">
        <v>0.78</v>
      </c>
      <c r="Z116" s="145">
        <v>0.78</v>
      </c>
      <c r="AA116" s="145">
        <v>0.78</v>
      </c>
      <c r="AB116" s="145">
        <v>0.78</v>
      </c>
    </row>
    <row r="117" spans="2:28">
      <c r="B117" s="122" t="s">
        <v>191</v>
      </c>
      <c r="C117" s="44" t="s">
        <v>194</v>
      </c>
      <c r="E117" s="145">
        <v>0.5</v>
      </c>
      <c r="F117" s="145">
        <v>0.5</v>
      </c>
      <c r="G117" s="145">
        <v>0.5</v>
      </c>
      <c r="H117" s="145">
        <v>0.5</v>
      </c>
      <c r="I117" s="145">
        <v>0.5</v>
      </c>
      <c r="J117" s="145">
        <v>0.5</v>
      </c>
      <c r="K117" s="145">
        <v>0.5</v>
      </c>
      <c r="L117" s="145">
        <v>0.5</v>
      </c>
      <c r="M117" s="145">
        <v>0.5</v>
      </c>
      <c r="N117" s="145">
        <v>0.5</v>
      </c>
      <c r="O117" s="145">
        <v>0.5</v>
      </c>
      <c r="P117" s="145">
        <v>0.5</v>
      </c>
      <c r="Q117" s="145">
        <v>0.5</v>
      </c>
      <c r="R117" s="145">
        <v>0.5</v>
      </c>
      <c r="S117" s="145">
        <v>0.5</v>
      </c>
      <c r="T117" s="145">
        <v>0.5</v>
      </c>
      <c r="U117" s="145">
        <v>0.5</v>
      </c>
      <c r="V117" s="145">
        <v>0.5</v>
      </c>
      <c r="W117" s="145">
        <v>0.5</v>
      </c>
      <c r="X117" s="145">
        <v>0.5</v>
      </c>
      <c r="Y117" s="145">
        <v>0.5</v>
      </c>
      <c r="Z117" s="145">
        <v>0.5</v>
      </c>
      <c r="AA117" s="145">
        <v>0.5</v>
      </c>
      <c r="AB117" s="145">
        <v>0.5</v>
      </c>
    </row>
    <row r="118" spans="2:28">
      <c r="B118" s="22"/>
      <c r="C118" s="44"/>
    </row>
    <row r="119" spans="2:28">
      <c r="B119" s="22"/>
      <c r="C119" s="44"/>
    </row>
    <row r="120" spans="2:28">
      <c r="B120" s="22"/>
      <c r="C12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Herramienta &gt;&gt;</vt:lpstr>
      <vt:lpstr>I1_Cliente seleccionado</vt:lpstr>
      <vt:lpstr>W2_Comparador de tarifas</vt:lpstr>
      <vt:lpstr>O_PDF cliente</vt:lpstr>
      <vt:lpstr>Base datos &gt;&gt;</vt:lpstr>
      <vt:lpstr>I2_Consumo anual cliente</vt:lpstr>
      <vt:lpstr>I3_Precios Finales</vt:lpstr>
      <vt:lpstr>I4_Precios Base</vt:lpstr>
      <vt:lpstr>I5_Comisiones Comercializadoras</vt:lpstr>
      <vt:lpstr>I6_Contacto Comercializadoras</vt:lpstr>
      <vt:lpstr>W1_Calculo de facturas</vt:lpstr>
      <vt:lpstr>Soportes</vt:lpstr>
      <vt:lpstr>Dudas Comercializadoras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Trevino Ruiz De Velasco</dc:creator>
  <cp:lastModifiedBy>Lucas Trevino Ruiz De Velasco</cp:lastModifiedBy>
  <dcterms:created xsi:type="dcterms:W3CDTF">2020-06-03T14:38:19Z</dcterms:created>
  <dcterms:modified xsi:type="dcterms:W3CDTF">2020-07-22T10:43:43Z</dcterms:modified>
</cp:coreProperties>
</file>