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05" yWindow="1725" windowWidth="23325" windowHeight="8340" activeTab="14"/>
  </bookViews>
  <sheets>
    <sheet name="0206" sheetId="1" r:id="rId1"/>
    <sheet name="0306" sheetId="2" r:id="rId2"/>
    <sheet name="0406" sheetId="3" r:id="rId3"/>
    <sheet name="0506" sheetId="7" r:id="rId4"/>
    <sheet name="0606" sheetId="8" r:id="rId5"/>
    <sheet name="0806" sheetId="9" r:id="rId6"/>
    <sheet name="0906" sheetId="10" r:id="rId7"/>
    <sheet name="1006" sheetId="11" r:id="rId8"/>
    <sheet name="1106" sheetId="12" r:id="rId9"/>
    <sheet name="1606" sheetId="13" r:id="rId10"/>
    <sheet name="1706" sheetId="14" r:id="rId11"/>
    <sheet name="1806" sheetId="16" r:id="rId12"/>
    <sheet name="2306" sheetId="17" r:id="rId13"/>
    <sheet name="2406" sheetId="18" r:id="rId14"/>
    <sheet name="2506" sheetId="19" r:id="rId15"/>
    <sheet name="Defects" sheetId="20" r:id="rId16"/>
  </sheets>
  <calcPr calcId="125725"/>
</workbook>
</file>

<file path=xl/calcChain.xml><?xml version="1.0" encoding="utf-8"?>
<calcChain xmlns="http://schemas.openxmlformats.org/spreadsheetml/2006/main">
  <c r="F33" i="19"/>
  <c r="E33"/>
  <c r="D33"/>
  <c r="C33"/>
  <c r="B33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36" i="18"/>
  <c r="I20"/>
  <c r="F36"/>
  <c r="E36"/>
  <c r="D36"/>
  <c r="C36"/>
  <c r="H36" s="1"/>
  <c r="B36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F37" i="17"/>
  <c r="E37"/>
  <c r="D37"/>
  <c r="C37"/>
  <c r="H37" s="1"/>
  <c r="B37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G37" s="1"/>
  <c r="I37" i="16"/>
  <c r="I21"/>
  <c r="H21"/>
  <c r="I33"/>
  <c r="F37"/>
  <c r="E37"/>
  <c r="D37"/>
  <c r="C37"/>
  <c r="B37"/>
  <c r="G36"/>
  <c r="I35"/>
  <c r="H35"/>
  <c r="G35"/>
  <c r="I34"/>
  <c r="H34"/>
  <c r="G34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21" i="14"/>
  <c r="G21"/>
  <c r="F37"/>
  <c r="E37"/>
  <c r="D37"/>
  <c r="C37"/>
  <c r="B37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H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F56" i="13"/>
  <c r="E56"/>
  <c r="D56"/>
  <c r="C56"/>
  <c r="B56"/>
  <c r="G55"/>
  <c r="I54"/>
  <c r="H54"/>
  <c r="G54"/>
  <c r="I53"/>
  <c r="H53"/>
  <c r="G53"/>
  <c r="I52"/>
  <c r="H52"/>
  <c r="G52"/>
  <c r="I51"/>
  <c r="H51"/>
  <c r="G51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54" i="12"/>
  <c r="I51"/>
  <c r="I44"/>
  <c r="I37"/>
  <c r="G38"/>
  <c r="H33" i="19" l="1"/>
  <c r="G33"/>
  <c r="I33"/>
  <c r="G36" i="18"/>
  <c r="I37" i="17"/>
  <c r="H37" i="16"/>
  <c r="G37"/>
  <c r="G37" i="14"/>
  <c r="H37"/>
  <c r="I37"/>
  <c r="G56" i="13"/>
  <c r="H56"/>
  <c r="I56"/>
  <c r="F56" i="12"/>
  <c r="E56"/>
  <c r="D56"/>
  <c r="C56"/>
  <c r="B56"/>
  <c r="G55"/>
  <c r="H54"/>
  <c r="G54"/>
  <c r="I53"/>
  <c r="H53"/>
  <c r="G53"/>
  <c r="I52"/>
  <c r="H52"/>
  <c r="G52"/>
  <c r="H51"/>
  <c r="G51"/>
  <c r="H50"/>
  <c r="G50"/>
  <c r="I49"/>
  <c r="H49"/>
  <c r="G49"/>
  <c r="I48"/>
  <c r="H48"/>
  <c r="G48"/>
  <c r="I47"/>
  <c r="H47"/>
  <c r="G47"/>
  <c r="I46"/>
  <c r="H46"/>
  <c r="G46"/>
  <c r="I45"/>
  <c r="H45"/>
  <c r="G45"/>
  <c r="H44"/>
  <c r="G44"/>
  <c r="I43"/>
  <c r="H43"/>
  <c r="G43"/>
  <c r="H42"/>
  <c r="G42"/>
  <c r="I41"/>
  <c r="H41"/>
  <c r="G41"/>
  <c r="I40"/>
  <c r="H40"/>
  <c r="G40"/>
  <c r="I39"/>
  <c r="H39"/>
  <c r="G39"/>
  <c r="I38"/>
  <c r="H38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F48" i="11"/>
  <c r="E48"/>
  <c r="D48"/>
  <c r="C48"/>
  <c r="I48" s="1"/>
  <c r="B48"/>
  <c r="G47"/>
  <c r="H46"/>
  <c r="G46"/>
  <c r="I45"/>
  <c r="H45"/>
  <c r="G45"/>
  <c r="I44"/>
  <c r="H44"/>
  <c r="G44"/>
  <c r="H43"/>
  <c r="G43"/>
  <c r="H42"/>
  <c r="G42"/>
  <c r="I41"/>
  <c r="H41"/>
  <c r="G41"/>
  <c r="I40"/>
  <c r="H40"/>
  <c r="G40"/>
  <c r="I39"/>
  <c r="H39"/>
  <c r="G39"/>
  <c r="I38"/>
  <c r="H38"/>
  <c r="G38"/>
  <c r="I37"/>
  <c r="H37"/>
  <c r="G37"/>
  <c r="H36"/>
  <c r="G36"/>
  <c r="I35"/>
  <c r="H35"/>
  <c r="G35"/>
  <c r="H34"/>
  <c r="G34"/>
  <c r="I33"/>
  <c r="H33"/>
  <c r="G33"/>
  <c r="I32"/>
  <c r="H32"/>
  <c r="G32"/>
  <c r="I31"/>
  <c r="H31"/>
  <c r="G31"/>
  <c r="I30"/>
  <c r="H30"/>
  <c r="G30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F48" i="10"/>
  <c r="E48"/>
  <c r="D48"/>
  <c r="C48"/>
  <c r="B48"/>
  <c r="G47"/>
  <c r="H46"/>
  <c r="G46"/>
  <c r="I45"/>
  <c r="H45"/>
  <c r="G45"/>
  <c r="I44"/>
  <c r="H44"/>
  <c r="G44"/>
  <c r="H43"/>
  <c r="G43"/>
  <c r="H42"/>
  <c r="G42"/>
  <c r="I41"/>
  <c r="H41"/>
  <c r="G41"/>
  <c r="I40"/>
  <c r="H40"/>
  <c r="G40"/>
  <c r="I39"/>
  <c r="H39"/>
  <c r="G39"/>
  <c r="I38"/>
  <c r="H38"/>
  <c r="G38"/>
  <c r="I37"/>
  <c r="H37"/>
  <c r="G37"/>
  <c r="H36"/>
  <c r="G36"/>
  <c r="I35"/>
  <c r="H35"/>
  <c r="G35"/>
  <c r="H34"/>
  <c r="G34"/>
  <c r="I33"/>
  <c r="H33"/>
  <c r="G33"/>
  <c r="I32"/>
  <c r="H32"/>
  <c r="G32"/>
  <c r="I31"/>
  <c r="H31"/>
  <c r="G31"/>
  <c r="I30"/>
  <c r="H30"/>
  <c r="G30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F42" i="9"/>
  <c r="E42"/>
  <c r="D42"/>
  <c r="C42"/>
  <c r="I42" s="1"/>
  <c r="B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H23" i="8"/>
  <c r="F42"/>
  <c r="E42"/>
  <c r="D42"/>
  <c r="H42" s="1"/>
  <c r="C42"/>
  <c r="B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F40" i="7"/>
  <c r="E40"/>
  <c r="D40"/>
  <c r="C40"/>
  <c r="B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F34" i="3"/>
  <c r="E34"/>
  <c r="D34"/>
  <c r="C34"/>
  <c r="B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9" i="2"/>
  <c r="H23"/>
  <c r="F34"/>
  <c r="E34"/>
  <c r="D34"/>
  <c r="C34"/>
  <c r="I34" s="1"/>
  <c r="B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H9"/>
  <c r="G9"/>
  <c r="I34" i="1"/>
  <c r="H34"/>
  <c r="G34"/>
  <c r="I9"/>
  <c r="H9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0"/>
  <c r="G9"/>
  <c r="G11"/>
  <c r="I12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1"/>
  <c r="I10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F35"/>
  <c r="E35"/>
  <c r="D35"/>
  <c r="C35"/>
  <c r="B35"/>
  <c r="H56" i="12" l="1"/>
  <c r="I56"/>
  <c r="G56"/>
  <c r="G48" i="11"/>
  <c r="H48"/>
  <c r="G48" i="10"/>
  <c r="H48"/>
  <c r="I48"/>
  <c r="H42" i="9"/>
  <c r="G42"/>
  <c r="I42" i="8"/>
  <c r="G42"/>
  <c r="G40" i="7"/>
  <c r="I40"/>
  <c r="H40"/>
  <c r="I34" i="3"/>
  <c r="G34"/>
  <c r="H34"/>
  <c r="G34" i="2"/>
  <c r="H34"/>
  <c r="G35" i="1"/>
  <c r="H35"/>
  <c r="I35"/>
</calcChain>
</file>

<file path=xl/sharedStrings.xml><?xml version="1.0" encoding="utf-8"?>
<sst xmlns="http://schemas.openxmlformats.org/spreadsheetml/2006/main" count="1396" uniqueCount="120">
  <si>
    <t>Daily Status Report</t>
  </si>
  <si>
    <t>Project Title:</t>
  </si>
  <si>
    <t>Project State</t>
  </si>
  <si>
    <t>Total Test Cases</t>
  </si>
  <si>
    <t>Passed</t>
  </si>
  <si>
    <t>Failed</t>
  </si>
  <si>
    <t>Blocked</t>
  </si>
  <si>
    <t>Not Run</t>
  </si>
  <si>
    <t>%Complete</t>
  </si>
  <si>
    <t xml:space="preserve">% Passed* </t>
  </si>
  <si>
    <t>Totals</t>
  </si>
  <si>
    <t>*Passed % is based on Test Cases in Passed, Failed, or Blocked state only</t>
  </si>
  <si>
    <t>Defect ID</t>
  </si>
  <si>
    <t>Status</t>
  </si>
  <si>
    <t>Severity</t>
  </si>
  <si>
    <t>Assigned To</t>
  </si>
  <si>
    <t>Comments</t>
  </si>
  <si>
    <t xml:space="preserve">SIT Start </t>
  </si>
  <si>
    <t>SIT End</t>
  </si>
  <si>
    <t xml:space="preserve">Current status </t>
  </si>
  <si>
    <t>ConsumerFinanceDataSync</t>
  </si>
  <si>
    <t>ConsumerFinanceServices</t>
  </si>
  <si>
    <t>Correspondence</t>
  </si>
  <si>
    <t>CustomerAccessEntitlement</t>
  </si>
  <si>
    <t>FinancialMessageGateway</t>
  </si>
  <si>
    <t>InformationProviderAdmin</t>
  </si>
  <si>
    <t>Notifications</t>
  </si>
  <si>
    <t>OnboardCustomer</t>
  </si>
  <si>
    <t>PartyDataManagement_v1_1</t>
  </si>
  <si>
    <t>PartyProfile_v1_0</t>
  </si>
  <si>
    <t>PaymentOrder_v1_1</t>
  </si>
  <si>
    <t>PaymentsExecution_v1_1</t>
  </si>
  <si>
    <t>PositionKeeping_v1_1</t>
  </si>
  <si>
    <t>ProspectManagement_v1_1</t>
  </si>
  <si>
    <t>ReferenceManagement</t>
  </si>
  <si>
    <t>Reference_Management_Batch</t>
  </si>
  <si>
    <t>ServicingEventHistory_v1_1</t>
  </si>
  <si>
    <t>ServicingIssue_v1_0</t>
  </si>
  <si>
    <t>SystemsOperations_v1_0</t>
  </si>
  <si>
    <t>Red</t>
  </si>
  <si>
    <t>Service Domain</t>
  </si>
  <si>
    <t>CardFacility</t>
  </si>
  <si>
    <t>CustomerCase</t>
  </si>
  <si>
    <t>CustomerEventHistory</t>
  </si>
  <si>
    <t>DepositAccount</t>
  </si>
  <si>
    <t>DocumentServices</t>
  </si>
  <si>
    <t>PartyAuthentication</t>
  </si>
  <si>
    <t>SIT 1.1 End to End Testing</t>
  </si>
  <si>
    <t>Defect Description</t>
  </si>
  <si>
    <t>Not Completed</t>
  </si>
  <si>
    <t>Batch Testing</t>
  </si>
  <si>
    <t>SIT  Execution Status</t>
  </si>
  <si>
    <t>Finacle Notifications are not working</t>
  </si>
  <si>
    <t>Party Data Management and Deposit Account test cases are yet to pull in.</t>
  </si>
  <si>
    <t>Finacle Notifications are not working - Working fine today</t>
  </si>
  <si>
    <t>Party Data Management and Deposit Account test cases are yet to pull in - Work in Progress</t>
  </si>
  <si>
    <t>\</t>
  </si>
  <si>
    <t>Saran</t>
  </si>
  <si>
    <t>OnboardParty - SMS notifications are not working</t>
  </si>
  <si>
    <t>Down time of SIT - 1:30 PM to 2:30 PM (3 hours in total)</t>
  </si>
  <si>
    <t>onboardParty - Notifcaiton issue - Not an Issue</t>
  </si>
  <si>
    <t>administerPartyAsVerified - issue fixed and closed</t>
  </si>
  <si>
    <t>Information Provider Admin - recordPartyeKYCDetl - issue fixed and closed</t>
  </si>
  <si>
    <t>Party Data Management test cases are yet to pull in - Completed</t>
  </si>
  <si>
    <t>recordPartyeKYC - free cup of Coffee - notifcation still coming even after bio fails</t>
  </si>
  <si>
    <t>Information Provider Admin - registerPartyRefCode giving 400 error - expecting response back from olive.</t>
  </si>
  <si>
    <t>administerDesositNominee - SBAcctMod - Finacle FATAL error</t>
  </si>
  <si>
    <t>Assigned</t>
  </si>
  <si>
    <t>SL2</t>
  </si>
  <si>
    <t>Hari</t>
  </si>
  <si>
    <t>onboardParty - SMS notication not coming after onboarding</t>
  </si>
  <si>
    <t>Rox</t>
  </si>
  <si>
    <t>createFDAccount - Error message while creating the FD Account</t>
  </si>
  <si>
    <t>SL1</t>
  </si>
  <si>
    <t>onboardParty - promotion notification still coming up even after bio failed</t>
  </si>
  <si>
    <t>retrievePayeeList: No Record Found - NOT displayed when there are NO FT Payee or Bill Payee</t>
  </si>
  <si>
    <t>SL3</t>
  </si>
  <si>
    <t>Test Cases</t>
  </si>
  <si>
    <t>SIT Ready</t>
  </si>
  <si>
    <t>Yaseer</t>
  </si>
  <si>
    <t>administerPartyAsVerified - Validation error</t>
  </si>
  <si>
    <t>gkcharkravarthi</t>
  </si>
  <si>
    <t>SL2-Moderate</t>
  </si>
  <si>
    <t>hsadhu</t>
  </si>
  <si>
    <t>roxdsouza</t>
  </si>
  <si>
    <t>SL1-Severe</t>
  </si>
  <si>
    <t>yaseerrizwan</t>
  </si>
  <si>
    <t>SL3-Minimal</t>
  </si>
  <si>
    <t>createFDAccount - giving the System Database Error</t>
  </si>
  <si>
    <t>createFDAccount - error message displayed for duplicate Nickname for another FD Account under the same LCIN</t>
  </si>
  <si>
    <t>administerFDNomineeDetails: Error message - A validation occurred while parsing</t>
  </si>
  <si>
    <t>P2M_Immediate_Mobile_Does_Not_Exists - Defect - executeFinacleScript,SYS,Runtime error has occured</t>
  </si>
  <si>
    <t>retrieveFDQuote - FD Decimal point issue</t>
  </si>
  <si>
    <t>administerFutureDatedFundTransfer - Update_Prepone_End_date_series_not_started</t>
  </si>
  <si>
    <t>Closed</t>
  </si>
  <si>
    <t>administerFutureDatedFundTransfer - RecurrCount_Increase</t>
  </si>
  <si>
    <t>administerFutureDatedFundTransfer - Update_Start_date_series_started - The record is modified and is getting cancelled/ DELETED.</t>
  </si>
  <si>
    <t>retriveFDQuote - giving the error message</t>
  </si>
  <si>
    <t>requestCardActivation - OverseasActivation/Deactivation</t>
  </si>
  <si>
    <t>Update_Postpone_End_date_series_not_started - UPDATE_DATE is null - READ_ONLY Field is null</t>
  </si>
  <si>
    <t>createFDAccount with nominee as major giving the finacle error message</t>
  </si>
  <si>
    <t>requestCardActivation _DB_Verify_OverseasActivation_InvalidCardNumber_N - Error code is nor correct</t>
  </si>
  <si>
    <t>CustomerEventHistory_v1_0 -  notifyEvent - notifyAction  "LoginFailed" - does not creates record in Event_Details table</t>
  </si>
  <si>
    <t>DepositeAccount - RetrieveFDTransactionHistory - throwing error when date filters are removed</t>
  </si>
  <si>
    <t>terminateFDAccount - Error when trying to terminate with out fpmprecloseflage</t>
  </si>
  <si>
    <t>evaluateDepositAccountClosureEligibility - Error when trying to call this service when the user is having both the Savings and FD Account</t>
  </si>
  <si>
    <t>terminateFDAccount - error message Profit and Loss A/c [DBRDQCINTE] does not exist with Sol [827]</t>
  </si>
  <si>
    <t>Green</t>
  </si>
  <si>
    <t>Summary</t>
  </si>
  <si>
    <t>Detected By</t>
  </si>
  <si>
    <t>Detected on Date</t>
  </si>
  <si>
    <t>System</t>
  </si>
  <si>
    <t>IP</t>
  </si>
  <si>
    <t>pradeepmishrap</t>
  </si>
  <si>
    <t>SIT1.1 - retrieveCardDetails - For blocked physical Card , retrieveCardDetails is not working.</t>
  </si>
  <si>
    <t>nehapatpatia</t>
  </si>
  <si>
    <t>PartyDataManagement_v1_1 - terminateFTPayee - JDBC error is thrown stating 'IPSSG01U.QUERY_FUTUREDATES' must be declared</t>
  </si>
  <si>
    <t>requestNetWorthStatement: BWENGINE error thrown</t>
  </si>
  <si>
    <t>evaluatePartyDocument: The error generated does not have a header</t>
  </si>
  <si>
    <t>SIT1.1 -Finacle - Interbank fundtransfer Batch processing - Finacle is not able to process the fund transfer batch file for Interbank transactions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</si>
</sst>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1"/>
      <name val="Cambria"/>
      <family val="1"/>
      <scheme val="major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0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1"/>
      <name val="Cambria"/>
      <family val="1"/>
      <scheme val="major"/>
    </font>
    <font>
      <sz val="10"/>
      <color rgb="FFFF0000"/>
      <name val="Arial"/>
      <family val="2"/>
    </font>
    <font>
      <sz val="6"/>
      <name val="Cambria"/>
      <family val="1"/>
      <scheme val="major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1" fillId="0" borderId="0" xfId="0" applyFont="1" applyAlignment="1">
      <alignment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9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9" fontId="6" fillId="5" borderId="1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" fillId="0" borderId="0" xfId="0" applyFont="1" applyAlignment="1"/>
    <xf numFmtId="0" fontId="1" fillId="12" borderId="0" xfId="0" applyFont="1" applyFill="1" applyAlignment="1">
      <alignment wrapText="1"/>
    </xf>
    <xf numFmtId="0" fontId="2" fillId="12" borderId="0" xfId="0" applyFont="1" applyFill="1" applyBorder="1" applyAlignment="1">
      <alignment horizontal="center" vertical="center" wrapText="1"/>
    </xf>
    <xf numFmtId="0" fontId="0" fillId="12" borderId="0" xfId="0" applyFill="1"/>
    <xf numFmtId="0" fontId="10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9" fontId="8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9" fontId="10" fillId="1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13" borderId="6" xfId="1" applyFont="1" applyFill="1" applyBorder="1"/>
    <xf numFmtId="0" fontId="1" fillId="0" borderId="0" xfId="1"/>
    <xf numFmtId="0" fontId="1" fillId="0" borderId="7" xfId="1" applyBorder="1" applyAlignment="1">
      <alignment wrapText="1"/>
    </xf>
    <xf numFmtId="0" fontId="1" fillId="0" borderId="7" xfId="1" quotePrefix="1" applyBorder="1" applyAlignment="1">
      <alignment wrapText="1"/>
    </xf>
    <xf numFmtId="14" fontId="1" fillId="0" borderId="7" xfId="1" applyNumberFormat="1" applyBorder="1" applyAlignment="1">
      <alignment wrapText="1"/>
    </xf>
    <xf numFmtId="0" fontId="1" fillId="14" borderId="7" xfId="1" applyFill="1" applyBorder="1" applyAlignment="1">
      <alignment wrapText="1"/>
    </xf>
    <xf numFmtId="14" fontId="1" fillId="14" borderId="7" xfId="1" applyNumberFormat="1" applyFill="1" applyBorder="1" applyAlignment="1">
      <alignment wrapText="1"/>
    </xf>
    <xf numFmtId="0" fontId="2" fillId="3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left" vertical="center" wrapText="1"/>
    </xf>
    <xf numFmtId="0" fontId="10" fillId="11" borderId="1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left" vertical="center" wrapText="1"/>
    </xf>
    <xf numFmtId="0" fontId="4" fillId="12" borderId="0" xfId="0" applyFont="1" applyFill="1" applyBorder="1" applyAlignment="1">
      <alignment horizontal="left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12" fillId="12" borderId="0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9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stdirector:dbsqc.sgp.dbs.com/qcbin,CBG,A_DB_CHANNELS,%5bAnyUser%5d;defect:292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testdirector:dbsqc.sgp.dbs.com/qcbin,CBG,A_DB_CHANNELS,%5bAnyUser%5d;defect:292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testdirector:dbsqc.sgp.dbs.com/qcbin,CBG,A_DB_CHANNELS,%5bAnyUser%5d;defect:292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2"/>
  <sheetViews>
    <sheetView showGridLines="0" topLeftCell="A10" workbookViewId="0">
      <selection activeCell="A52" sqref="A52:XFD52"/>
    </sheetView>
  </sheetViews>
  <sheetFormatPr defaultRowHeight="12.75"/>
  <cols>
    <col min="1" max="1" width="26.42578125" style="1" bestFit="1" customWidth="1"/>
    <col min="2" max="4" width="12.85546875" style="1" customWidth="1"/>
    <col min="5" max="5" width="13.42578125" style="1" customWidth="1"/>
    <col min="6" max="7" width="12.85546875" style="1" customWidth="1"/>
    <col min="8" max="8" width="14" style="1" customWidth="1"/>
    <col min="9" max="9" width="13.7109375" style="1" customWidth="1"/>
    <col min="10" max="16384" width="9.140625" style="1"/>
  </cols>
  <sheetData>
    <row r="1" spans="1:9" ht="15.75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9" ht="15.75" customHeight="1">
      <c r="A2" s="15" t="s">
        <v>1</v>
      </c>
      <c r="B2" s="70" t="s">
        <v>47</v>
      </c>
      <c r="C2" s="71"/>
      <c r="D2" s="71"/>
      <c r="E2" s="71"/>
      <c r="F2" s="71"/>
      <c r="G2" s="71"/>
      <c r="H2" s="71"/>
      <c r="I2" s="71"/>
    </row>
    <row r="4" spans="1:9" ht="13.5" customHeight="1">
      <c r="A4" s="55" t="s">
        <v>19</v>
      </c>
      <c r="B4" s="20" t="s">
        <v>17</v>
      </c>
      <c r="C4" s="20" t="s">
        <v>18</v>
      </c>
      <c r="F4" s="3"/>
      <c r="G4" s="3"/>
      <c r="H4" s="3"/>
      <c r="I4" s="4"/>
    </row>
    <row r="5" spans="1:9" ht="14.25">
      <c r="A5" s="55"/>
      <c r="B5" s="27">
        <v>75029</v>
      </c>
      <c r="C5" s="27">
        <v>75032</v>
      </c>
      <c r="F5" s="2"/>
      <c r="G5" s="2"/>
      <c r="H5" s="2"/>
      <c r="I5" s="4"/>
    </row>
    <row r="6" spans="1:9">
      <c r="A6" s="54"/>
      <c r="B6" s="54"/>
      <c r="C6" s="54"/>
      <c r="D6" s="54"/>
      <c r="E6" s="54"/>
      <c r="F6" s="2"/>
      <c r="G6" s="2"/>
      <c r="H6" s="2"/>
      <c r="I6" s="2"/>
    </row>
    <row r="7" spans="1:9" ht="14.25">
      <c r="A7" s="56" t="s">
        <v>51</v>
      </c>
      <c r="B7" s="57"/>
      <c r="C7" s="57"/>
      <c r="D7" s="57"/>
      <c r="E7" s="57"/>
      <c r="F7" s="57"/>
      <c r="G7" s="57"/>
      <c r="H7" s="57"/>
      <c r="I7" s="58"/>
    </row>
    <row r="8" spans="1:9" ht="28.5">
      <c r="A8" s="14" t="s">
        <v>40</v>
      </c>
      <c r="B8" s="14" t="s">
        <v>3</v>
      </c>
      <c r="C8" s="23" t="s">
        <v>4</v>
      </c>
      <c r="D8" s="22" t="s">
        <v>5</v>
      </c>
      <c r="E8" s="20" t="s">
        <v>49</v>
      </c>
      <c r="F8" s="21" t="s">
        <v>6</v>
      </c>
      <c r="G8" s="21" t="s">
        <v>7</v>
      </c>
      <c r="H8" s="21" t="s">
        <v>8</v>
      </c>
      <c r="I8" s="21" t="s">
        <v>9</v>
      </c>
    </row>
    <row r="9" spans="1:9">
      <c r="A9" s="9" t="s">
        <v>41</v>
      </c>
      <c r="B9" s="10">
        <v>49</v>
      </c>
      <c r="C9" s="10">
        <v>0</v>
      </c>
      <c r="D9" s="10">
        <v>0</v>
      </c>
      <c r="E9" s="10">
        <v>0</v>
      </c>
      <c r="F9" s="10">
        <v>0</v>
      </c>
      <c r="G9" s="10">
        <f>B9-SUM(C9:F9)</f>
        <v>49</v>
      </c>
      <c r="H9" s="11">
        <f>(C9+D9)/B9</f>
        <v>0</v>
      </c>
      <c r="I9" s="11" t="e">
        <f>(C9/(C9+D9+F9))</f>
        <v>#DIV/0!</v>
      </c>
    </row>
    <row r="10" spans="1:9">
      <c r="A10" s="9" t="s">
        <v>20</v>
      </c>
      <c r="B10" s="10">
        <v>12</v>
      </c>
      <c r="C10" s="10">
        <v>3</v>
      </c>
      <c r="D10" s="10">
        <v>0</v>
      </c>
      <c r="E10" s="10">
        <v>0</v>
      </c>
      <c r="F10" s="10">
        <v>0</v>
      </c>
      <c r="G10" s="10">
        <f>B10-SUM(C10:F10)</f>
        <v>9</v>
      </c>
      <c r="H10" s="11">
        <f t="shared" ref="H10:H34" si="0">(C10+D10)/B10</f>
        <v>0.25</v>
      </c>
      <c r="I10" s="11">
        <f t="shared" ref="I10:I34" si="1">C10/(C10+D10+F10)</f>
        <v>1</v>
      </c>
    </row>
    <row r="11" spans="1:9">
      <c r="A11" s="9" t="s">
        <v>21</v>
      </c>
      <c r="B11" s="10">
        <v>48</v>
      </c>
      <c r="C11" s="10">
        <v>15</v>
      </c>
      <c r="D11" s="10">
        <v>0</v>
      </c>
      <c r="E11" s="10">
        <v>0</v>
      </c>
      <c r="F11" s="10">
        <v>0</v>
      </c>
      <c r="G11" s="10">
        <f>B11-SUM(C11:F11)</f>
        <v>33</v>
      </c>
      <c r="H11" s="11">
        <f t="shared" si="0"/>
        <v>0.3125</v>
      </c>
      <c r="I11" s="11">
        <f t="shared" si="1"/>
        <v>1</v>
      </c>
    </row>
    <row r="12" spans="1:9">
      <c r="A12" s="9" t="s">
        <v>22</v>
      </c>
      <c r="B12" s="10">
        <v>13</v>
      </c>
      <c r="C12" s="10">
        <v>13</v>
      </c>
      <c r="D12" s="10">
        <v>0</v>
      </c>
      <c r="E12" s="10">
        <v>0</v>
      </c>
      <c r="F12" s="10">
        <v>0</v>
      </c>
      <c r="G12" s="10">
        <f t="shared" ref="G12:G34" si="2">B12-SUM(C12:F12)</f>
        <v>0</v>
      </c>
      <c r="H12" s="11">
        <f t="shared" si="0"/>
        <v>1</v>
      </c>
      <c r="I12" s="11">
        <f>C12/(C12+D12+F12)</f>
        <v>1</v>
      </c>
    </row>
    <row r="13" spans="1:9">
      <c r="A13" s="9" t="s">
        <v>23</v>
      </c>
      <c r="B13" s="10">
        <v>9</v>
      </c>
      <c r="C13" s="10">
        <v>2</v>
      </c>
      <c r="D13" s="10">
        <v>0</v>
      </c>
      <c r="E13" s="10">
        <v>0</v>
      </c>
      <c r="F13" s="10">
        <v>0</v>
      </c>
      <c r="G13" s="10">
        <f t="shared" si="2"/>
        <v>7</v>
      </c>
      <c r="H13" s="11">
        <f t="shared" si="0"/>
        <v>0.22222222222222221</v>
      </c>
      <c r="I13" s="11">
        <f t="shared" si="1"/>
        <v>1</v>
      </c>
    </row>
    <row r="14" spans="1:9">
      <c r="A14" s="9" t="s">
        <v>42</v>
      </c>
      <c r="B14" s="10">
        <v>3</v>
      </c>
      <c r="C14" s="10">
        <v>0</v>
      </c>
      <c r="D14" s="10">
        <v>0</v>
      </c>
      <c r="E14" s="10">
        <v>0</v>
      </c>
      <c r="F14" s="10">
        <v>0</v>
      </c>
      <c r="G14" s="10">
        <f t="shared" si="2"/>
        <v>3</v>
      </c>
      <c r="H14" s="11">
        <f t="shared" si="0"/>
        <v>0</v>
      </c>
      <c r="I14" s="11" t="e">
        <f t="shared" si="1"/>
        <v>#DIV/0!</v>
      </c>
    </row>
    <row r="15" spans="1:9">
      <c r="A15" s="9" t="s">
        <v>43</v>
      </c>
      <c r="B15" s="10">
        <v>6</v>
      </c>
      <c r="C15" s="10"/>
      <c r="D15" s="10"/>
      <c r="E15" s="10"/>
      <c r="F15" s="10"/>
      <c r="G15" s="10">
        <f t="shared" si="2"/>
        <v>6</v>
      </c>
      <c r="H15" s="11">
        <f t="shared" si="0"/>
        <v>0</v>
      </c>
      <c r="I15" s="11" t="e">
        <f t="shared" si="1"/>
        <v>#DIV/0!</v>
      </c>
    </row>
    <row r="16" spans="1:9">
      <c r="A16" s="9" t="s">
        <v>44</v>
      </c>
      <c r="B16" s="10">
        <v>2</v>
      </c>
      <c r="C16" s="10"/>
      <c r="D16" s="10"/>
      <c r="E16" s="10"/>
      <c r="F16" s="10"/>
      <c r="G16" s="10">
        <f t="shared" si="2"/>
        <v>2</v>
      </c>
      <c r="H16" s="11">
        <f t="shared" si="0"/>
        <v>0</v>
      </c>
      <c r="I16" s="11" t="e">
        <f t="shared" si="1"/>
        <v>#DIV/0!</v>
      </c>
    </row>
    <row r="17" spans="1:9">
      <c r="A17" s="9" t="s">
        <v>45</v>
      </c>
      <c r="B17" s="10">
        <v>4</v>
      </c>
      <c r="C17" s="10"/>
      <c r="D17" s="10"/>
      <c r="E17" s="10"/>
      <c r="F17" s="10"/>
      <c r="G17" s="10">
        <f t="shared" si="2"/>
        <v>4</v>
      </c>
      <c r="H17" s="11">
        <f t="shared" si="0"/>
        <v>0</v>
      </c>
      <c r="I17" s="11" t="e">
        <f t="shared" si="1"/>
        <v>#DIV/0!</v>
      </c>
    </row>
    <row r="18" spans="1:9">
      <c r="A18" s="9" t="s">
        <v>24</v>
      </c>
      <c r="B18" s="10">
        <v>6</v>
      </c>
      <c r="C18" s="10"/>
      <c r="D18" s="10"/>
      <c r="E18" s="10"/>
      <c r="F18" s="10"/>
      <c r="G18" s="10">
        <f t="shared" si="2"/>
        <v>6</v>
      </c>
      <c r="H18" s="11">
        <f t="shared" si="0"/>
        <v>0</v>
      </c>
      <c r="I18" s="11" t="e">
        <f t="shared" si="1"/>
        <v>#DIV/0!</v>
      </c>
    </row>
    <row r="19" spans="1:9">
      <c r="A19" s="9" t="s">
        <v>25</v>
      </c>
      <c r="B19" s="10">
        <v>15</v>
      </c>
      <c r="C19" s="10"/>
      <c r="D19" s="10"/>
      <c r="E19" s="10"/>
      <c r="F19" s="10"/>
      <c r="G19" s="10">
        <f t="shared" si="2"/>
        <v>15</v>
      </c>
      <c r="H19" s="11">
        <f t="shared" si="0"/>
        <v>0</v>
      </c>
      <c r="I19" s="11" t="e">
        <f t="shared" si="1"/>
        <v>#DIV/0!</v>
      </c>
    </row>
    <row r="20" spans="1:9">
      <c r="A20" s="9" t="s">
        <v>26</v>
      </c>
      <c r="B20" s="10">
        <v>3</v>
      </c>
      <c r="C20" s="10"/>
      <c r="D20" s="10"/>
      <c r="E20" s="10"/>
      <c r="F20" s="10"/>
      <c r="G20" s="10">
        <f t="shared" si="2"/>
        <v>3</v>
      </c>
      <c r="H20" s="11">
        <f t="shared" si="0"/>
        <v>0</v>
      </c>
      <c r="I20" s="11" t="e">
        <f t="shared" si="1"/>
        <v>#DIV/0!</v>
      </c>
    </row>
    <row r="21" spans="1:9">
      <c r="A21" s="9" t="s">
        <v>27</v>
      </c>
      <c r="B21" s="10">
        <v>17</v>
      </c>
      <c r="C21" s="10">
        <v>3</v>
      </c>
      <c r="D21" s="10">
        <v>0</v>
      </c>
      <c r="E21" s="10">
        <v>0</v>
      </c>
      <c r="F21" s="10">
        <v>0</v>
      </c>
      <c r="G21" s="10">
        <f t="shared" si="2"/>
        <v>14</v>
      </c>
      <c r="H21" s="11">
        <f t="shared" si="0"/>
        <v>0.17647058823529413</v>
      </c>
      <c r="I21" s="11">
        <f t="shared" si="1"/>
        <v>1</v>
      </c>
    </row>
    <row r="22" spans="1:9">
      <c r="A22" s="9" t="s">
        <v>46</v>
      </c>
      <c r="B22" s="12">
        <v>20</v>
      </c>
      <c r="C22" s="12">
        <v>0</v>
      </c>
      <c r="D22" s="12">
        <v>0</v>
      </c>
      <c r="E22" s="10">
        <v>0</v>
      </c>
      <c r="F22" s="10">
        <v>0</v>
      </c>
      <c r="G22" s="10">
        <f t="shared" si="2"/>
        <v>20</v>
      </c>
      <c r="H22" s="11">
        <f t="shared" si="0"/>
        <v>0</v>
      </c>
      <c r="I22" s="11" t="e">
        <f t="shared" si="1"/>
        <v>#DIV/0!</v>
      </c>
    </row>
    <row r="23" spans="1:9">
      <c r="A23" s="9" t="s">
        <v>28</v>
      </c>
      <c r="B23" s="12"/>
      <c r="C23" s="12"/>
      <c r="D23" s="12"/>
      <c r="E23" s="10"/>
      <c r="F23" s="10"/>
      <c r="G23" s="10">
        <f t="shared" si="2"/>
        <v>0</v>
      </c>
      <c r="H23" s="11" t="e">
        <f t="shared" si="0"/>
        <v>#DIV/0!</v>
      </c>
      <c r="I23" s="11" t="e">
        <f t="shared" si="1"/>
        <v>#DIV/0!</v>
      </c>
    </row>
    <row r="24" spans="1:9">
      <c r="A24" s="9" t="s">
        <v>29</v>
      </c>
      <c r="B24" s="12"/>
      <c r="C24" s="12"/>
      <c r="D24" s="12"/>
      <c r="E24" s="10"/>
      <c r="F24" s="10"/>
      <c r="G24" s="10">
        <f t="shared" si="2"/>
        <v>0</v>
      </c>
      <c r="H24" s="11" t="e">
        <f t="shared" si="0"/>
        <v>#DIV/0!</v>
      </c>
      <c r="I24" s="11" t="e">
        <f t="shared" si="1"/>
        <v>#DIV/0!</v>
      </c>
    </row>
    <row r="25" spans="1:9">
      <c r="A25" s="9" t="s">
        <v>30</v>
      </c>
      <c r="B25" s="12">
        <v>28</v>
      </c>
      <c r="C25" s="12"/>
      <c r="D25" s="12"/>
      <c r="E25" s="10"/>
      <c r="F25" s="10"/>
      <c r="G25" s="10">
        <f t="shared" si="2"/>
        <v>28</v>
      </c>
      <c r="H25" s="11">
        <f t="shared" si="0"/>
        <v>0</v>
      </c>
      <c r="I25" s="11" t="e">
        <f t="shared" si="1"/>
        <v>#DIV/0!</v>
      </c>
    </row>
    <row r="26" spans="1:9">
      <c r="A26" s="9" t="s">
        <v>31</v>
      </c>
      <c r="B26" s="12">
        <v>19</v>
      </c>
      <c r="C26" s="12"/>
      <c r="D26" s="12"/>
      <c r="E26" s="10"/>
      <c r="F26" s="10"/>
      <c r="G26" s="10">
        <f t="shared" si="2"/>
        <v>19</v>
      </c>
      <c r="H26" s="11">
        <f t="shared" si="0"/>
        <v>0</v>
      </c>
      <c r="I26" s="11" t="e">
        <f t="shared" si="1"/>
        <v>#DIV/0!</v>
      </c>
    </row>
    <row r="27" spans="1:9">
      <c r="A27" s="9" t="s">
        <v>32</v>
      </c>
      <c r="B27" s="12">
        <v>14</v>
      </c>
      <c r="C27" s="12"/>
      <c r="D27" s="12"/>
      <c r="E27" s="10"/>
      <c r="F27" s="10"/>
      <c r="G27" s="10">
        <f t="shared" si="2"/>
        <v>14</v>
      </c>
      <c r="H27" s="11">
        <f t="shared" si="0"/>
        <v>0</v>
      </c>
      <c r="I27" s="11" t="e">
        <f t="shared" si="1"/>
        <v>#DIV/0!</v>
      </c>
    </row>
    <row r="28" spans="1:9">
      <c r="A28" s="9" t="s">
        <v>33</v>
      </c>
      <c r="B28" s="12">
        <v>8</v>
      </c>
      <c r="C28" s="12">
        <v>8</v>
      </c>
      <c r="D28" s="12">
        <v>0</v>
      </c>
      <c r="E28" s="10">
        <v>0</v>
      </c>
      <c r="F28" s="10">
        <v>0</v>
      </c>
      <c r="G28" s="10">
        <f t="shared" si="2"/>
        <v>0</v>
      </c>
      <c r="H28" s="11">
        <f t="shared" si="0"/>
        <v>1</v>
      </c>
      <c r="I28" s="11">
        <f t="shared" si="1"/>
        <v>1</v>
      </c>
    </row>
    <row r="29" spans="1:9">
      <c r="A29" s="9" t="s">
        <v>35</v>
      </c>
      <c r="B29" s="12">
        <v>6</v>
      </c>
      <c r="C29" s="12"/>
      <c r="D29" s="12"/>
      <c r="E29" s="10"/>
      <c r="F29" s="10"/>
      <c r="G29" s="10">
        <f t="shared" si="2"/>
        <v>6</v>
      </c>
      <c r="H29" s="11">
        <f t="shared" si="0"/>
        <v>0</v>
      </c>
      <c r="I29" s="11" t="e">
        <f t="shared" si="1"/>
        <v>#DIV/0!</v>
      </c>
    </row>
    <row r="30" spans="1:9">
      <c r="A30" s="9" t="s">
        <v>34</v>
      </c>
      <c r="B30" s="12">
        <v>2</v>
      </c>
      <c r="C30" s="12"/>
      <c r="D30" s="12"/>
      <c r="E30" s="10"/>
      <c r="F30" s="10"/>
      <c r="G30" s="10">
        <f t="shared" si="2"/>
        <v>2</v>
      </c>
      <c r="H30" s="11">
        <f t="shared" si="0"/>
        <v>0</v>
      </c>
      <c r="I30" s="11" t="e">
        <f t="shared" si="1"/>
        <v>#DIV/0!</v>
      </c>
    </row>
    <row r="31" spans="1:9">
      <c r="A31" s="9" t="s">
        <v>36</v>
      </c>
      <c r="B31" s="12">
        <v>6</v>
      </c>
      <c r="C31" s="12"/>
      <c r="D31" s="12"/>
      <c r="E31" s="10"/>
      <c r="F31" s="10"/>
      <c r="G31" s="10">
        <f t="shared" si="2"/>
        <v>6</v>
      </c>
      <c r="H31" s="11">
        <f t="shared" si="0"/>
        <v>0</v>
      </c>
      <c r="I31" s="11" t="e">
        <f t="shared" si="1"/>
        <v>#DIV/0!</v>
      </c>
    </row>
    <row r="32" spans="1:9">
      <c r="A32" s="9" t="s">
        <v>37</v>
      </c>
      <c r="B32" s="12">
        <v>30</v>
      </c>
      <c r="C32" s="12"/>
      <c r="D32" s="12"/>
      <c r="E32" s="10"/>
      <c r="F32" s="10"/>
      <c r="G32" s="10">
        <f t="shared" si="2"/>
        <v>30</v>
      </c>
      <c r="H32" s="11">
        <f t="shared" si="0"/>
        <v>0</v>
      </c>
      <c r="I32" s="11" t="e">
        <f t="shared" si="1"/>
        <v>#DIV/0!</v>
      </c>
    </row>
    <row r="33" spans="1:9">
      <c r="A33" s="9" t="s">
        <v>38</v>
      </c>
      <c r="B33" s="12">
        <v>4</v>
      </c>
      <c r="C33" s="12"/>
      <c r="D33" s="12"/>
      <c r="E33" s="10"/>
      <c r="F33" s="10"/>
      <c r="G33" s="10">
        <f t="shared" si="2"/>
        <v>4</v>
      </c>
      <c r="H33" s="11">
        <f t="shared" si="0"/>
        <v>0</v>
      </c>
      <c r="I33" s="11" t="e">
        <f t="shared" si="1"/>
        <v>#DIV/0!</v>
      </c>
    </row>
    <row r="34" spans="1:9">
      <c r="A34" s="9" t="s">
        <v>50</v>
      </c>
      <c r="B34" s="12"/>
      <c r="C34" s="12"/>
      <c r="D34" s="12"/>
      <c r="E34" s="10"/>
      <c r="F34" s="10"/>
      <c r="G34" s="10">
        <f t="shared" si="2"/>
        <v>0</v>
      </c>
      <c r="H34" s="11" t="e">
        <f t="shared" si="0"/>
        <v>#DIV/0!</v>
      </c>
      <c r="I34" s="11" t="e">
        <f t="shared" si="1"/>
        <v>#DIV/0!</v>
      </c>
    </row>
    <row r="35" spans="1:9" s="5" customFormat="1" ht="15.75">
      <c r="A35" s="24" t="s">
        <v>10</v>
      </c>
      <c r="B35" s="25">
        <f t="shared" ref="B35:G35" si="3">SUM(B9:B33)</f>
        <v>324</v>
      </c>
      <c r="C35" s="25">
        <f t="shared" si="3"/>
        <v>44</v>
      </c>
      <c r="D35" s="25">
        <f t="shared" si="3"/>
        <v>0</v>
      </c>
      <c r="E35" s="25">
        <f t="shared" si="3"/>
        <v>0</v>
      </c>
      <c r="F35" s="25">
        <f t="shared" si="3"/>
        <v>0</v>
      </c>
      <c r="G35" s="25">
        <f t="shared" si="3"/>
        <v>280</v>
      </c>
      <c r="H35" s="26">
        <f>(C35+D35)/B35</f>
        <v>0.13580246913580246</v>
      </c>
      <c r="I35" s="26">
        <f>C35/(C35+D35+F35)</f>
        <v>1</v>
      </c>
    </row>
    <row r="36" spans="1:9" s="6" customFormat="1">
      <c r="A36" s="59" t="s">
        <v>11</v>
      </c>
      <c r="B36" s="59"/>
      <c r="C36" s="59"/>
      <c r="D36" s="59"/>
      <c r="E36" s="59"/>
      <c r="F36" s="59"/>
      <c r="G36" s="59"/>
      <c r="H36" s="59"/>
      <c r="I36" s="59"/>
    </row>
    <row r="37" spans="1:9" s="6" customFormat="1">
      <c r="A37" s="60"/>
      <c r="B37" s="60"/>
      <c r="C37" s="60"/>
      <c r="D37" s="60"/>
      <c r="E37" s="60"/>
      <c r="F37" s="60"/>
      <c r="G37" s="60"/>
      <c r="H37" s="60"/>
      <c r="I37" s="60"/>
    </row>
    <row r="38" spans="1:9" ht="14.25" customHeight="1"/>
    <row r="39" spans="1:9" ht="14.25">
      <c r="A39" s="56" t="s">
        <v>16</v>
      </c>
      <c r="B39" s="57"/>
      <c r="C39" s="57"/>
      <c r="D39" s="57"/>
      <c r="E39" s="57"/>
      <c r="F39" s="57"/>
      <c r="G39" s="57"/>
      <c r="H39" s="57"/>
      <c r="I39" s="58"/>
    </row>
    <row r="40" spans="1:9" ht="14.25">
      <c r="A40" s="63" t="s">
        <v>52</v>
      </c>
      <c r="B40" s="63"/>
      <c r="C40" s="63"/>
      <c r="D40" s="63"/>
      <c r="E40" s="63"/>
      <c r="F40" s="63"/>
      <c r="G40" s="63"/>
      <c r="H40" s="63"/>
      <c r="I40" s="63"/>
    </row>
    <row r="41" spans="1:9" ht="14.25">
      <c r="A41" s="67" t="s">
        <v>53</v>
      </c>
      <c r="B41" s="67"/>
      <c r="C41" s="67"/>
      <c r="D41" s="67"/>
      <c r="E41" s="67"/>
      <c r="F41" s="67"/>
      <c r="G41" s="67"/>
      <c r="H41" s="67"/>
      <c r="I41" s="67"/>
    </row>
    <row r="42" spans="1:9" ht="14.25">
      <c r="A42" s="63"/>
      <c r="B42" s="63"/>
      <c r="C42" s="63"/>
      <c r="D42" s="63"/>
      <c r="E42" s="63"/>
      <c r="F42" s="63"/>
      <c r="G42" s="63"/>
      <c r="H42" s="63"/>
      <c r="I42" s="63"/>
    </row>
    <row r="43" spans="1:9" ht="14.25">
      <c r="A43" s="63"/>
      <c r="B43" s="63"/>
      <c r="C43" s="63"/>
      <c r="D43" s="63"/>
      <c r="E43" s="63"/>
      <c r="F43" s="63"/>
      <c r="G43" s="63"/>
      <c r="H43" s="63"/>
      <c r="I43" s="63"/>
    </row>
    <row r="44" spans="1:9" ht="12" customHeight="1"/>
    <row r="45" spans="1:9" ht="14.25">
      <c r="A45" s="16" t="s">
        <v>12</v>
      </c>
      <c r="B45" s="61" t="s">
        <v>48</v>
      </c>
      <c r="C45" s="61"/>
      <c r="D45" s="61"/>
      <c r="E45" s="61"/>
      <c r="F45" s="61"/>
      <c r="G45" s="16" t="s">
        <v>13</v>
      </c>
      <c r="H45" s="16" t="s">
        <v>14</v>
      </c>
      <c r="I45" s="16" t="s">
        <v>15</v>
      </c>
    </row>
    <row r="46" spans="1:9" ht="14.25">
      <c r="A46" s="17"/>
      <c r="B46" s="62"/>
      <c r="C46" s="62"/>
      <c r="D46" s="62"/>
      <c r="E46" s="62"/>
      <c r="F46" s="62"/>
      <c r="G46" s="18"/>
      <c r="H46" s="19"/>
      <c r="I46" s="19"/>
    </row>
    <row r="47" spans="1:9" ht="14.25">
      <c r="A47" s="17"/>
      <c r="B47" s="62"/>
      <c r="C47" s="62"/>
      <c r="D47" s="62"/>
      <c r="E47" s="62"/>
      <c r="F47" s="62"/>
      <c r="G47" s="18"/>
      <c r="H47" s="19"/>
      <c r="I47" s="19"/>
    </row>
    <row r="48" spans="1:9" ht="14.25">
      <c r="A48" s="17"/>
      <c r="B48" s="62"/>
      <c r="C48" s="62"/>
      <c r="D48" s="62"/>
      <c r="E48" s="62"/>
      <c r="F48" s="62"/>
      <c r="G48" s="18"/>
      <c r="H48" s="19"/>
      <c r="I48" s="19"/>
    </row>
    <row r="49" spans="1:9" ht="14.25">
      <c r="A49" s="17"/>
      <c r="B49" s="64"/>
      <c r="C49" s="65"/>
      <c r="D49" s="65"/>
      <c r="E49" s="65"/>
      <c r="F49" s="66"/>
      <c r="G49" s="18"/>
      <c r="H49" s="19"/>
      <c r="I49" s="19"/>
    </row>
    <row r="51" spans="1:9" ht="12" customHeight="1"/>
    <row r="52" spans="1:9" ht="14.25">
      <c r="A52" s="15" t="s">
        <v>2</v>
      </c>
      <c r="B52" s="28" t="s">
        <v>107</v>
      </c>
      <c r="C52" s="54"/>
      <c r="D52" s="54"/>
      <c r="E52" s="54"/>
      <c r="F52" s="2"/>
      <c r="G52" s="2"/>
      <c r="H52" s="2"/>
      <c r="I52" s="2"/>
    </row>
  </sheetData>
  <mergeCells count="18">
    <mergeCell ref="A1:I1"/>
    <mergeCell ref="B2:I2"/>
    <mergeCell ref="C52:E52"/>
    <mergeCell ref="A4:A5"/>
    <mergeCell ref="A6:E6"/>
    <mergeCell ref="A7:I7"/>
    <mergeCell ref="A36:I36"/>
    <mergeCell ref="A37:I37"/>
    <mergeCell ref="B45:F45"/>
    <mergeCell ref="B46:F46"/>
    <mergeCell ref="A42:I42"/>
    <mergeCell ref="A43:I43"/>
    <mergeCell ref="B48:F48"/>
    <mergeCell ref="B49:F49"/>
    <mergeCell ref="A39:I39"/>
    <mergeCell ref="A40:I40"/>
    <mergeCell ref="A41:I41"/>
    <mergeCell ref="B47:F47"/>
  </mergeCells>
  <conditionalFormatting sqref="B52">
    <cfRule type="cellIs" dxfId="8" priority="1" stopIfTrue="1" operator="equal">
      <formula>"Green"</formula>
    </cfRule>
    <cfRule type="cellIs" dxfId="7" priority="2" stopIfTrue="1" operator="equal">
      <formula>"Red"</formula>
    </cfRule>
    <cfRule type="cellIs" dxfId="6" priority="3" stopIfTrue="1" operator="equal">
      <formula>"Yellow"</formula>
    </cfRule>
  </conditionalFormatting>
  <dataValidations count="1">
    <dataValidation type="list" allowBlank="1" showInputMessage="1" showErrorMessage="1" sqref="B52">
      <formula1>"Red, Amber, Green"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57"/>
  <sheetViews>
    <sheetView topLeftCell="A25" zoomScale="115" zoomScaleNormal="115" workbookViewId="0">
      <selection activeCell="E53" sqref="E53"/>
    </sheetView>
  </sheetViews>
  <sheetFormatPr defaultRowHeight="12.75"/>
  <cols>
    <col min="1" max="1" width="25" style="32" bestFit="1" customWidth="1"/>
    <col min="2" max="2" width="11.28515625" style="32" bestFit="1" customWidth="1"/>
    <col min="3" max="4" width="12.85546875" style="32" customWidth="1"/>
    <col min="5" max="5" width="13.42578125" style="32" customWidth="1"/>
    <col min="6" max="6" width="9.42578125" style="32" bestFit="1" customWidth="1"/>
    <col min="7" max="7" width="12.85546875" style="32" customWidth="1"/>
    <col min="8" max="8" width="14" style="32" customWidth="1"/>
    <col min="9" max="9" width="15.7109375" style="32" bestFit="1" customWidth="1"/>
    <col min="10" max="16384" width="9.140625" style="34"/>
  </cols>
  <sheetData>
    <row r="1" spans="1:9" s="32" customFormat="1" ht="15.75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9" s="32" customFormat="1" ht="15.75" customHeight="1">
      <c r="A2" s="15" t="s">
        <v>1</v>
      </c>
      <c r="B2" s="70" t="s">
        <v>47</v>
      </c>
      <c r="C2" s="71"/>
      <c r="D2" s="71"/>
      <c r="E2" s="71"/>
      <c r="F2" s="71"/>
      <c r="G2" s="71"/>
      <c r="H2" s="71"/>
      <c r="I2" s="71"/>
    </row>
    <row r="3" spans="1:9" s="32" customFormat="1">
      <c r="A3" s="34"/>
      <c r="B3" s="34"/>
      <c r="C3" s="34"/>
      <c r="D3" s="34"/>
    </row>
    <row r="4" spans="1:9" s="32" customFormat="1" ht="13.5" customHeight="1">
      <c r="A4" s="55" t="s">
        <v>19</v>
      </c>
      <c r="B4" s="20" t="s">
        <v>17</v>
      </c>
      <c r="C4" s="20" t="s">
        <v>18</v>
      </c>
    </row>
    <row r="5" spans="1:9" s="32" customFormat="1" ht="14.25">
      <c r="A5" s="55"/>
      <c r="B5" s="27"/>
      <c r="C5" s="27"/>
    </row>
    <row r="6" spans="1:9">
      <c r="A6" s="76"/>
      <c r="B6" s="76"/>
      <c r="C6" s="76"/>
      <c r="D6" s="76"/>
      <c r="E6" s="76"/>
      <c r="F6" s="40"/>
      <c r="G6" s="40"/>
      <c r="H6" s="40"/>
      <c r="I6" s="40"/>
    </row>
    <row r="7" spans="1:9" s="32" customFormat="1" ht="14.25">
      <c r="A7" s="39" t="s">
        <v>12</v>
      </c>
      <c r="B7" s="56" t="s">
        <v>48</v>
      </c>
      <c r="C7" s="57"/>
      <c r="D7" s="57"/>
      <c r="E7" s="57"/>
      <c r="F7" s="58"/>
      <c r="G7" s="39" t="s">
        <v>13</v>
      </c>
      <c r="H7" s="39" t="s">
        <v>14</v>
      </c>
      <c r="I7" s="39" t="s">
        <v>15</v>
      </c>
    </row>
    <row r="8" spans="1:9" s="32" customFormat="1" ht="14.25">
      <c r="A8" s="35">
        <v>2929</v>
      </c>
      <c r="B8" s="74" t="s">
        <v>72</v>
      </c>
      <c r="C8" s="74" t="s">
        <v>67</v>
      </c>
      <c r="D8" s="74" t="s">
        <v>85</v>
      </c>
      <c r="E8" s="74" t="s">
        <v>84</v>
      </c>
      <c r="F8" s="74"/>
      <c r="G8" s="35" t="s">
        <v>67</v>
      </c>
      <c r="H8" s="43" t="s">
        <v>85</v>
      </c>
      <c r="I8" s="43" t="s">
        <v>84</v>
      </c>
    </row>
    <row r="9" spans="1:9" s="32" customFormat="1" ht="14.25">
      <c r="A9" s="35">
        <v>2931</v>
      </c>
      <c r="B9" s="74" t="s">
        <v>75</v>
      </c>
      <c r="C9" s="74" t="s">
        <v>67</v>
      </c>
      <c r="D9" s="74" t="s">
        <v>87</v>
      </c>
      <c r="E9" s="74" t="s">
        <v>86</v>
      </c>
      <c r="F9" s="74"/>
      <c r="G9" s="35" t="s">
        <v>67</v>
      </c>
      <c r="H9" s="43" t="s">
        <v>87</v>
      </c>
      <c r="I9" s="43" t="s">
        <v>86</v>
      </c>
    </row>
    <row r="10" spans="1:9" s="32" customFormat="1" ht="14.25">
      <c r="A10" s="35">
        <v>3034</v>
      </c>
      <c r="B10" s="74" t="s">
        <v>88</v>
      </c>
      <c r="C10" s="74" t="s">
        <v>67</v>
      </c>
      <c r="D10" s="74" t="s">
        <v>82</v>
      </c>
      <c r="E10" s="74" t="s">
        <v>81</v>
      </c>
      <c r="F10" s="74"/>
      <c r="G10" s="35" t="s">
        <v>67</v>
      </c>
      <c r="H10" s="43" t="s">
        <v>82</v>
      </c>
      <c r="I10" s="43" t="s">
        <v>81</v>
      </c>
    </row>
    <row r="11" spans="1:9" s="32" customFormat="1" ht="14.25">
      <c r="A11" s="35">
        <v>3036</v>
      </c>
      <c r="B11" s="74" t="s">
        <v>90</v>
      </c>
      <c r="C11" s="74" t="s">
        <v>67</v>
      </c>
      <c r="D11" s="74" t="s">
        <v>82</v>
      </c>
      <c r="E11" s="74" t="s">
        <v>81</v>
      </c>
      <c r="F11" s="74"/>
      <c r="G11" s="35" t="s">
        <v>67</v>
      </c>
      <c r="H11" s="43" t="s">
        <v>82</v>
      </c>
      <c r="I11" s="43" t="s">
        <v>81</v>
      </c>
    </row>
    <row r="12" spans="1:9" ht="14.25">
      <c r="A12" s="35">
        <v>3205</v>
      </c>
      <c r="B12" s="74" t="s">
        <v>99</v>
      </c>
      <c r="C12" s="74" t="s">
        <v>67</v>
      </c>
      <c r="D12" s="74" t="s">
        <v>82</v>
      </c>
      <c r="E12" s="74" t="s">
        <v>84</v>
      </c>
      <c r="F12" s="74"/>
      <c r="G12" s="35" t="s">
        <v>67</v>
      </c>
      <c r="H12" s="43" t="s">
        <v>82</v>
      </c>
      <c r="I12" s="43" t="s">
        <v>84</v>
      </c>
    </row>
    <row r="13" spans="1:9" ht="14.25">
      <c r="A13" s="35">
        <v>3220</v>
      </c>
      <c r="B13" s="74" t="s">
        <v>100</v>
      </c>
      <c r="C13" s="74" t="s">
        <v>67</v>
      </c>
      <c r="D13" s="74" t="s">
        <v>82</v>
      </c>
      <c r="E13" s="74" t="s">
        <v>83</v>
      </c>
      <c r="F13" s="74"/>
      <c r="G13" s="35" t="s">
        <v>67</v>
      </c>
      <c r="H13" s="43" t="s">
        <v>82</v>
      </c>
      <c r="I13" s="43" t="s">
        <v>83</v>
      </c>
    </row>
    <row r="14" spans="1:9" ht="14.25">
      <c r="A14" s="35">
        <v>3260</v>
      </c>
      <c r="B14" s="74" t="s">
        <v>101</v>
      </c>
      <c r="C14" s="74" t="s">
        <v>67</v>
      </c>
      <c r="D14" s="74" t="s">
        <v>82</v>
      </c>
      <c r="E14" s="74" t="s">
        <v>84</v>
      </c>
      <c r="F14" s="74"/>
      <c r="G14" s="35" t="s">
        <v>67</v>
      </c>
      <c r="H14" s="43" t="s">
        <v>82</v>
      </c>
      <c r="I14" s="43" t="s">
        <v>84</v>
      </c>
    </row>
    <row r="15" spans="1:9" ht="14.25">
      <c r="A15" s="35">
        <v>3276</v>
      </c>
      <c r="B15" s="74" t="s">
        <v>102</v>
      </c>
      <c r="C15" s="74" t="s">
        <v>67</v>
      </c>
      <c r="D15" s="74" t="s">
        <v>82</v>
      </c>
      <c r="E15" s="74" t="s">
        <v>84</v>
      </c>
      <c r="F15" s="74"/>
      <c r="G15" s="35" t="s">
        <v>67</v>
      </c>
      <c r="H15" s="43" t="s">
        <v>82</v>
      </c>
      <c r="I15" s="43" t="s">
        <v>84</v>
      </c>
    </row>
    <row r="16" spans="1:9" ht="14.25">
      <c r="A16" s="35">
        <v>3035</v>
      </c>
      <c r="B16" s="74" t="s">
        <v>89</v>
      </c>
      <c r="C16" s="74" t="s">
        <v>78</v>
      </c>
      <c r="D16" s="74" t="s">
        <v>82</v>
      </c>
      <c r="E16" s="74" t="s">
        <v>81</v>
      </c>
      <c r="F16" s="74"/>
      <c r="G16" s="35" t="s">
        <v>78</v>
      </c>
      <c r="H16" s="43" t="s">
        <v>82</v>
      </c>
      <c r="I16" s="43" t="s">
        <v>81</v>
      </c>
    </row>
    <row r="17" spans="1:9" ht="14.25">
      <c r="A17" s="35">
        <v>3054</v>
      </c>
      <c r="B17" s="74" t="s">
        <v>92</v>
      </c>
      <c r="C17" s="74" t="s">
        <v>78</v>
      </c>
      <c r="D17" s="74" t="s">
        <v>82</v>
      </c>
      <c r="E17" s="74" t="s">
        <v>81</v>
      </c>
      <c r="F17" s="74"/>
      <c r="G17" s="35" t="s">
        <v>78</v>
      </c>
      <c r="H17" s="43" t="s">
        <v>82</v>
      </c>
      <c r="I17" s="43" t="s">
        <v>81</v>
      </c>
    </row>
    <row r="18" spans="1:9" ht="14.25">
      <c r="A18" s="35">
        <v>2926</v>
      </c>
      <c r="B18" s="74" t="s">
        <v>66</v>
      </c>
      <c r="C18" s="74" t="s">
        <v>94</v>
      </c>
      <c r="D18" s="74" t="s">
        <v>82</v>
      </c>
      <c r="E18" s="74" t="s">
        <v>84</v>
      </c>
      <c r="F18" s="74" t="s">
        <v>94</v>
      </c>
      <c r="G18" s="35" t="s">
        <v>94</v>
      </c>
      <c r="H18" s="43" t="s">
        <v>82</v>
      </c>
      <c r="I18" s="43" t="s">
        <v>84</v>
      </c>
    </row>
    <row r="19" spans="1:9" ht="14.25">
      <c r="A19" s="35">
        <v>2928</v>
      </c>
      <c r="B19" s="74" t="s">
        <v>70</v>
      </c>
      <c r="C19" s="74" t="s">
        <v>94</v>
      </c>
      <c r="D19" s="74" t="s">
        <v>82</v>
      </c>
      <c r="E19" s="74" t="s">
        <v>84</v>
      </c>
      <c r="F19" s="74"/>
      <c r="G19" s="35" t="s">
        <v>94</v>
      </c>
      <c r="H19" s="43" t="s">
        <v>82</v>
      </c>
      <c r="I19" s="43" t="s">
        <v>84</v>
      </c>
    </row>
    <row r="20" spans="1:9" ht="14.25">
      <c r="A20" s="35">
        <v>2930</v>
      </c>
      <c r="B20" s="74" t="s">
        <v>74</v>
      </c>
      <c r="C20" s="74" t="s">
        <v>94</v>
      </c>
      <c r="D20" s="74" t="s">
        <v>82</v>
      </c>
      <c r="E20" s="74" t="s">
        <v>81</v>
      </c>
      <c r="F20" s="74"/>
      <c r="G20" s="35" t="s">
        <v>94</v>
      </c>
      <c r="H20" s="43" t="s">
        <v>82</v>
      </c>
      <c r="I20" s="43" t="s">
        <v>81</v>
      </c>
    </row>
    <row r="21" spans="1:9" ht="14.25">
      <c r="A21" s="35">
        <v>2936</v>
      </c>
      <c r="B21" s="74" t="s">
        <v>80</v>
      </c>
      <c r="C21" s="74" t="s">
        <v>94</v>
      </c>
      <c r="D21" s="74" t="s">
        <v>82</v>
      </c>
      <c r="E21" s="74" t="s">
        <v>84</v>
      </c>
      <c r="F21" s="74"/>
      <c r="G21" s="35" t="s">
        <v>94</v>
      </c>
      <c r="H21" s="43" t="s">
        <v>82</v>
      </c>
      <c r="I21" s="43" t="s">
        <v>84</v>
      </c>
    </row>
    <row r="22" spans="1:9" ht="14.25">
      <c r="A22" s="35">
        <v>3038</v>
      </c>
      <c r="B22" s="74" t="s">
        <v>91</v>
      </c>
      <c r="C22" s="74" t="s">
        <v>94</v>
      </c>
      <c r="D22" s="74" t="s">
        <v>82</v>
      </c>
      <c r="E22" s="74" t="s">
        <v>81</v>
      </c>
      <c r="F22" s="74"/>
      <c r="G22" s="35" t="s">
        <v>94</v>
      </c>
      <c r="H22" s="43" t="s">
        <v>82</v>
      </c>
      <c r="I22" s="43" t="s">
        <v>81</v>
      </c>
    </row>
    <row r="23" spans="1:9" ht="14.25">
      <c r="A23" s="35">
        <v>3120</v>
      </c>
      <c r="B23" s="74" t="s">
        <v>93</v>
      </c>
      <c r="C23" s="74" t="s">
        <v>94</v>
      </c>
      <c r="D23" s="74" t="s">
        <v>85</v>
      </c>
      <c r="E23" s="74" t="s">
        <v>81</v>
      </c>
      <c r="F23" s="74"/>
      <c r="G23" s="35" t="s">
        <v>94</v>
      </c>
      <c r="H23" s="43" t="s">
        <v>85</v>
      </c>
      <c r="I23" s="43" t="s">
        <v>81</v>
      </c>
    </row>
    <row r="24" spans="1:9" ht="14.25">
      <c r="A24" s="35">
        <v>3203</v>
      </c>
      <c r="B24" s="74" t="s">
        <v>95</v>
      </c>
      <c r="C24" s="74" t="s">
        <v>67</v>
      </c>
      <c r="D24" s="74" t="s">
        <v>82</v>
      </c>
      <c r="E24" s="74" t="s">
        <v>84</v>
      </c>
      <c r="F24" s="74"/>
      <c r="G24" s="35" t="s">
        <v>94</v>
      </c>
      <c r="H24" s="43" t="s">
        <v>82</v>
      </c>
      <c r="I24" s="43" t="s">
        <v>84</v>
      </c>
    </row>
    <row r="25" spans="1:9" ht="14.25">
      <c r="A25" s="35">
        <v>3204</v>
      </c>
      <c r="B25" s="74" t="s">
        <v>96</v>
      </c>
      <c r="C25" s="74" t="s">
        <v>94</v>
      </c>
      <c r="D25" s="74" t="s">
        <v>85</v>
      </c>
      <c r="E25" s="74" t="s">
        <v>81</v>
      </c>
      <c r="F25" s="74"/>
      <c r="G25" s="35" t="s">
        <v>94</v>
      </c>
      <c r="H25" s="43" t="s">
        <v>85</v>
      </c>
      <c r="I25" s="43" t="s">
        <v>81</v>
      </c>
    </row>
    <row r="26" spans="1:9" ht="14.25">
      <c r="A26" s="35">
        <v>3227</v>
      </c>
      <c r="B26" s="74" t="s">
        <v>97</v>
      </c>
      <c r="C26" s="74" t="s">
        <v>94</v>
      </c>
      <c r="D26" s="74" t="s">
        <v>82</v>
      </c>
      <c r="E26" s="74" t="s">
        <v>81</v>
      </c>
      <c r="F26" s="74"/>
      <c r="G26" s="35" t="s">
        <v>94</v>
      </c>
      <c r="H26" s="43" t="s">
        <v>82</v>
      </c>
      <c r="I26" s="43" t="s">
        <v>81</v>
      </c>
    </row>
    <row r="27" spans="1:9" ht="14.25">
      <c r="A27" s="35">
        <v>3259</v>
      </c>
      <c r="B27" s="74" t="s">
        <v>98</v>
      </c>
      <c r="C27" s="74" t="s">
        <v>94</v>
      </c>
      <c r="D27" s="74" t="s">
        <v>82</v>
      </c>
      <c r="E27" s="74" t="s">
        <v>81</v>
      </c>
      <c r="F27" s="74"/>
      <c r="G27" s="35" t="s">
        <v>94</v>
      </c>
      <c r="H27" s="43" t="s">
        <v>82</v>
      </c>
      <c r="I27" s="43" t="s">
        <v>81</v>
      </c>
    </row>
    <row r="28" spans="1:9">
      <c r="A28" s="34"/>
      <c r="B28" s="34"/>
      <c r="C28" s="34"/>
      <c r="D28" s="34"/>
      <c r="E28" s="34"/>
      <c r="F28" s="34"/>
      <c r="G28" s="34"/>
      <c r="H28" s="34"/>
      <c r="I28" s="34"/>
    </row>
    <row r="29" spans="1:9" ht="14.25">
      <c r="A29" s="56" t="s">
        <v>51</v>
      </c>
      <c r="B29" s="57"/>
      <c r="C29" s="57"/>
      <c r="D29" s="57"/>
      <c r="E29" s="57"/>
      <c r="F29" s="57"/>
      <c r="G29" s="57"/>
      <c r="H29" s="57"/>
      <c r="I29" s="58"/>
    </row>
    <row r="30" spans="1:9" ht="28.5">
      <c r="A30" s="14" t="s">
        <v>40</v>
      </c>
      <c r="B30" s="14" t="s">
        <v>77</v>
      </c>
      <c r="C30" s="23" t="s">
        <v>4</v>
      </c>
      <c r="D30" s="22" t="s">
        <v>5</v>
      </c>
      <c r="E30" s="20" t="s">
        <v>49</v>
      </c>
      <c r="F30" s="21" t="s">
        <v>6</v>
      </c>
      <c r="G30" s="21" t="s">
        <v>7</v>
      </c>
      <c r="H30" s="21" t="s">
        <v>8</v>
      </c>
      <c r="I30" s="21" t="s">
        <v>9</v>
      </c>
    </row>
    <row r="31" spans="1:9">
      <c r="A31" s="38" t="s">
        <v>41</v>
      </c>
      <c r="B31" s="36">
        <v>53</v>
      </c>
      <c r="C31" s="36">
        <v>48</v>
      </c>
      <c r="D31" s="36">
        <v>1</v>
      </c>
      <c r="E31" s="36">
        <v>0</v>
      </c>
      <c r="F31" s="36">
        <v>0</v>
      </c>
      <c r="G31" s="36">
        <f>B31-SUM(C31:F31)</f>
        <v>4</v>
      </c>
      <c r="H31" s="37">
        <f>(C31+D31)/B31</f>
        <v>0.92452830188679247</v>
      </c>
      <c r="I31" s="37">
        <f>(C31/(C31+D31+F31))</f>
        <v>0.97959183673469385</v>
      </c>
    </row>
    <row r="32" spans="1:9">
      <c r="A32" s="38" t="s">
        <v>20</v>
      </c>
      <c r="B32" s="36">
        <v>12</v>
      </c>
      <c r="C32" s="36">
        <v>12</v>
      </c>
      <c r="D32" s="36">
        <v>0</v>
      </c>
      <c r="E32" s="36">
        <v>0</v>
      </c>
      <c r="F32" s="36">
        <v>0</v>
      </c>
      <c r="G32" s="36">
        <f>B32-SUM(C32:F32)</f>
        <v>0</v>
      </c>
      <c r="H32" s="37">
        <f t="shared" ref="H32:H54" si="0">(C32+D32)/B32</f>
        <v>1</v>
      </c>
      <c r="I32" s="37">
        <f t="shared" ref="I32:I56" si="1">C32/(C32+D32+F32)</f>
        <v>1</v>
      </c>
    </row>
    <row r="33" spans="1:9">
      <c r="A33" s="38" t="s">
        <v>21</v>
      </c>
      <c r="B33" s="36">
        <v>48</v>
      </c>
      <c r="C33" s="36">
        <v>48</v>
      </c>
      <c r="D33" s="36">
        <v>0</v>
      </c>
      <c r="E33" s="36">
        <v>0</v>
      </c>
      <c r="F33" s="36">
        <v>0</v>
      </c>
      <c r="G33" s="36">
        <f>B33-SUM(C33:F33)</f>
        <v>0</v>
      </c>
      <c r="H33" s="37">
        <f t="shared" si="0"/>
        <v>1</v>
      </c>
      <c r="I33" s="37">
        <f t="shared" si="1"/>
        <v>1</v>
      </c>
    </row>
    <row r="34" spans="1:9">
      <c r="A34" s="38" t="s">
        <v>22</v>
      </c>
      <c r="B34" s="36">
        <v>13</v>
      </c>
      <c r="C34" s="36">
        <v>13</v>
      </c>
      <c r="D34" s="36">
        <v>0</v>
      </c>
      <c r="E34" s="36">
        <v>0</v>
      </c>
      <c r="F34" s="36">
        <v>0</v>
      </c>
      <c r="G34" s="36">
        <f t="shared" ref="G34:G55" si="2">B34-SUM(C34:F34)</f>
        <v>0</v>
      </c>
      <c r="H34" s="37">
        <f t="shared" si="0"/>
        <v>1</v>
      </c>
      <c r="I34" s="37">
        <f>C34/(C34+D34+F34)</f>
        <v>1</v>
      </c>
    </row>
    <row r="35" spans="1:9">
      <c r="A35" s="38" t="s">
        <v>23</v>
      </c>
      <c r="B35" s="36">
        <v>9</v>
      </c>
      <c r="C35" s="36">
        <v>9</v>
      </c>
      <c r="D35" s="36">
        <v>0</v>
      </c>
      <c r="E35" s="36">
        <v>0</v>
      </c>
      <c r="F35" s="36">
        <v>0</v>
      </c>
      <c r="G35" s="36">
        <f t="shared" si="2"/>
        <v>0</v>
      </c>
      <c r="H35" s="37">
        <f t="shared" si="0"/>
        <v>1</v>
      </c>
      <c r="I35" s="37">
        <f t="shared" si="1"/>
        <v>1</v>
      </c>
    </row>
    <row r="36" spans="1:9">
      <c r="A36" s="38" t="s">
        <v>42</v>
      </c>
      <c r="B36" s="36">
        <v>3</v>
      </c>
      <c r="C36" s="36">
        <v>3</v>
      </c>
      <c r="D36" s="36">
        <v>0</v>
      </c>
      <c r="E36" s="36">
        <v>0</v>
      </c>
      <c r="F36" s="36">
        <v>0</v>
      </c>
      <c r="G36" s="36">
        <f t="shared" si="2"/>
        <v>0</v>
      </c>
      <c r="H36" s="37">
        <f t="shared" si="0"/>
        <v>1</v>
      </c>
      <c r="I36" s="37">
        <f t="shared" si="1"/>
        <v>1</v>
      </c>
    </row>
    <row r="37" spans="1:9">
      <c r="A37" s="38" t="s">
        <v>43</v>
      </c>
      <c r="B37" s="36">
        <v>6</v>
      </c>
      <c r="C37" s="36">
        <v>6</v>
      </c>
      <c r="D37" s="36">
        <v>0</v>
      </c>
      <c r="E37" s="36">
        <v>0</v>
      </c>
      <c r="F37" s="36">
        <v>0</v>
      </c>
      <c r="G37" s="36">
        <f t="shared" si="2"/>
        <v>0</v>
      </c>
      <c r="H37" s="37">
        <f>(C37+D37)/B37</f>
        <v>1</v>
      </c>
      <c r="I37" s="37">
        <f t="shared" si="1"/>
        <v>1</v>
      </c>
    </row>
    <row r="38" spans="1:9">
      <c r="A38" s="38" t="s">
        <v>44</v>
      </c>
      <c r="B38" s="36">
        <v>138</v>
      </c>
      <c r="C38" s="36">
        <v>90</v>
      </c>
      <c r="D38" s="36">
        <v>4</v>
      </c>
      <c r="E38" s="36">
        <v>1</v>
      </c>
      <c r="F38" s="36">
        <v>0</v>
      </c>
      <c r="G38" s="36">
        <f>B38-SUM(C38:F38)</f>
        <v>43</v>
      </c>
      <c r="H38" s="37">
        <f t="shared" si="0"/>
        <v>0.6811594202898551</v>
      </c>
      <c r="I38" s="37">
        <f t="shared" si="1"/>
        <v>0.95744680851063835</v>
      </c>
    </row>
    <row r="39" spans="1:9">
      <c r="A39" s="38" t="s">
        <v>45</v>
      </c>
      <c r="B39" s="36">
        <v>4</v>
      </c>
      <c r="C39" s="36">
        <v>3</v>
      </c>
      <c r="D39" s="36">
        <v>0</v>
      </c>
      <c r="E39" s="36">
        <v>1</v>
      </c>
      <c r="F39" s="36">
        <v>0</v>
      </c>
      <c r="G39" s="36">
        <f t="shared" si="2"/>
        <v>0</v>
      </c>
      <c r="H39" s="37">
        <f t="shared" si="0"/>
        <v>0.75</v>
      </c>
      <c r="I39" s="37">
        <f t="shared" si="1"/>
        <v>1</v>
      </c>
    </row>
    <row r="40" spans="1:9">
      <c r="A40" s="38" t="s">
        <v>24</v>
      </c>
      <c r="B40" s="36">
        <v>6</v>
      </c>
      <c r="C40" s="36">
        <v>6</v>
      </c>
      <c r="D40" s="36">
        <v>0</v>
      </c>
      <c r="E40" s="36">
        <v>0</v>
      </c>
      <c r="F40" s="36">
        <v>0</v>
      </c>
      <c r="G40" s="36">
        <f t="shared" si="2"/>
        <v>0</v>
      </c>
      <c r="H40" s="37">
        <f t="shared" si="0"/>
        <v>1</v>
      </c>
      <c r="I40" s="37">
        <f t="shared" si="1"/>
        <v>1</v>
      </c>
    </row>
    <row r="41" spans="1:9">
      <c r="A41" s="38" t="s">
        <v>25</v>
      </c>
      <c r="B41" s="36">
        <v>15</v>
      </c>
      <c r="C41" s="36">
        <v>9</v>
      </c>
      <c r="D41" s="36">
        <v>0</v>
      </c>
      <c r="E41" s="36">
        <v>0</v>
      </c>
      <c r="F41" s="36">
        <v>0</v>
      </c>
      <c r="G41" s="36">
        <f t="shared" si="2"/>
        <v>6</v>
      </c>
      <c r="H41" s="37">
        <f t="shared" si="0"/>
        <v>0.6</v>
      </c>
      <c r="I41" s="37">
        <f t="shared" si="1"/>
        <v>1</v>
      </c>
    </row>
    <row r="42" spans="1:9">
      <c r="A42" s="38" t="s">
        <v>26</v>
      </c>
      <c r="B42" s="36">
        <v>3</v>
      </c>
      <c r="C42" s="36">
        <v>0</v>
      </c>
      <c r="D42" s="36">
        <v>0</v>
      </c>
      <c r="E42" s="36">
        <v>0</v>
      </c>
      <c r="F42" s="36">
        <v>0</v>
      </c>
      <c r="G42" s="36">
        <f t="shared" si="2"/>
        <v>3</v>
      </c>
      <c r="H42" s="37">
        <f t="shared" si="0"/>
        <v>0</v>
      </c>
      <c r="I42" s="37">
        <v>0</v>
      </c>
    </row>
    <row r="43" spans="1:9">
      <c r="A43" s="38" t="s">
        <v>27</v>
      </c>
      <c r="B43" s="36">
        <v>17</v>
      </c>
      <c r="C43" s="36">
        <v>16</v>
      </c>
      <c r="D43" s="36">
        <v>0</v>
      </c>
      <c r="E43" s="36">
        <v>1</v>
      </c>
      <c r="F43" s="36">
        <v>0</v>
      </c>
      <c r="G43" s="36">
        <f t="shared" si="2"/>
        <v>0</v>
      </c>
      <c r="H43" s="37">
        <f t="shared" si="0"/>
        <v>0.94117647058823528</v>
      </c>
      <c r="I43" s="37">
        <f t="shared" si="1"/>
        <v>1</v>
      </c>
    </row>
    <row r="44" spans="1:9">
      <c r="A44" s="38" t="s">
        <v>46</v>
      </c>
      <c r="B44" s="36">
        <v>20</v>
      </c>
      <c r="C44" s="36">
        <v>20</v>
      </c>
      <c r="D44" s="36">
        <v>0</v>
      </c>
      <c r="E44" s="36">
        <v>0</v>
      </c>
      <c r="F44" s="36">
        <v>0</v>
      </c>
      <c r="G44" s="36">
        <f t="shared" si="2"/>
        <v>0</v>
      </c>
      <c r="H44" s="37">
        <f t="shared" si="0"/>
        <v>1</v>
      </c>
      <c r="I44" s="37">
        <f t="shared" si="1"/>
        <v>1</v>
      </c>
    </row>
    <row r="45" spans="1:9">
      <c r="A45" s="38" t="s">
        <v>28</v>
      </c>
      <c r="B45" s="36">
        <v>130</v>
      </c>
      <c r="C45" s="36">
        <v>84</v>
      </c>
      <c r="D45" s="36">
        <v>1</v>
      </c>
      <c r="E45" s="36">
        <v>0</v>
      </c>
      <c r="F45" s="36">
        <v>0</v>
      </c>
      <c r="G45" s="36">
        <f t="shared" si="2"/>
        <v>45</v>
      </c>
      <c r="H45" s="37">
        <f>(C45+D45)/B45</f>
        <v>0.65384615384615385</v>
      </c>
      <c r="I45" s="37">
        <f t="shared" si="1"/>
        <v>0.9882352941176471</v>
      </c>
    </row>
    <row r="46" spans="1:9">
      <c r="A46" s="38" t="s">
        <v>30</v>
      </c>
      <c r="B46" s="36">
        <v>47</v>
      </c>
      <c r="C46" s="36">
        <v>45</v>
      </c>
      <c r="D46" s="36">
        <v>0</v>
      </c>
      <c r="E46" s="36">
        <v>1</v>
      </c>
      <c r="F46" s="36">
        <v>0</v>
      </c>
      <c r="G46" s="36">
        <f t="shared" si="2"/>
        <v>1</v>
      </c>
      <c r="H46" s="37">
        <f t="shared" si="0"/>
        <v>0.95744680851063835</v>
      </c>
      <c r="I46" s="37">
        <f t="shared" si="1"/>
        <v>1</v>
      </c>
    </row>
    <row r="47" spans="1:9">
      <c r="A47" s="38" t="s">
        <v>31</v>
      </c>
      <c r="B47" s="36">
        <v>19</v>
      </c>
      <c r="C47" s="36">
        <v>17</v>
      </c>
      <c r="D47" s="36">
        <v>2</v>
      </c>
      <c r="E47" s="36">
        <v>0</v>
      </c>
      <c r="F47" s="36">
        <v>0</v>
      </c>
      <c r="G47" s="36">
        <f t="shared" si="2"/>
        <v>0</v>
      </c>
      <c r="H47" s="37">
        <f t="shared" si="0"/>
        <v>1</v>
      </c>
      <c r="I47" s="37">
        <f t="shared" si="1"/>
        <v>0.89473684210526316</v>
      </c>
    </row>
    <row r="48" spans="1:9">
      <c r="A48" s="38" t="s">
        <v>32</v>
      </c>
      <c r="B48" s="36">
        <v>21</v>
      </c>
      <c r="C48" s="36">
        <v>21</v>
      </c>
      <c r="D48" s="36">
        <v>0</v>
      </c>
      <c r="E48" s="36">
        <v>0</v>
      </c>
      <c r="F48" s="36">
        <v>0</v>
      </c>
      <c r="G48" s="36">
        <f t="shared" si="2"/>
        <v>0</v>
      </c>
      <c r="H48" s="37">
        <f t="shared" si="0"/>
        <v>1</v>
      </c>
      <c r="I48" s="37">
        <f t="shared" si="1"/>
        <v>1</v>
      </c>
    </row>
    <row r="49" spans="1:9">
      <c r="A49" s="38" t="s">
        <v>33</v>
      </c>
      <c r="B49" s="36">
        <v>8</v>
      </c>
      <c r="C49" s="36">
        <v>8</v>
      </c>
      <c r="D49" s="36">
        <v>0</v>
      </c>
      <c r="E49" s="36">
        <v>0</v>
      </c>
      <c r="F49" s="36">
        <v>0</v>
      </c>
      <c r="G49" s="36">
        <f t="shared" si="2"/>
        <v>0</v>
      </c>
      <c r="H49" s="37">
        <f t="shared" si="0"/>
        <v>1</v>
      </c>
      <c r="I49" s="37">
        <f t="shared" si="1"/>
        <v>1</v>
      </c>
    </row>
    <row r="50" spans="1:9">
      <c r="A50" s="38" t="s">
        <v>35</v>
      </c>
      <c r="B50" s="36">
        <v>6</v>
      </c>
      <c r="C50" s="36">
        <v>0</v>
      </c>
      <c r="D50" s="36">
        <v>0</v>
      </c>
      <c r="E50" s="36">
        <v>0</v>
      </c>
      <c r="F50" s="36">
        <v>0</v>
      </c>
      <c r="G50" s="36">
        <f t="shared" si="2"/>
        <v>6</v>
      </c>
      <c r="H50" s="37">
        <f t="shared" si="0"/>
        <v>0</v>
      </c>
      <c r="I50" s="37">
        <v>0</v>
      </c>
    </row>
    <row r="51" spans="1:9">
      <c r="A51" s="38" t="s">
        <v>34</v>
      </c>
      <c r="B51" s="36">
        <v>2</v>
      </c>
      <c r="C51" s="36">
        <v>2</v>
      </c>
      <c r="D51" s="36">
        <v>0</v>
      </c>
      <c r="E51" s="36">
        <v>0</v>
      </c>
      <c r="F51" s="36">
        <v>0</v>
      </c>
      <c r="G51" s="36">
        <f t="shared" si="2"/>
        <v>0</v>
      </c>
      <c r="H51" s="37">
        <f t="shared" si="0"/>
        <v>1</v>
      </c>
      <c r="I51" s="37">
        <f t="shared" si="1"/>
        <v>1</v>
      </c>
    </row>
    <row r="52" spans="1:9">
      <c r="A52" s="38" t="s">
        <v>36</v>
      </c>
      <c r="B52" s="36">
        <v>6</v>
      </c>
      <c r="C52" s="36">
        <v>4</v>
      </c>
      <c r="D52" s="36">
        <v>0</v>
      </c>
      <c r="E52" s="36">
        <v>0</v>
      </c>
      <c r="F52" s="36">
        <v>0</v>
      </c>
      <c r="G52" s="36">
        <f t="shared" si="2"/>
        <v>2</v>
      </c>
      <c r="H52" s="37">
        <f t="shared" si="0"/>
        <v>0.66666666666666663</v>
      </c>
      <c r="I52" s="37">
        <f t="shared" si="1"/>
        <v>1</v>
      </c>
    </row>
    <row r="53" spans="1:9">
      <c r="A53" s="38" t="s">
        <v>37</v>
      </c>
      <c r="B53" s="36">
        <v>24</v>
      </c>
      <c r="C53" s="36">
        <v>24</v>
      </c>
      <c r="D53" s="36">
        <v>0</v>
      </c>
      <c r="E53" s="36">
        <v>0</v>
      </c>
      <c r="F53" s="36">
        <v>0</v>
      </c>
      <c r="G53" s="36">
        <f t="shared" si="2"/>
        <v>0</v>
      </c>
      <c r="H53" s="37">
        <f t="shared" si="0"/>
        <v>1</v>
      </c>
      <c r="I53" s="37">
        <f t="shared" si="1"/>
        <v>1</v>
      </c>
    </row>
    <row r="54" spans="1:9">
      <c r="A54" s="38" t="s">
        <v>38</v>
      </c>
      <c r="B54" s="36">
        <v>4</v>
      </c>
      <c r="C54" s="36">
        <v>4</v>
      </c>
      <c r="D54" s="36">
        <v>0</v>
      </c>
      <c r="E54" s="36">
        <v>0</v>
      </c>
      <c r="F54" s="36">
        <v>0</v>
      </c>
      <c r="G54" s="36">
        <f t="shared" si="2"/>
        <v>0</v>
      </c>
      <c r="H54" s="37">
        <f t="shared" si="0"/>
        <v>1</v>
      </c>
      <c r="I54" s="37">
        <f>C54/(C54+D54+F54)</f>
        <v>1</v>
      </c>
    </row>
    <row r="55" spans="1:9">
      <c r="A55" s="38" t="s">
        <v>50</v>
      </c>
      <c r="B55" s="36"/>
      <c r="C55" s="36"/>
      <c r="D55" s="36"/>
      <c r="E55" s="36"/>
      <c r="F55" s="36"/>
      <c r="G55" s="36">
        <f t="shared" si="2"/>
        <v>0</v>
      </c>
      <c r="H55" s="37">
        <v>0</v>
      </c>
      <c r="I55" s="37">
        <v>0</v>
      </c>
    </row>
    <row r="56" spans="1:9" ht="15.75">
      <c r="A56" s="24" t="s">
        <v>10</v>
      </c>
      <c r="B56" s="25">
        <f t="shared" ref="B56:G56" si="3">SUM(B31:B54)</f>
        <v>614</v>
      </c>
      <c r="C56" s="25">
        <f t="shared" si="3"/>
        <v>492</v>
      </c>
      <c r="D56" s="25">
        <f t="shared" si="3"/>
        <v>8</v>
      </c>
      <c r="E56" s="25">
        <f t="shared" si="3"/>
        <v>4</v>
      </c>
      <c r="F56" s="25">
        <f t="shared" si="3"/>
        <v>0</v>
      </c>
      <c r="G56" s="25">
        <f t="shared" si="3"/>
        <v>110</v>
      </c>
      <c r="H56" s="26">
        <f>(C56+D56)/B56</f>
        <v>0.81433224755700329</v>
      </c>
      <c r="I56" s="26">
        <f t="shared" si="1"/>
        <v>0.98399999999999999</v>
      </c>
    </row>
    <row r="57" spans="1:9">
      <c r="A57" s="77" t="s">
        <v>11</v>
      </c>
      <c r="B57" s="77"/>
      <c r="C57" s="77"/>
      <c r="D57" s="77"/>
      <c r="E57" s="77"/>
      <c r="F57" s="77"/>
      <c r="G57" s="77"/>
      <c r="H57" s="77"/>
      <c r="I57" s="77"/>
    </row>
  </sheetData>
  <mergeCells count="27">
    <mergeCell ref="B8:F8"/>
    <mergeCell ref="A1:I1"/>
    <mergeCell ref="B2:I2"/>
    <mergeCell ref="A4:A5"/>
    <mergeCell ref="A6:E6"/>
    <mergeCell ref="B7:F7"/>
    <mergeCell ref="B20:F20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7:F27"/>
    <mergeCell ref="A29:I29"/>
    <mergeCell ref="A57:I57"/>
    <mergeCell ref="B21:F21"/>
    <mergeCell ref="B22:F22"/>
    <mergeCell ref="B23:F23"/>
    <mergeCell ref="B24:F24"/>
    <mergeCell ref="B25:F25"/>
    <mergeCell ref="B26:F2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8"/>
  <sheetViews>
    <sheetView topLeftCell="A6" zoomScaleNormal="100" workbookViewId="0">
      <selection activeCell="A22" sqref="A22"/>
    </sheetView>
  </sheetViews>
  <sheetFormatPr defaultRowHeight="12.75"/>
  <cols>
    <col min="1" max="1" width="25" style="32" bestFit="1" customWidth="1"/>
    <col min="2" max="2" width="11.28515625" style="32" bestFit="1" customWidth="1"/>
    <col min="3" max="4" width="12.85546875" style="32" customWidth="1"/>
    <col min="5" max="5" width="13.42578125" style="32" customWidth="1"/>
    <col min="6" max="6" width="9.42578125" style="32" bestFit="1" customWidth="1"/>
    <col min="7" max="7" width="12.85546875" style="32" customWidth="1"/>
    <col min="8" max="8" width="14" style="32" customWidth="1"/>
    <col min="9" max="9" width="15.7109375" style="32" bestFit="1" customWidth="1"/>
    <col min="10" max="16384" width="9.140625" style="34"/>
  </cols>
  <sheetData>
    <row r="1" spans="1:9" s="32" customFormat="1" ht="15.75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9" s="32" customFormat="1" ht="15.75" customHeight="1">
      <c r="A2" s="15" t="s">
        <v>1</v>
      </c>
      <c r="B2" s="70" t="s">
        <v>47</v>
      </c>
      <c r="C2" s="71"/>
      <c r="D2" s="71"/>
      <c r="E2" s="71"/>
      <c r="F2" s="71"/>
      <c r="G2" s="71"/>
      <c r="H2" s="71"/>
      <c r="I2" s="71"/>
    </row>
    <row r="3" spans="1:9" s="32" customFormat="1">
      <c r="A3" s="34"/>
      <c r="B3" s="34"/>
      <c r="C3" s="34"/>
      <c r="D3" s="34"/>
    </row>
    <row r="4" spans="1:9" s="32" customFormat="1" ht="13.5" customHeight="1">
      <c r="A4" s="55" t="s">
        <v>19</v>
      </c>
      <c r="B4" s="20" t="s">
        <v>17</v>
      </c>
      <c r="C4" s="20" t="s">
        <v>18</v>
      </c>
    </row>
    <row r="5" spans="1:9" s="32" customFormat="1" ht="14.25">
      <c r="A5" s="55"/>
      <c r="B5" s="27"/>
      <c r="C5" s="27"/>
    </row>
    <row r="6" spans="1:9">
      <c r="A6" s="76"/>
      <c r="B6" s="76"/>
      <c r="C6" s="76"/>
      <c r="D6" s="76"/>
      <c r="E6" s="76"/>
      <c r="F6" s="40"/>
      <c r="G6" s="40"/>
      <c r="H6" s="40"/>
      <c r="I6" s="40"/>
    </row>
    <row r="7" spans="1:9" s="32" customFormat="1" ht="14.25" customHeight="1">
      <c r="A7" s="39" t="s">
        <v>12</v>
      </c>
      <c r="B7" s="56" t="s">
        <v>48</v>
      </c>
      <c r="C7" s="57"/>
      <c r="D7" s="57"/>
      <c r="E7" s="57"/>
      <c r="F7" s="58"/>
      <c r="G7" s="39" t="s">
        <v>13</v>
      </c>
      <c r="H7" s="39" t="s">
        <v>14</v>
      </c>
      <c r="I7" s="39" t="s">
        <v>15</v>
      </c>
    </row>
    <row r="8" spans="1:9" s="32" customFormat="1" ht="14.25" customHeight="1">
      <c r="A8" s="35">
        <v>3510</v>
      </c>
      <c r="B8" s="74" t="s">
        <v>103</v>
      </c>
      <c r="C8" s="74"/>
      <c r="D8" s="74"/>
      <c r="E8" s="74"/>
      <c r="F8" s="74"/>
      <c r="G8" s="35" t="s">
        <v>67</v>
      </c>
      <c r="H8" s="43" t="s">
        <v>82</v>
      </c>
      <c r="I8" s="43" t="s">
        <v>84</v>
      </c>
    </row>
    <row r="9" spans="1:9" s="32" customFormat="1" ht="14.25" customHeight="1">
      <c r="A9" s="35">
        <v>3574</v>
      </c>
      <c r="B9" s="74" t="s">
        <v>104</v>
      </c>
      <c r="C9" s="74"/>
      <c r="D9" s="74"/>
      <c r="E9" s="74"/>
      <c r="F9" s="74"/>
      <c r="G9" s="35" t="s">
        <v>67</v>
      </c>
      <c r="H9" s="43" t="s">
        <v>82</v>
      </c>
      <c r="I9" s="43" t="s">
        <v>84</v>
      </c>
    </row>
    <row r="10" spans="1:9" s="32" customFormat="1" ht="14.25" customHeight="1">
      <c r="A10" s="35">
        <v>3575</v>
      </c>
      <c r="B10" s="74" t="s">
        <v>105</v>
      </c>
      <c r="C10" s="74"/>
      <c r="D10" s="74"/>
      <c r="E10" s="74"/>
      <c r="F10" s="74"/>
      <c r="G10" s="35" t="s">
        <v>67</v>
      </c>
      <c r="H10" s="43" t="s">
        <v>82</v>
      </c>
      <c r="I10" s="43" t="s">
        <v>84</v>
      </c>
    </row>
    <row r="11" spans="1:9">
      <c r="A11" s="34"/>
      <c r="B11" s="34"/>
      <c r="C11" s="34"/>
      <c r="D11" s="34"/>
      <c r="E11" s="34"/>
      <c r="F11" s="34"/>
      <c r="G11" s="34"/>
      <c r="H11" s="34"/>
      <c r="I11" s="34"/>
    </row>
    <row r="12" spans="1:9" ht="14.25">
      <c r="A12" s="56" t="s">
        <v>51</v>
      </c>
      <c r="B12" s="57"/>
      <c r="C12" s="57"/>
      <c r="D12" s="57"/>
      <c r="E12" s="57"/>
      <c r="F12" s="57"/>
      <c r="G12" s="57"/>
      <c r="H12" s="57"/>
      <c r="I12" s="58"/>
    </row>
    <row r="13" spans="1:9" ht="28.5">
      <c r="A13" s="14" t="s">
        <v>40</v>
      </c>
      <c r="B13" s="14" t="s">
        <v>77</v>
      </c>
      <c r="C13" s="23" t="s">
        <v>4</v>
      </c>
      <c r="D13" s="22" t="s">
        <v>5</v>
      </c>
      <c r="E13" s="20" t="s">
        <v>49</v>
      </c>
      <c r="F13" s="21" t="s">
        <v>6</v>
      </c>
      <c r="G13" s="21" t="s">
        <v>7</v>
      </c>
      <c r="H13" s="21" t="s">
        <v>8</v>
      </c>
      <c r="I13" s="21" t="s">
        <v>9</v>
      </c>
    </row>
    <row r="14" spans="1:9">
      <c r="A14" s="38" t="s">
        <v>41</v>
      </c>
      <c r="B14" s="36">
        <v>52</v>
      </c>
      <c r="C14" s="36">
        <v>52</v>
      </c>
      <c r="D14" s="36">
        <v>0</v>
      </c>
      <c r="E14" s="36">
        <v>0</v>
      </c>
      <c r="F14" s="36">
        <v>0</v>
      </c>
      <c r="G14" s="36">
        <f>B14-SUM(C14:F14)</f>
        <v>0</v>
      </c>
      <c r="H14" s="37">
        <f>(C14+D14)/B14</f>
        <v>1</v>
      </c>
      <c r="I14" s="37">
        <f>(C14/(C14+D14+F14))</f>
        <v>1</v>
      </c>
    </row>
    <row r="15" spans="1:9">
      <c r="A15" s="38" t="s">
        <v>20</v>
      </c>
      <c r="B15" s="36">
        <v>12</v>
      </c>
      <c r="C15" s="36">
        <v>12</v>
      </c>
      <c r="D15" s="36">
        <v>0</v>
      </c>
      <c r="E15" s="36">
        <v>0</v>
      </c>
      <c r="F15" s="36">
        <v>0</v>
      </c>
      <c r="G15" s="36">
        <f>B15-SUM(C15:F15)</f>
        <v>0</v>
      </c>
      <c r="H15" s="37">
        <f t="shared" ref="H15:H35" si="0">(C15+D15)/B15</f>
        <v>1</v>
      </c>
      <c r="I15" s="37">
        <f t="shared" ref="I15:I37" si="1">C15/(C15+D15+F15)</f>
        <v>1</v>
      </c>
    </row>
    <row r="16" spans="1:9">
      <c r="A16" s="38" t="s">
        <v>21</v>
      </c>
      <c r="B16" s="36">
        <v>48</v>
      </c>
      <c r="C16" s="36">
        <v>48</v>
      </c>
      <c r="D16" s="36">
        <v>0</v>
      </c>
      <c r="E16" s="36">
        <v>0</v>
      </c>
      <c r="F16" s="36">
        <v>0</v>
      </c>
      <c r="G16" s="36">
        <f>B16-SUM(C16:F16)</f>
        <v>0</v>
      </c>
      <c r="H16" s="37">
        <f t="shared" si="0"/>
        <v>1</v>
      </c>
      <c r="I16" s="37">
        <f t="shared" si="1"/>
        <v>1</v>
      </c>
    </row>
    <row r="17" spans="1:9">
      <c r="A17" s="38" t="s">
        <v>22</v>
      </c>
      <c r="B17" s="36">
        <v>13</v>
      </c>
      <c r="C17" s="36">
        <v>13</v>
      </c>
      <c r="D17" s="36">
        <v>0</v>
      </c>
      <c r="E17" s="36">
        <v>0</v>
      </c>
      <c r="F17" s="36">
        <v>0</v>
      </c>
      <c r="G17" s="36">
        <f t="shared" ref="G17:G36" si="2">B17-SUM(C17:F17)</f>
        <v>0</v>
      </c>
      <c r="H17" s="37">
        <f t="shared" si="0"/>
        <v>1</v>
      </c>
      <c r="I17" s="37">
        <f>C17/(C17+D17+F17)</f>
        <v>1</v>
      </c>
    </row>
    <row r="18" spans="1:9">
      <c r="A18" s="38" t="s">
        <v>23</v>
      </c>
      <c r="B18" s="36">
        <v>9</v>
      </c>
      <c r="C18" s="36">
        <v>9</v>
      </c>
      <c r="D18" s="36">
        <v>0</v>
      </c>
      <c r="E18" s="36">
        <v>0</v>
      </c>
      <c r="F18" s="36">
        <v>0</v>
      </c>
      <c r="G18" s="36">
        <f t="shared" si="2"/>
        <v>0</v>
      </c>
      <c r="H18" s="37">
        <f t="shared" si="0"/>
        <v>1</v>
      </c>
      <c r="I18" s="37">
        <f t="shared" si="1"/>
        <v>1</v>
      </c>
    </row>
    <row r="19" spans="1:9">
      <c r="A19" s="38" t="s">
        <v>42</v>
      </c>
      <c r="B19" s="36">
        <v>3</v>
      </c>
      <c r="C19" s="36">
        <v>3</v>
      </c>
      <c r="D19" s="36">
        <v>0</v>
      </c>
      <c r="E19" s="36">
        <v>0</v>
      </c>
      <c r="F19" s="36">
        <v>0</v>
      </c>
      <c r="G19" s="36">
        <f t="shared" si="2"/>
        <v>0</v>
      </c>
      <c r="H19" s="37">
        <f t="shared" si="0"/>
        <v>1</v>
      </c>
      <c r="I19" s="37">
        <f t="shared" si="1"/>
        <v>1</v>
      </c>
    </row>
    <row r="20" spans="1:9">
      <c r="A20" s="38" t="s">
        <v>43</v>
      </c>
      <c r="B20" s="36">
        <v>6</v>
      </c>
      <c r="C20" s="36">
        <v>6</v>
      </c>
      <c r="D20" s="36">
        <v>0</v>
      </c>
      <c r="E20" s="36">
        <v>0</v>
      </c>
      <c r="F20" s="36">
        <v>0</v>
      </c>
      <c r="G20" s="36">
        <f t="shared" si="2"/>
        <v>0</v>
      </c>
      <c r="H20" s="37">
        <f>(C20+D20)/B20</f>
        <v>1</v>
      </c>
      <c r="I20" s="37">
        <f t="shared" si="1"/>
        <v>1</v>
      </c>
    </row>
    <row r="21" spans="1:9">
      <c r="A21" s="38" t="s">
        <v>44</v>
      </c>
      <c r="B21" s="36">
        <v>131</v>
      </c>
      <c r="C21" s="36">
        <v>119</v>
      </c>
      <c r="D21" s="36">
        <v>3</v>
      </c>
      <c r="E21" s="36">
        <v>9</v>
      </c>
      <c r="F21" s="36">
        <v>0</v>
      </c>
      <c r="G21" s="36">
        <f>B21-SUM(C21:F21)</f>
        <v>0</v>
      </c>
      <c r="H21" s="37">
        <f t="shared" si="0"/>
        <v>0.93129770992366412</v>
      </c>
      <c r="I21" s="37">
        <f>C21/(C21+D21+F21)</f>
        <v>0.97540983606557374</v>
      </c>
    </row>
    <row r="22" spans="1:9">
      <c r="A22" s="38" t="s">
        <v>45</v>
      </c>
      <c r="B22" s="36">
        <v>4</v>
      </c>
      <c r="C22" s="36">
        <v>3</v>
      </c>
      <c r="D22" s="36">
        <v>0</v>
      </c>
      <c r="E22" s="36">
        <v>1</v>
      </c>
      <c r="F22" s="36">
        <v>0</v>
      </c>
      <c r="G22" s="36">
        <f t="shared" si="2"/>
        <v>0</v>
      </c>
      <c r="H22" s="37">
        <f t="shared" si="0"/>
        <v>0.75</v>
      </c>
      <c r="I22" s="37">
        <f t="shared" si="1"/>
        <v>1</v>
      </c>
    </row>
    <row r="23" spans="1:9">
      <c r="A23" s="38" t="s">
        <v>24</v>
      </c>
      <c r="B23" s="36">
        <v>6</v>
      </c>
      <c r="C23" s="36">
        <v>6</v>
      </c>
      <c r="D23" s="36">
        <v>0</v>
      </c>
      <c r="E23" s="36">
        <v>0</v>
      </c>
      <c r="F23" s="36">
        <v>0</v>
      </c>
      <c r="G23" s="36">
        <f t="shared" si="2"/>
        <v>0</v>
      </c>
      <c r="H23" s="37">
        <f t="shared" si="0"/>
        <v>1</v>
      </c>
      <c r="I23" s="37">
        <f t="shared" si="1"/>
        <v>1</v>
      </c>
    </row>
    <row r="24" spans="1:9">
      <c r="A24" s="38" t="s">
        <v>25</v>
      </c>
      <c r="B24" s="36">
        <v>14</v>
      </c>
      <c r="C24" s="36">
        <v>14</v>
      </c>
      <c r="D24" s="36">
        <v>0</v>
      </c>
      <c r="E24" s="36">
        <v>0</v>
      </c>
      <c r="F24" s="36">
        <v>0</v>
      </c>
      <c r="G24" s="36">
        <f t="shared" si="2"/>
        <v>0</v>
      </c>
      <c r="H24" s="37">
        <f t="shared" si="0"/>
        <v>1</v>
      </c>
      <c r="I24" s="37">
        <f t="shared" si="1"/>
        <v>1</v>
      </c>
    </row>
    <row r="25" spans="1:9">
      <c r="A25" s="38" t="s">
        <v>27</v>
      </c>
      <c r="B25" s="36">
        <v>17</v>
      </c>
      <c r="C25" s="36">
        <v>16</v>
      </c>
      <c r="D25" s="36">
        <v>0</v>
      </c>
      <c r="E25" s="36">
        <v>1</v>
      </c>
      <c r="F25" s="36">
        <v>0</v>
      </c>
      <c r="G25" s="36">
        <f t="shared" si="2"/>
        <v>0</v>
      </c>
      <c r="H25" s="37">
        <f t="shared" si="0"/>
        <v>0.94117647058823528</v>
      </c>
      <c r="I25" s="37">
        <f t="shared" si="1"/>
        <v>1</v>
      </c>
    </row>
    <row r="26" spans="1:9">
      <c r="A26" s="38" t="s">
        <v>46</v>
      </c>
      <c r="B26" s="36">
        <v>20</v>
      </c>
      <c r="C26" s="36">
        <v>20</v>
      </c>
      <c r="D26" s="36">
        <v>0</v>
      </c>
      <c r="E26" s="36">
        <v>0</v>
      </c>
      <c r="F26" s="36">
        <v>0</v>
      </c>
      <c r="G26" s="36">
        <f t="shared" si="2"/>
        <v>0</v>
      </c>
      <c r="H26" s="37">
        <f t="shared" si="0"/>
        <v>1</v>
      </c>
      <c r="I26" s="37">
        <f t="shared" si="1"/>
        <v>1</v>
      </c>
    </row>
    <row r="27" spans="1:9">
      <c r="A27" s="38" t="s">
        <v>28</v>
      </c>
      <c r="B27" s="36">
        <v>114</v>
      </c>
      <c r="C27" s="36">
        <v>113</v>
      </c>
      <c r="D27" s="36">
        <v>1</v>
      </c>
      <c r="E27" s="36">
        <v>0</v>
      </c>
      <c r="F27" s="36">
        <v>0</v>
      </c>
      <c r="G27" s="36">
        <f t="shared" si="2"/>
        <v>0</v>
      </c>
      <c r="H27" s="37">
        <f>(C27+D27)/B27</f>
        <v>1</v>
      </c>
      <c r="I27" s="37">
        <f t="shared" si="1"/>
        <v>0.99122807017543857</v>
      </c>
    </row>
    <row r="28" spans="1:9">
      <c r="A28" s="38" t="s">
        <v>30</v>
      </c>
      <c r="B28" s="36">
        <v>44</v>
      </c>
      <c r="C28" s="36">
        <v>44</v>
      </c>
      <c r="D28" s="36">
        <v>0</v>
      </c>
      <c r="E28" s="36">
        <v>0</v>
      </c>
      <c r="F28" s="36">
        <v>0</v>
      </c>
      <c r="G28" s="36">
        <f t="shared" si="2"/>
        <v>0</v>
      </c>
      <c r="H28" s="37">
        <f t="shared" si="0"/>
        <v>1</v>
      </c>
      <c r="I28" s="37">
        <f t="shared" si="1"/>
        <v>1</v>
      </c>
    </row>
    <row r="29" spans="1:9">
      <c r="A29" s="38" t="s">
        <v>31</v>
      </c>
      <c r="B29" s="36">
        <v>19</v>
      </c>
      <c r="C29" s="36">
        <v>17</v>
      </c>
      <c r="D29" s="36">
        <v>2</v>
      </c>
      <c r="E29" s="36">
        <v>0</v>
      </c>
      <c r="F29" s="36">
        <v>0</v>
      </c>
      <c r="G29" s="36">
        <f t="shared" si="2"/>
        <v>0</v>
      </c>
      <c r="H29" s="37">
        <f t="shared" si="0"/>
        <v>1</v>
      </c>
      <c r="I29" s="37">
        <f t="shared" si="1"/>
        <v>0.89473684210526316</v>
      </c>
    </row>
    <row r="30" spans="1:9">
      <c r="A30" s="38" t="s">
        <v>32</v>
      </c>
      <c r="B30" s="36">
        <v>21</v>
      </c>
      <c r="C30" s="36">
        <v>21</v>
      </c>
      <c r="D30" s="36">
        <v>0</v>
      </c>
      <c r="E30" s="36">
        <v>0</v>
      </c>
      <c r="F30" s="36">
        <v>0</v>
      </c>
      <c r="G30" s="36">
        <f t="shared" si="2"/>
        <v>0</v>
      </c>
      <c r="H30" s="37">
        <f t="shared" si="0"/>
        <v>1</v>
      </c>
      <c r="I30" s="37">
        <f t="shared" si="1"/>
        <v>1</v>
      </c>
    </row>
    <row r="31" spans="1:9">
      <c r="A31" s="38" t="s">
        <v>33</v>
      </c>
      <c r="B31" s="36">
        <v>8</v>
      </c>
      <c r="C31" s="36">
        <v>8</v>
      </c>
      <c r="D31" s="36">
        <v>0</v>
      </c>
      <c r="E31" s="36">
        <v>0</v>
      </c>
      <c r="F31" s="36">
        <v>0</v>
      </c>
      <c r="G31" s="36">
        <f t="shared" si="2"/>
        <v>0</v>
      </c>
      <c r="H31" s="37">
        <f t="shared" si="0"/>
        <v>1</v>
      </c>
      <c r="I31" s="37">
        <f t="shared" si="1"/>
        <v>1</v>
      </c>
    </row>
    <row r="32" spans="1:9">
      <c r="A32" s="38" t="s">
        <v>34</v>
      </c>
      <c r="B32" s="36">
        <v>2</v>
      </c>
      <c r="C32" s="36">
        <v>2</v>
      </c>
      <c r="D32" s="36">
        <v>0</v>
      </c>
      <c r="E32" s="36">
        <v>0</v>
      </c>
      <c r="F32" s="36">
        <v>0</v>
      </c>
      <c r="G32" s="36">
        <f t="shared" si="2"/>
        <v>0</v>
      </c>
      <c r="H32" s="37">
        <f t="shared" si="0"/>
        <v>1</v>
      </c>
      <c r="I32" s="37">
        <f t="shared" si="1"/>
        <v>1</v>
      </c>
    </row>
    <row r="33" spans="1:9">
      <c r="A33" s="38" t="s">
        <v>36</v>
      </c>
      <c r="B33" s="36">
        <v>6</v>
      </c>
      <c r="C33" s="36">
        <v>4</v>
      </c>
      <c r="D33" s="36">
        <v>0</v>
      </c>
      <c r="E33" s="36">
        <v>0</v>
      </c>
      <c r="F33" s="36">
        <v>0</v>
      </c>
      <c r="G33" s="36">
        <f t="shared" si="2"/>
        <v>2</v>
      </c>
      <c r="H33" s="37">
        <f t="shared" si="0"/>
        <v>0.66666666666666663</v>
      </c>
      <c r="I33" s="37">
        <f t="shared" si="1"/>
        <v>1</v>
      </c>
    </row>
    <row r="34" spans="1:9">
      <c r="A34" s="38" t="s">
        <v>37</v>
      </c>
      <c r="B34" s="36">
        <v>24</v>
      </c>
      <c r="C34" s="36">
        <v>24</v>
      </c>
      <c r="D34" s="36">
        <v>0</v>
      </c>
      <c r="E34" s="36">
        <v>0</v>
      </c>
      <c r="F34" s="36">
        <v>0</v>
      </c>
      <c r="G34" s="36">
        <f t="shared" si="2"/>
        <v>0</v>
      </c>
      <c r="H34" s="37">
        <f t="shared" si="0"/>
        <v>1</v>
      </c>
      <c r="I34" s="37">
        <f t="shared" si="1"/>
        <v>1</v>
      </c>
    </row>
    <row r="35" spans="1:9">
      <c r="A35" s="38" t="s">
        <v>38</v>
      </c>
      <c r="B35" s="36">
        <v>4</v>
      </c>
      <c r="C35" s="36">
        <v>4</v>
      </c>
      <c r="D35" s="36">
        <v>0</v>
      </c>
      <c r="E35" s="36">
        <v>0</v>
      </c>
      <c r="F35" s="36">
        <v>0</v>
      </c>
      <c r="G35" s="36">
        <f t="shared" si="2"/>
        <v>0</v>
      </c>
      <c r="H35" s="37">
        <f t="shared" si="0"/>
        <v>1</v>
      </c>
      <c r="I35" s="37">
        <f>C35/(C35+D35+F35)</f>
        <v>1</v>
      </c>
    </row>
    <row r="36" spans="1:9">
      <c r="A36" s="38" t="s">
        <v>50</v>
      </c>
      <c r="B36" s="36"/>
      <c r="C36" s="36"/>
      <c r="D36" s="36"/>
      <c r="E36" s="36"/>
      <c r="F36" s="36"/>
      <c r="G36" s="36">
        <f t="shared" si="2"/>
        <v>0</v>
      </c>
      <c r="H36" s="37">
        <v>0</v>
      </c>
      <c r="I36" s="37">
        <v>0</v>
      </c>
    </row>
    <row r="37" spans="1:9" ht="15.75">
      <c r="A37" s="24" t="s">
        <v>10</v>
      </c>
      <c r="B37" s="25">
        <f t="shared" ref="B37:G37" si="3">SUM(B14:B35)</f>
        <v>577</v>
      </c>
      <c r="C37" s="25">
        <f t="shared" si="3"/>
        <v>558</v>
      </c>
      <c r="D37" s="25">
        <f t="shared" si="3"/>
        <v>6</v>
      </c>
      <c r="E37" s="25">
        <f t="shared" si="3"/>
        <v>11</v>
      </c>
      <c r="F37" s="25">
        <f t="shared" si="3"/>
        <v>0</v>
      </c>
      <c r="G37" s="25">
        <f t="shared" si="3"/>
        <v>2</v>
      </c>
      <c r="H37" s="26">
        <f>(C37+D37)/B37</f>
        <v>0.97746967071057189</v>
      </c>
      <c r="I37" s="26">
        <f t="shared" si="1"/>
        <v>0.98936170212765961</v>
      </c>
    </row>
    <row r="38" spans="1:9">
      <c r="A38" s="77" t="s">
        <v>11</v>
      </c>
      <c r="B38" s="77"/>
      <c r="C38" s="77"/>
      <c r="D38" s="77"/>
      <c r="E38" s="77"/>
      <c r="F38" s="77"/>
      <c r="G38" s="77"/>
      <c r="H38" s="77"/>
      <c r="I38" s="77"/>
    </row>
  </sheetData>
  <mergeCells count="10">
    <mergeCell ref="A1:I1"/>
    <mergeCell ref="B2:I2"/>
    <mergeCell ref="A4:A5"/>
    <mergeCell ref="A6:E6"/>
    <mergeCell ref="B7:F7"/>
    <mergeCell ref="A12:I12"/>
    <mergeCell ref="A38:I38"/>
    <mergeCell ref="B8:F8"/>
    <mergeCell ref="B9:F9"/>
    <mergeCell ref="B10:F1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8"/>
  <sheetViews>
    <sheetView topLeftCell="A6" zoomScaleNormal="100" workbookViewId="0">
      <selection activeCell="M20" sqref="M20"/>
    </sheetView>
  </sheetViews>
  <sheetFormatPr defaultRowHeight="12.75"/>
  <cols>
    <col min="1" max="1" width="25" style="32" bestFit="1" customWidth="1"/>
    <col min="2" max="2" width="11.28515625" style="32" bestFit="1" customWidth="1"/>
    <col min="3" max="4" width="12.85546875" style="32" customWidth="1"/>
    <col min="5" max="5" width="13.42578125" style="32" customWidth="1"/>
    <col min="6" max="6" width="9.42578125" style="32" bestFit="1" customWidth="1"/>
    <col min="7" max="7" width="12.85546875" style="32" customWidth="1"/>
    <col min="8" max="8" width="14" style="32" customWidth="1"/>
    <col min="9" max="9" width="15.7109375" style="32" bestFit="1" customWidth="1"/>
    <col min="10" max="16384" width="9.140625" style="34"/>
  </cols>
  <sheetData>
    <row r="1" spans="1:9" s="32" customFormat="1" ht="15.75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9" s="32" customFormat="1" ht="15.75" customHeight="1">
      <c r="A2" s="15" t="s">
        <v>1</v>
      </c>
      <c r="B2" s="70" t="s">
        <v>47</v>
      </c>
      <c r="C2" s="71"/>
      <c r="D2" s="71"/>
      <c r="E2" s="71"/>
      <c r="F2" s="71"/>
      <c r="G2" s="71"/>
      <c r="H2" s="71"/>
      <c r="I2" s="71"/>
    </row>
    <row r="3" spans="1:9" s="32" customFormat="1">
      <c r="A3" s="34"/>
      <c r="B3" s="34"/>
      <c r="C3" s="34"/>
      <c r="D3" s="34"/>
    </row>
    <row r="4" spans="1:9" s="32" customFormat="1" ht="13.5" customHeight="1">
      <c r="A4" s="55" t="s">
        <v>19</v>
      </c>
      <c r="B4" s="20" t="s">
        <v>17</v>
      </c>
      <c r="C4" s="20" t="s">
        <v>18</v>
      </c>
    </row>
    <row r="5" spans="1:9" s="32" customFormat="1" ht="14.25">
      <c r="A5" s="55"/>
      <c r="B5" s="27"/>
      <c r="C5" s="27"/>
    </row>
    <row r="6" spans="1:9">
      <c r="A6" s="76"/>
      <c r="B6" s="76"/>
      <c r="C6" s="76"/>
      <c r="D6" s="76"/>
      <c r="E6" s="76"/>
      <c r="F6" s="42"/>
      <c r="G6" s="42"/>
      <c r="H6" s="42"/>
      <c r="I6" s="42"/>
    </row>
    <row r="7" spans="1:9" s="32" customFormat="1" ht="14.25" customHeight="1">
      <c r="A7" s="41" t="s">
        <v>12</v>
      </c>
      <c r="B7" s="56" t="s">
        <v>48</v>
      </c>
      <c r="C7" s="57"/>
      <c r="D7" s="57"/>
      <c r="E7" s="57"/>
      <c r="F7" s="58"/>
      <c r="G7" s="41" t="s">
        <v>13</v>
      </c>
      <c r="H7" s="41" t="s">
        <v>14</v>
      </c>
      <c r="I7" s="41" t="s">
        <v>15</v>
      </c>
    </row>
    <row r="8" spans="1:9" s="32" customFormat="1" ht="14.25" customHeight="1">
      <c r="A8" s="35">
        <v>3574</v>
      </c>
      <c r="B8" s="74" t="s">
        <v>104</v>
      </c>
      <c r="C8" s="74"/>
      <c r="D8" s="74"/>
      <c r="E8" s="74"/>
      <c r="F8" s="74"/>
      <c r="G8" s="35" t="s">
        <v>78</v>
      </c>
      <c r="H8" s="43" t="s">
        <v>82</v>
      </c>
      <c r="I8" s="43" t="s">
        <v>81</v>
      </c>
    </row>
    <row r="9" spans="1:9" s="32" customFormat="1" ht="14.25" customHeight="1">
      <c r="A9" s="35">
        <v>3575</v>
      </c>
      <c r="B9" s="74" t="s">
        <v>105</v>
      </c>
      <c r="C9" s="74"/>
      <c r="D9" s="74"/>
      <c r="E9" s="74"/>
      <c r="F9" s="74"/>
      <c r="G9" s="35" t="s">
        <v>67</v>
      </c>
      <c r="H9" s="43" t="s">
        <v>82</v>
      </c>
      <c r="I9" s="43" t="s">
        <v>84</v>
      </c>
    </row>
    <row r="10" spans="1:9" s="32" customFormat="1" ht="14.25" customHeight="1">
      <c r="A10" s="35">
        <v>3672</v>
      </c>
      <c r="B10" s="74" t="s">
        <v>106</v>
      </c>
      <c r="C10" s="74"/>
      <c r="D10" s="74"/>
      <c r="E10" s="74"/>
      <c r="F10" s="74"/>
      <c r="G10" s="35" t="s">
        <v>67</v>
      </c>
      <c r="H10" s="43" t="s">
        <v>82</v>
      </c>
      <c r="I10" s="43" t="s">
        <v>84</v>
      </c>
    </row>
    <row r="11" spans="1:9">
      <c r="A11" s="34"/>
      <c r="B11" s="34"/>
      <c r="C11" s="34"/>
      <c r="D11" s="34"/>
      <c r="E11" s="34"/>
      <c r="F11" s="34"/>
      <c r="G11" s="34"/>
      <c r="H11" s="34"/>
      <c r="I11" s="34"/>
    </row>
    <row r="12" spans="1:9" ht="14.25">
      <c r="A12" s="56" t="s">
        <v>51</v>
      </c>
      <c r="B12" s="57"/>
      <c r="C12" s="57"/>
      <c r="D12" s="57"/>
      <c r="E12" s="57"/>
      <c r="F12" s="57"/>
      <c r="G12" s="57"/>
      <c r="H12" s="57"/>
      <c r="I12" s="58"/>
    </row>
    <row r="13" spans="1:9" ht="28.5">
      <c r="A13" s="14" t="s">
        <v>40</v>
      </c>
      <c r="B13" s="14" t="s">
        <v>77</v>
      </c>
      <c r="C13" s="23" t="s">
        <v>4</v>
      </c>
      <c r="D13" s="22" t="s">
        <v>5</v>
      </c>
      <c r="E13" s="20" t="s">
        <v>49</v>
      </c>
      <c r="F13" s="21" t="s">
        <v>6</v>
      </c>
      <c r="G13" s="21" t="s">
        <v>7</v>
      </c>
      <c r="H13" s="21" t="s">
        <v>8</v>
      </c>
      <c r="I13" s="21" t="s">
        <v>9</v>
      </c>
    </row>
    <row r="14" spans="1:9">
      <c r="A14" s="38" t="s">
        <v>41</v>
      </c>
      <c r="B14" s="36">
        <v>52</v>
      </c>
      <c r="C14" s="36">
        <v>52</v>
      </c>
      <c r="D14" s="36">
        <v>0</v>
      </c>
      <c r="E14" s="36">
        <v>0</v>
      </c>
      <c r="F14" s="36">
        <v>0</v>
      </c>
      <c r="G14" s="36">
        <f>B14-SUM(C14:F14)</f>
        <v>0</v>
      </c>
      <c r="H14" s="37">
        <f>(C14+D14)/B14</f>
        <v>1</v>
      </c>
      <c r="I14" s="37">
        <f>(C14/(C14+D14+F14))</f>
        <v>1</v>
      </c>
    </row>
    <row r="15" spans="1:9">
      <c r="A15" s="38" t="s">
        <v>20</v>
      </c>
      <c r="B15" s="36">
        <v>12</v>
      </c>
      <c r="C15" s="36">
        <v>12</v>
      </c>
      <c r="D15" s="36">
        <v>0</v>
      </c>
      <c r="E15" s="36">
        <v>0</v>
      </c>
      <c r="F15" s="36">
        <v>0</v>
      </c>
      <c r="G15" s="36">
        <f>B15-SUM(C15:F15)</f>
        <v>0</v>
      </c>
      <c r="H15" s="37">
        <f t="shared" ref="H15:H35" si="0">(C15+D15)/B15</f>
        <v>1</v>
      </c>
      <c r="I15" s="37">
        <f t="shared" ref="I15:I34" si="1">C15/(C15+D15+F15)</f>
        <v>1</v>
      </c>
    </row>
    <row r="16" spans="1:9">
      <c r="A16" s="38" t="s">
        <v>21</v>
      </c>
      <c r="B16" s="36">
        <v>48</v>
      </c>
      <c r="C16" s="36">
        <v>48</v>
      </c>
      <c r="D16" s="36">
        <v>0</v>
      </c>
      <c r="E16" s="36">
        <v>0</v>
      </c>
      <c r="F16" s="36">
        <v>0</v>
      </c>
      <c r="G16" s="36">
        <f>B16-SUM(C16:F16)</f>
        <v>0</v>
      </c>
      <c r="H16" s="37">
        <f t="shared" si="0"/>
        <v>1</v>
      </c>
      <c r="I16" s="37">
        <f t="shared" si="1"/>
        <v>1</v>
      </c>
    </row>
    <row r="17" spans="1:9">
      <c r="A17" s="38" t="s">
        <v>22</v>
      </c>
      <c r="B17" s="36">
        <v>13</v>
      </c>
      <c r="C17" s="36">
        <v>13</v>
      </c>
      <c r="D17" s="36">
        <v>0</v>
      </c>
      <c r="E17" s="36">
        <v>0</v>
      </c>
      <c r="F17" s="36">
        <v>0</v>
      </c>
      <c r="G17" s="36">
        <f t="shared" ref="G17:G36" si="2">B17-SUM(C17:F17)</f>
        <v>0</v>
      </c>
      <c r="H17" s="37">
        <f t="shared" si="0"/>
        <v>1</v>
      </c>
      <c r="I17" s="37">
        <f>C17/(C17+D17+F17)</f>
        <v>1</v>
      </c>
    </row>
    <row r="18" spans="1:9">
      <c r="A18" s="38" t="s">
        <v>23</v>
      </c>
      <c r="B18" s="36">
        <v>9</v>
      </c>
      <c r="C18" s="36">
        <v>9</v>
      </c>
      <c r="D18" s="36">
        <v>0</v>
      </c>
      <c r="E18" s="36">
        <v>0</v>
      </c>
      <c r="F18" s="36">
        <v>0</v>
      </c>
      <c r="G18" s="36">
        <f t="shared" si="2"/>
        <v>0</v>
      </c>
      <c r="H18" s="37">
        <f t="shared" si="0"/>
        <v>1</v>
      </c>
      <c r="I18" s="37">
        <f t="shared" si="1"/>
        <v>1</v>
      </c>
    </row>
    <row r="19" spans="1:9">
      <c r="A19" s="38" t="s">
        <v>42</v>
      </c>
      <c r="B19" s="36">
        <v>3</v>
      </c>
      <c r="C19" s="36">
        <v>3</v>
      </c>
      <c r="D19" s="36">
        <v>0</v>
      </c>
      <c r="E19" s="36">
        <v>0</v>
      </c>
      <c r="F19" s="36">
        <v>0</v>
      </c>
      <c r="G19" s="36">
        <f t="shared" si="2"/>
        <v>0</v>
      </c>
      <c r="H19" s="37">
        <f t="shared" si="0"/>
        <v>1</v>
      </c>
      <c r="I19" s="37">
        <f t="shared" si="1"/>
        <v>1</v>
      </c>
    </row>
    <row r="20" spans="1:9">
      <c r="A20" s="38" t="s">
        <v>43</v>
      </c>
      <c r="B20" s="36">
        <v>6</v>
      </c>
      <c r="C20" s="36">
        <v>6</v>
      </c>
      <c r="D20" s="36">
        <v>0</v>
      </c>
      <c r="E20" s="36">
        <v>0</v>
      </c>
      <c r="F20" s="36">
        <v>0</v>
      </c>
      <c r="G20" s="36">
        <f t="shared" si="2"/>
        <v>0</v>
      </c>
      <c r="H20" s="37">
        <f>(C20+D20)/B20</f>
        <v>1</v>
      </c>
      <c r="I20" s="37">
        <f t="shared" si="1"/>
        <v>1</v>
      </c>
    </row>
    <row r="21" spans="1:9">
      <c r="A21" s="38" t="s">
        <v>44</v>
      </c>
      <c r="B21" s="36">
        <v>131</v>
      </c>
      <c r="C21" s="36">
        <v>123</v>
      </c>
      <c r="D21" s="36">
        <v>3</v>
      </c>
      <c r="E21" s="36">
        <v>5</v>
      </c>
      <c r="F21" s="36">
        <v>0</v>
      </c>
      <c r="G21" s="36">
        <f>B21-SUM(C21:F21)</f>
        <v>0</v>
      </c>
      <c r="H21" s="37">
        <f>(C21+D21)/B21</f>
        <v>0.96183206106870234</v>
      </c>
      <c r="I21" s="37">
        <f>C21/(C21+D21+E21+F21)</f>
        <v>0.93893129770992367</v>
      </c>
    </row>
    <row r="22" spans="1:9">
      <c r="A22" s="38" t="s">
        <v>45</v>
      </c>
      <c r="B22" s="36">
        <v>4</v>
      </c>
      <c r="C22" s="36">
        <v>3</v>
      </c>
      <c r="D22" s="36">
        <v>0</v>
      </c>
      <c r="E22" s="36">
        <v>1</v>
      </c>
      <c r="F22" s="36">
        <v>0</v>
      </c>
      <c r="G22" s="36">
        <f t="shared" si="2"/>
        <v>0</v>
      </c>
      <c r="H22" s="37">
        <f t="shared" si="0"/>
        <v>0.75</v>
      </c>
      <c r="I22" s="37">
        <f t="shared" si="1"/>
        <v>1</v>
      </c>
    </row>
    <row r="23" spans="1:9">
      <c r="A23" s="38" t="s">
        <v>24</v>
      </c>
      <c r="B23" s="36">
        <v>6</v>
      </c>
      <c r="C23" s="36">
        <v>6</v>
      </c>
      <c r="D23" s="36">
        <v>0</v>
      </c>
      <c r="E23" s="36">
        <v>0</v>
      </c>
      <c r="F23" s="36">
        <v>0</v>
      </c>
      <c r="G23" s="36">
        <f t="shared" si="2"/>
        <v>0</v>
      </c>
      <c r="H23" s="37">
        <f t="shared" si="0"/>
        <v>1</v>
      </c>
      <c r="I23" s="37">
        <f t="shared" si="1"/>
        <v>1</v>
      </c>
    </row>
    <row r="24" spans="1:9">
      <c r="A24" s="38" t="s">
        <v>25</v>
      </c>
      <c r="B24" s="36">
        <v>14</v>
      </c>
      <c r="C24" s="36">
        <v>14</v>
      </c>
      <c r="D24" s="36">
        <v>0</v>
      </c>
      <c r="E24" s="36">
        <v>0</v>
      </c>
      <c r="F24" s="36">
        <v>0</v>
      </c>
      <c r="G24" s="36">
        <f t="shared" si="2"/>
        <v>0</v>
      </c>
      <c r="H24" s="37">
        <f t="shared" si="0"/>
        <v>1</v>
      </c>
      <c r="I24" s="37">
        <f t="shared" si="1"/>
        <v>1</v>
      </c>
    </row>
    <row r="25" spans="1:9">
      <c r="A25" s="38" t="s">
        <v>27</v>
      </c>
      <c r="B25" s="36">
        <v>17</v>
      </c>
      <c r="C25" s="36">
        <v>16</v>
      </c>
      <c r="D25" s="36">
        <v>0</v>
      </c>
      <c r="E25" s="36">
        <v>1</v>
      </c>
      <c r="F25" s="36">
        <v>0</v>
      </c>
      <c r="G25" s="36">
        <f t="shared" si="2"/>
        <v>0</v>
      </c>
      <c r="H25" s="37">
        <f t="shared" si="0"/>
        <v>0.94117647058823528</v>
      </c>
      <c r="I25" s="37">
        <f t="shared" si="1"/>
        <v>1</v>
      </c>
    </row>
    <row r="26" spans="1:9">
      <c r="A26" s="38" t="s">
        <v>46</v>
      </c>
      <c r="B26" s="36">
        <v>20</v>
      </c>
      <c r="C26" s="36">
        <v>20</v>
      </c>
      <c r="D26" s="36">
        <v>0</v>
      </c>
      <c r="E26" s="36">
        <v>0</v>
      </c>
      <c r="F26" s="36">
        <v>0</v>
      </c>
      <c r="G26" s="36">
        <f t="shared" si="2"/>
        <v>0</v>
      </c>
      <c r="H26" s="37">
        <f t="shared" si="0"/>
        <v>1</v>
      </c>
      <c r="I26" s="37">
        <f t="shared" si="1"/>
        <v>1</v>
      </c>
    </row>
    <row r="27" spans="1:9">
      <c r="A27" s="38" t="s">
        <v>28</v>
      </c>
      <c r="B27" s="36">
        <v>114</v>
      </c>
      <c r="C27" s="36">
        <v>113</v>
      </c>
      <c r="D27" s="36">
        <v>1</v>
      </c>
      <c r="E27" s="36">
        <v>0</v>
      </c>
      <c r="F27" s="36">
        <v>0</v>
      </c>
      <c r="G27" s="36">
        <f t="shared" si="2"/>
        <v>0</v>
      </c>
      <c r="H27" s="37">
        <f>(C27+D27)/B27</f>
        <v>1</v>
      </c>
      <c r="I27" s="37">
        <f t="shared" si="1"/>
        <v>0.99122807017543857</v>
      </c>
    </row>
    <row r="28" spans="1:9">
      <c r="A28" s="38" t="s">
        <v>30</v>
      </c>
      <c r="B28" s="36">
        <v>44</v>
      </c>
      <c r="C28" s="36">
        <v>44</v>
      </c>
      <c r="D28" s="36">
        <v>0</v>
      </c>
      <c r="E28" s="36">
        <v>0</v>
      </c>
      <c r="F28" s="36">
        <v>0</v>
      </c>
      <c r="G28" s="36">
        <f t="shared" si="2"/>
        <v>0</v>
      </c>
      <c r="H28" s="37">
        <f t="shared" si="0"/>
        <v>1</v>
      </c>
      <c r="I28" s="37">
        <f t="shared" si="1"/>
        <v>1</v>
      </c>
    </row>
    <row r="29" spans="1:9">
      <c r="A29" s="38" t="s">
        <v>31</v>
      </c>
      <c r="B29" s="36">
        <v>19</v>
      </c>
      <c r="C29" s="36">
        <v>17</v>
      </c>
      <c r="D29" s="36">
        <v>2</v>
      </c>
      <c r="E29" s="36">
        <v>0</v>
      </c>
      <c r="F29" s="36">
        <v>0</v>
      </c>
      <c r="G29" s="36">
        <f t="shared" si="2"/>
        <v>0</v>
      </c>
      <c r="H29" s="37">
        <f t="shared" si="0"/>
        <v>1</v>
      </c>
      <c r="I29" s="37">
        <f t="shared" si="1"/>
        <v>0.89473684210526316</v>
      </c>
    </row>
    <row r="30" spans="1:9">
      <c r="A30" s="38" t="s">
        <v>32</v>
      </c>
      <c r="B30" s="36">
        <v>21</v>
      </c>
      <c r="C30" s="36">
        <v>21</v>
      </c>
      <c r="D30" s="36">
        <v>0</v>
      </c>
      <c r="E30" s="36">
        <v>0</v>
      </c>
      <c r="F30" s="36">
        <v>0</v>
      </c>
      <c r="G30" s="36">
        <f t="shared" si="2"/>
        <v>0</v>
      </c>
      <c r="H30" s="37">
        <f t="shared" si="0"/>
        <v>1</v>
      </c>
      <c r="I30" s="37">
        <f t="shared" si="1"/>
        <v>1</v>
      </c>
    </row>
    <row r="31" spans="1:9">
      <c r="A31" s="38" t="s">
        <v>33</v>
      </c>
      <c r="B31" s="36">
        <v>8</v>
      </c>
      <c r="C31" s="36">
        <v>8</v>
      </c>
      <c r="D31" s="36">
        <v>0</v>
      </c>
      <c r="E31" s="36">
        <v>0</v>
      </c>
      <c r="F31" s="36">
        <v>0</v>
      </c>
      <c r="G31" s="36">
        <f t="shared" si="2"/>
        <v>0</v>
      </c>
      <c r="H31" s="37">
        <f t="shared" si="0"/>
        <v>1</v>
      </c>
      <c r="I31" s="37">
        <f t="shared" si="1"/>
        <v>1</v>
      </c>
    </row>
    <row r="32" spans="1:9">
      <c r="A32" s="38" t="s">
        <v>34</v>
      </c>
      <c r="B32" s="36">
        <v>2</v>
      </c>
      <c r="C32" s="36">
        <v>2</v>
      </c>
      <c r="D32" s="36">
        <v>0</v>
      </c>
      <c r="E32" s="36">
        <v>0</v>
      </c>
      <c r="F32" s="36">
        <v>0</v>
      </c>
      <c r="G32" s="36">
        <f t="shared" si="2"/>
        <v>0</v>
      </c>
      <c r="H32" s="37">
        <f t="shared" si="0"/>
        <v>1</v>
      </c>
      <c r="I32" s="37">
        <f t="shared" si="1"/>
        <v>1</v>
      </c>
    </row>
    <row r="33" spans="1:9">
      <c r="A33" s="38" t="s">
        <v>36</v>
      </c>
      <c r="B33" s="36">
        <v>6</v>
      </c>
      <c r="C33" s="36">
        <v>4</v>
      </c>
      <c r="D33" s="36">
        <v>0</v>
      </c>
      <c r="E33" s="36">
        <v>2</v>
      </c>
      <c r="F33" s="36">
        <v>0</v>
      </c>
      <c r="G33" s="36">
        <f t="shared" si="2"/>
        <v>0</v>
      </c>
      <c r="H33" s="37">
        <f t="shared" si="0"/>
        <v>0.66666666666666663</v>
      </c>
      <c r="I33" s="37">
        <f>C33/(C33+D33+F33)</f>
        <v>1</v>
      </c>
    </row>
    <row r="34" spans="1:9">
      <c r="A34" s="38" t="s">
        <v>37</v>
      </c>
      <c r="B34" s="36">
        <v>24</v>
      </c>
      <c r="C34" s="36">
        <v>24</v>
      </c>
      <c r="D34" s="36">
        <v>0</v>
      </c>
      <c r="E34" s="36">
        <v>0</v>
      </c>
      <c r="F34" s="36">
        <v>0</v>
      </c>
      <c r="G34" s="36">
        <f t="shared" si="2"/>
        <v>0</v>
      </c>
      <c r="H34" s="37">
        <f t="shared" si="0"/>
        <v>1</v>
      </c>
      <c r="I34" s="37">
        <f t="shared" si="1"/>
        <v>1</v>
      </c>
    </row>
    <row r="35" spans="1:9">
      <c r="A35" s="38" t="s">
        <v>38</v>
      </c>
      <c r="B35" s="36">
        <v>4</v>
      </c>
      <c r="C35" s="36">
        <v>4</v>
      </c>
      <c r="D35" s="36">
        <v>0</v>
      </c>
      <c r="E35" s="36">
        <v>0</v>
      </c>
      <c r="F35" s="36">
        <v>0</v>
      </c>
      <c r="G35" s="36">
        <f t="shared" si="2"/>
        <v>0</v>
      </c>
      <c r="H35" s="37">
        <f t="shared" si="0"/>
        <v>1</v>
      </c>
      <c r="I35" s="37">
        <f>C35/(C35+D35+F35)</f>
        <v>1</v>
      </c>
    </row>
    <row r="36" spans="1:9">
      <c r="A36" s="38" t="s">
        <v>50</v>
      </c>
      <c r="B36" s="36"/>
      <c r="C36" s="36"/>
      <c r="D36" s="36"/>
      <c r="E36" s="36"/>
      <c r="F36" s="36"/>
      <c r="G36" s="36">
        <f t="shared" si="2"/>
        <v>0</v>
      </c>
      <c r="H36" s="37">
        <v>0</v>
      </c>
      <c r="I36" s="37">
        <v>0</v>
      </c>
    </row>
    <row r="37" spans="1:9" ht="15.75">
      <c r="A37" s="24" t="s">
        <v>10</v>
      </c>
      <c r="B37" s="25">
        <f t="shared" ref="B37:G37" si="3">SUM(B14:B35)</f>
        <v>577</v>
      </c>
      <c r="C37" s="25">
        <f t="shared" si="3"/>
        <v>562</v>
      </c>
      <c r="D37" s="25">
        <f t="shared" si="3"/>
        <v>6</v>
      </c>
      <c r="E37" s="25">
        <f t="shared" si="3"/>
        <v>9</v>
      </c>
      <c r="F37" s="25">
        <f t="shared" si="3"/>
        <v>0</v>
      </c>
      <c r="G37" s="25">
        <f t="shared" si="3"/>
        <v>0</v>
      </c>
      <c r="H37" s="26">
        <f>(C37+D37)/B37</f>
        <v>0.98440207972270366</v>
      </c>
      <c r="I37" s="26">
        <f>C37/(C37+D37+F37)</f>
        <v>0.98943661971830987</v>
      </c>
    </row>
    <row r="38" spans="1:9">
      <c r="A38" s="77" t="s">
        <v>11</v>
      </c>
      <c r="B38" s="77"/>
      <c r="C38" s="77"/>
      <c r="D38" s="77"/>
      <c r="E38" s="77"/>
      <c r="F38" s="77"/>
      <c r="G38" s="77"/>
      <c r="H38" s="77"/>
      <c r="I38" s="77"/>
    </row>
  </sheetData>
  <mergeCells count="10">
    <mergeCell ref="B8:F8"/>
    <mergeCell ref="B9:F9"/>
    <mergeCell ref="A12:I12"/>
    <mergeCell ref="A38:I38"/>
    <mergeCell ref="B10:F10"/>
    <mergeCell ref="A1:I1"/>
    <mergeCell ref="B2:I2"/>
    <mergeCell ref="A4:A5"/>
    <mergeCell ref="A6:E6"/>
    <mergeCell ref="B7:F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38"/>
  <sheetViews>
    <sheetView topLeftCell="A5" zoomScaleNormal="100" workbookViewId="0">
      <selection activeCell="N13" sqref="N13"/>
    </sheetView>
  </sheetViews>
  <sheetFormatPr defaultRowHeight="12.75"/>
  <cols>
    <col min="1" max="1" width="25" style="32" bestFit="1" customWidth="1"/>
    <col min="2" max="2" width="11.28515625" style="32" bestFit="1" customWidth="1"/>
    <col min="3" max="4" width="12.85546875" style="32" customWidth="1"/>
    <col min="5" max="5" width="13.42578125" style="32" customWidth="1"/>
    <col min="6" max="6" width="9.42578125" style="32" bestFit="1" customWidth="1"/>
    <col min="7" max="7" width="12.85546875" style="32" customWidth="1"/>
    <col min="8" max="8" width="14" style="32" customWidth="1"/>
    <col min="9" max="9" width="15.7109375" style="32" bestFit="1" customWidth="1"/>
    <col min="10" max="16384" width="9.140625" style="34"/>
  </cols>
  <sheetData>
    <row r="1" spans="1:9" s="32" customFormat="1" ht="15.75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9" s="32" customFormat="1" ht="15.75" customHeight="1">
      <c r="A2" s="15" t="s">
        <v>1</v>
      </c>
      <c r="B2" s="70" t="s">
        <v>47</v>
      </c>
      <c r="C2" s="71"/>
      <c r="D2" s="71"/>
      <c r="E2" s="71"/>
      <c r="F2" s="71"/>
      <c r="G2" s="71"/>
      <c r="H2" s="71"/>
      <c r="I2" s="71"/>
    </row>
    <row r="3" spans="1:9" s="32" customFormat="1">
      <c r="A3" s="34"/>
      <c r="B3" s="34"/>
      <c r="C3" s="34"/>
      <c r="D3" s="34"/>
    </row>
    <row r="4" spans="1:9" s="32" customFormat="1" ht="13.5" customHeight="1">
      <c r="A4" s="55" t="s">
        <v>19</v>
      </c>
      <c r="B4" s="20" t="s">
        <v>17</v>
      </c>
      <c r="C4" s="20" t="s">
        <v>18</v>
      </c>
    </row>
    <row r="5" spans="1:9" s="32" customFormat="1" ht="14.25">
      <c r="A5" s="55"/>
      <c r="B5" s="27"/>
      <c r="C5" s="27"/>
    </row>
    <row r="6" spans="1:9">
      <c r="A6" s="76"/>
      <c r="B6" s="76"/>
      <c r="C6" s="76"/>
      <c r="D6" s="76"/>
      <c r="E6" s="76"/>
      <c r="F6" s="42"/>
      <c r="G6" s="42"/>
      <c r="H6" s="42"/>
      <c r="I6" s="42"/>
    </row>
    <row r="7" spans="1:9" s="32" customFormat="1" ht="14.25" customHeight="1">
      <c r="A7" s="41" t="s">
        <v>12</v>
      </c>
      <c r="B7" s="56" t="s">
        <v>48</v>
      </c>
      <c r="C7" s="57"/>
      <c r="D7" s="57"/>
      <c r="E7" s="57"/>
      <c r="F7" s="58"/>
      <c r="G7" s="41" t="s">
        <v>13</v>
      </c>
      <c r="H7" s="41" t="s">
        <v>14</v>
      </c>
      <c r="I7" s="41" t="s">
        <v>15</v>
      </c>
    </row>
    <row r="8" spans="1:9" s="32" customFormat="1" ht="14.25" customHeight="1">
      <c r="A8" s="35">
        <v>3574</v>
      </c>
      <c r="B8" s="74" t="s">
        <v>104</v>
      </c>
      <c r="C8" s="74"/>
      <c r="D8" s="74"/>
      <c r="E8" s="74"/>
      <c r="F8" s="74"/>
      <c r="G8" s="35" t="s">
        <v>78</v>
      </c>
      <c r="H8" s="43" t="s">
        <v>82</v>
      </c>
      <c r="I8" s="43" t="s">
        <v>81</v>
      </c>
    </row>
    <row r="9" spans="1:9" s="32" customFormat="1" ht="14.25" customHeight="1">
      <c r="A9" s="35">
        <v>3575</v>
      </c>
      <c r="B9" s="74" t="s">
        <v>105</v>
      </c>
      <c r="C9" s="74"/>
      <c r="D9" s="74"/>
      <c r="E9" s="74"/>
      <c r="F9" s="74"/>
      <c r="G9" s="35" t="s">
        <v>67</v>
      </c>
      <c r="H9" s="43" t="s">
        <v>82</v>
      </c>
      <c r="I9" s="43" t="s">
        <v>84</v>
      </c>
    </row>
    <row r="10" spans="1:9" s="32" customFormat="1" ht="14.25" customHeight="1">
      <c r="A10" s="35">
        <v>3672</v>
      </c>
      <c r="B10" s="74" t="s">
        <v>106</v>
      </c>
      <c r="C10" s="74"/>
      <c r="D10" s="74"/>
      <c r="E10" s="74"/>
      <c r="F10" s="74"/>
      <c r="G10" s="35" t="s">
        <v>67</v>
      </c>
      <c r="H10" s="43" t="s">
        <v>82</v>
      </c>
      <c r="I10" s="43" t="s">
        <v>84</v>
      </c>
    </row>
    <row r="11" spans="1:9">
      <c r="A11" s="34"/>
      <c r="B11" s="34"/>
      <c r="C11" s="34"/>
      <c r="D11" s="34"/>
      <c r="E11" s="34"/>
      <c r="F11" s="34"/>
      <c r="G11" s="34"/>
      <c r="H11" s="34"/>
      <c r="I11" s="34"/>
    </row>
    <row r="12" spans="1:9" ht="14.25">
      <c r="A12" s="56" t="s">
        <v>51</v>
      </c>
      <c r="B12" s="57"/>
      <c r="C12" s="57"/>
      <c r="D12" s="57"/>
      <c r="E12" s="57"/>
      <c r="F12" s="57"/>
      <c r="G12" s="57"/>
      <c r="H12" s="57"/>
      <c r="I12" s="58"/>
    </row>
    <row r="13" spans="1:9" ht="28.5">
      <c r="A13" s="14" t="s">
        <v>40</v>
      </c>
      <c r="B13" s="14" t="s">
        <v>77</v>
      </c>
      <c r="C13" s="23" t="s">
        <v>4</v>
      </c>
      <c r="D13" s="22" t="s">
        <v>5</v>
      </c>
      <c r="E13" s="20" t="s">
        <v>49</v>
      </c>
      <c r="F13" s="21" t="s">
        <v>6</v>
      </c>
      <c r="G13" s="21" t="s">
        <v>7</v>
      </c>
      <c r="H13" s="21" t="s">
        <v>8</v>
      </c>
      <c r="I13" s="21" t="s">
        <v>9</v>
      </c>
    </row>
    <row r="14" spans="1:9">
      <c r="A14" s="38" t="s">
        <v>41</v>
      </c>
      <c r="B14" s="36">
        <v>52</v>
      </c>
      <c r="C14" s="36">
        <v>52</v>
      </c>
      <c r="D14" s="36">
        <v>0</v>
      </c>
      <c r="E14" s="36">
        <v>0</v>
      </c>
      <c r="F14" s="36">
        <v>0</v>
      </c>
      <c r="G14" s="36">
        <f>B14-SUM(C14:F14)</f>
        <v>0</v>
      </c>
      <c r="H14" s="37">
        <f>(C14+D14)/B14</f>
        <v>1</v>
      </c>
      <c r="I14" s="37">
        <f>(C14/(C14+D14+F14))</f>
        <v>1</v>
      </c>
    </row>
    <row r="15" spans="1:9">
      <c r="A15" s="38" t="s">
        <v>20</v>
      </c>
      <c r="B15" s="36">
        <v>12</v>
      </c>
      <c r="C15" s="36">
        <v>12</v>
      </c>
      <c r="D15" s="36">
        <v>0</v>
      </c>
      <c r="E15" s="36">
        <v>0</v>
      </c>
      <c r="F15" s="36">
        <v>0</v>
      </c>
      <c r="G15" s="36">
        <f>B15-SUM(C15:F15)</f>
        <v>0</v>
      </c>
      <c r="H15" s="37">
        <f t="shared" ref="H15:H35" si="0">(C15+D15)/B15</f>
        <v>1</v>
      </c>
      <c r="I15" s="37">
        <f t="shared" ref="I15:I34" si="1">C15/(C15+D15+F15)</f>
        <v>1</v>
      </c>
    </row>
    <row r="16" spans="1:9">
      <c r="A16" s="38" t="s">
        <v>21</v>
      </c>
      <c r="B16" s="36">
        <v>48</v>
      </c>
      <c r="C16" s="36">
        <v>48</v>
      </c>
      <c r="D16" s="36">
        <v>0</v>
      </c>
      <c r="E16" s="36">
        <v>0</v>
      </c>
      <c r="F16" s="36">
        <v>0</v>
      </c>
      <c r="G16" s="36">
        <f>B16-SUM(C16:F16)</f>
        <v>0</v>
      </c>
      <c r="H16" s="37">
        <f t="shared" si="0"/>
        <v>1</v>
      </c>
      <c r="I16" s="37">
        <f t="shared" si="1"/>
        <v>1</v>
      </c>
    </row>
    <row r="17" spans="1:9">
      <c r="A17" s="38" t="s">
        <v>22</v>
      </c>
      <c r="B17" s="36">
        <v>13</v>
      </c>
      <c r="C17" s="36">
        <v>13</v>
      </c>
      <c r="D17" s="36">
        <v>0</v>
      </c>
      <c r="E17" s="36">
        <v>0</v>
      </c>
      <c r="F17" s="36">
        <v>0</v>
      </c>
      <c r="G17" s="36">
        <f t="shared" ref="G17:G36" si="2">B17-SUM(C17:F17)</f>
        <v>0</v>
      </c>
      <c r="H17" s="37">
        <f t="shared" si="0"/>
        <v>1</v>
      </c>
      <c r="I17" s="37">
        <f>C17/(C17+D17+F17)</f>
        <v>1</v>
      </c>
    </row>
    <row r="18" spans="1:9">
      <c r="A18" s="38" t="s">
        <v>23</v>
      </c>
      <c r="B18" s="36">
        <v>9</v>
      </c>
      <c r="C18" s="36">
        <v>9</v>
      </c>
      <c r="D18" s="36">
        <v>0</v>
      </c>
      <c r="E18" s="36">
        <v>0</v>
      </c>
      <c r="F18" s="36">
        <v>0</v>
      </c>
      <c r="G18" s="36">
        <f t="shared" si="2"/>
        <v>0</v>
      </c>
      <c r="H18" s="37">
        <f t="shared" si="0"/>
        <v>1</v>
      </c>
      <c r="I18" s="37">
        <f t="shared" si="1"/>
        <v>1</v>
      </c>
    </row>
    <row r="19" spans="1:9">
      <c r="A19" s="38" t="s">
        <v>42</v>
      </c>
      <c r="B19" s="36">
        <v>3</v>
      </c>
      <c r="C19" s="36">
        <v>3</v>
      </c>
      <c r="D19" s="36">
        <v>0</v>
      </c>
      <c r="E19" s="36">
        <v>0</v>
      </c>
      <c r="F19" s="36">
        <v>0</v>
      </c>
      <c r="G19" s="36">
        <f t="shared" si="2"/>
        <v>0</v>
      </c>
      <c r="H19" s="37">
        <f t="shared" si="0"/>
        <v>1</v>
      </c>
      <c r="I19" s="37">
        <f t="shared" si="1"/>
        <v>1</v>
      </c>
    </row>
    <row r="20" spans="1:9">
      <c r="A20" s="38" t="s">
        <v>43</v>
      </c>
      <c r="B20" s="36">
        <v>6</v>
      </c>
      <c r="C20" s="36">
        <v>6</v>
      </c>
      <c r="D20" s="36">
        <v>0</v>
      </c>
      <c r="E20" s="36">
        <v>0</v>
      </c>
      <c r="F20" s="36">
        <v>0</v>
      </c>
      <c r="G20" s="36">
        <f t="shared" si="2"/>
        <v>0</v>
      </c>
      <c r="H20" s="37">
        <f>(C20+D20)/B20</f>
        <v>1</v>
      </c>
      <c r="I20" s="37">
        <f t="shared" si="1"/>
        <v>1</v>
      </c>
    </row>
    <row r="21" spans="1:9">
      <c r="A21" s="38" t="s">
        <v>44</v>
      </c>
      <c r="B21" s="36">
        <v>131</v>
      </c>
      <c r="C21" s="36">
        <v>123</v>
      </c>
      <c r="D21" s="36">
        <v>3</v>
      </c>
      <c r="E21" s="36">
        <v>5</v>
      </c>
      <c r="F21" s="36">
        <v>0</v>
      </c>
      <c r="G21" s="36">
        <f>B21-SUM(C21:F21)</f>
        <v>0</v>
      </c>
      <c r="H21" s="37">
        <f>(C21+D21)/B21</f>
        <v>0.96183206106870234</v>
      </c>
      <c r="I21" s="37">
        <f>C21/(C21+D21+E21+F21)</f>
        <v>0.93893129770992367</v>
      </c>
    </row>
    <row r="22" spans="1:9">
      <c r="A22" s="38" t="s">
        <v>45</v>
      </c>
      <c r="B22" s="36">
        <v>4</v>
      </c>
      <c r="C22" s="36">
        <v>3</v>
      </c>
      <c r="D22" s="36">
        <v>0</v>
      </c>
      <c r="E22" s="36">
        <v>1</v>
      </c>
      <c r="F22" s="36">
        <v>0</v>
      </c>
      <c r="G22" s="36">
        <f t="shared" si="2"/>
        <v>0</v>
      </c>
      <c r="H22" s="37">
        <f t="shared" si="0"/>
        <v>0.75</v>
      </c>
      <c r="I22" s="37">
        <f t="shared" si="1"/>
        <v>1</v>
      </c>
    </row>
    <row r="23" spans="1:9">
      <c r="A23" s="38" t="s">
        <v>24</v>
      </c>
      <c r="B23" s="36">
        <v>6</v>
      </c>
      <c r="C23" s="36">
        <v>6</v>
      </c>
      <c r="D23" s="36">
        <v>0</v>
      </c>
      <c r="E23" s="36">
        <v>0</v>
      </c>
      <c r="F23" s="36">
        <v>0</v>
      </c>
      <c r="G23" s="36">
        <f t="shared" si="2"/>
        <v>0</v>
      </c>
      <c r="H23" s="37">
        <f t="shared" si="0"/>
        <v>1</v>
      </c>
      <c r="I23" s="37">
        <f t="shared" si="1"/>
        <v>1</v>
      </c>
    </row>
    <row r="24" spans="1:9">
      <c r="A24" s="38" t="s">
        <v>25</v>
      </c>
      <c r="B24" s="36">
        <v>14</v>
      </c>
      <c r="C24" s="36">
        <v>14</v>
      </c>
      <c r="D24" s="36">
        <v>0</v>
      </c>
      <c r="E24" s="36">
        <v>0</v>
      </c>
      <c r="F24" s="36">
        <v>0</v>
      </c>
      <c r="G24" s="36">
        <f t="shared" si="2"/>
        <v>0</v>
      </c>
      <c r="H24" s="37">
        <f t="shared" si="0"/>
        <v>1</v>
      </c>
      <c r="I24" s="37">
        <f t="shared" si="1"/>
        <v>1</v>
      </c>
    </row>
    <row r="25" spans="1:9">
      <c r="A25" s="38" t="s">
        <v>27</v>
      </c>
      <c r="B25" s="36">
        <v>17</v>
      </c>
      <c r="C25" s="36">
        <v>16</v>
      </c>
      <c r="D25" s="36">
        <v>0</v>
      </c>
      <c r="E25" s="36">
        <v>1</v>
      </c>
      <c r="F25" s="36">
        <v>0</v>
      </c>
      <c r="G25" s="36">
        <f t="shared" si="2"/>
        <v>0</v>
      </c>
      <c r="H25" s="37">
        <f t="shared" si="0"/>
        <v>0.94117647058823528</v>
      </c>
      <c r="I25" s="37">
        <f t="shared" si="1"/>
        <v>1</v>
      </c>
    </row>
    <row r="26" spans="1:9">
      <c r="A26" s="38" t="s">
        <v>46</v>
      </c>
      <c r="B26" s="36">
        <v>20</v>
      </c>
      <c r="C26" s="36">
        <v>20</v>
      </c>
      <c r="D26" s="36">
        <v>0</v>
      </c>
      <c r="E26" s="36">
        <v>0</v>
      </c>
      <c r="F26" s="36">
        <v>0</v>
      </c>
      <c r="G26" s="36">
        <f t="shared" si="2"/>
        <v>0</v>
      </c>
      <c r="H26" s="37">
        <f t="shared" si="0"/>
        <v>1</v>
      </c>
      <c r="I26" s="37">
        <f t="shared" si="1"/>
        <v>1</v>
      </c>
    </row>
    <row r="27" spans="1:9">
      <c r="A27" s="38" t="s">
        <v>28</v>
      </c>
      <c r="B27" s="36">
        <v>114</v>
      </c>
      <c r="C27" s="36">
        <v>113</v>
      </c>
      <c r="D27" s="36">
        <v>1</v>
      </c>
      <c r="E27" s="36">
        <v>0</v>
      </c>
      <c r="F27" s="36">
        <v>0</v>
      </c>
      <c r="G27" s="36">
        <f t="shared" si="2"/>
        <v>0</v>
      </c>
      <c r="H27" s="37">
        <f>(C27+D27)/B27</f>
        <v>1</v>
      </c>
      <c r="I27" s="37">
        <f t="shared" si="1"/>
        <v>0.99122807017543857</v>
      </c>
    </row>
    <row r="28" spans="1:9">
      <c r="A28" s="38" t="s">
        <v>30</v>
      </c>
      <c r="B28" s="36">
        <v>44</v>
      </c>
      <c r="C28" s="36">
        <v>44</v>
      </c>
      <c r="D28" s="36">
        <v>0</v>
      </c>
      <c r="E28" s="36">
        <v>0</v>
      </c>
      <c r="F28" s="36">
        <v>0</v>
      </c>
      <c r="G28" s="36">
        <f t="shared" si="2"/>
        <v>0</v>
      </c>
      <c r="H28" s="37">
        <f t="shared" si="0"/>
        <v>1</v>
      </c>
      <c r="I28" s="37">
        <f t="shared" si="1"/>
        <v>1</v>
      </c>
    </row>
    <row r="29" spans="1:9">
      <c r="A29" s="38" t="s">
        <v>31</v>
      </c>
      <c r="B29" s="36">
        <v>19</v>
      </c>
      <c r="C29" s="36">
        <v>17</v>
      </c>
      <c r="D29" s="36">
        <v>2</v>
      </c>
      <c r="E29" s="36">
        <v>0</v>
      </c>
      <c r="F29" s="36">
        <v>0</v>
      </c>
      <c r="G29" s="36">
        <f t="shared" si="2"/>
        <v>0</v>
      </c>
      <c r="H29" s="37">
        <f t="shared" si="0"/>
        <v>1</v>
      </c>
      <c r="I29" s="37">
        <f t="shared" si="1"/>
        <v>0.89473684210526316</v>
      </c>
    </row>
    <row r="30" spans="1:9">
      <c r="A30" s="38" t="s">
        <v>32</v>
      </c>
      <c r="B30" s="36">
        <v>21</v>
      </c>
      <c r="C30" s="36">
        <v>21</v>
      </c>
      <c r="D30" s="36">
        <v>0</v>
      </c>
      <c r="E30" s="36">
        <v>0</v>
      </c>
      <c r="F30" s="36">
        <v>0</v>
      </c>
      <c r="G30" s="36">
        <f t="shared" si="2"/>
        <v>0</v>
      </c>
      <c r="H30" s="37">
        <f t="shared" si="0"/>
        <v>1</v>
      </c>
      <c r="I30" s="37">
        <f t="shared" si="1"/>
        <v>1</v>
      </c>
    </row>
    <row r="31" spans="1:9">
      <c r="A31" s="38" t="s">
        <v>33</v>
      </c>
      <c r="B31" s="36">
        <v>8</v>
      </c>
      <c r="C31" s="36">
        <v>8</v>
      </c>
      <c r="D31" s="36">
        <v>0</v>
      </c>
      <c r="E31" s="36">
        <v>0</v>
      </c>
      <c r="F31" s="36">
        <v>0</v>
      </c>
      <c r="G31" s="36">
        <f t="shared" si="2"/>
        <v>0</v>
      </c>
      <c r="H31" s="37">
        <f t="shared" si="0"/>
        <v>1</v>
      </c>
      <c r="I31" s="37">
        <f t="shared" si="1"/>
        <v>1</v>
      </c>
    </row>
    <row r="32" spans="1:9">
      <c r="A32" s="38" t="s">
        <v>34</v>
      </c>
      <c r="B32" s="36">
        <v>2</v>
      </c>
      <c r="C32" s="36">
        <v>2</v>
      </c>
      <c r="D32" s="36">
        <v>0</v>
      </c>
      <c r="E32" s="36">
        <v>0</v>
      </c>
      <c r="F32" s="36">
        <v>0</v>
      </c>
      <c r="G32" s="36">
        <f t="shared" si="2"/>
        <v>0</v>
      </c>
      <c r="H32" s="37">
        <f t="shared" si="0"/>
        <v>1</v>
      </c>
      <c r="I32" s="37">
        <f t="shared" si="1"/>
        <v>1</v>
      </c>
    </row>
    <row r="33" spans="1:9">
      <c r="A33" s="38" t="s">
        <v>36</v>
      </c>
      <c r="B33" s="36">
        <v>6</v>
      </c>
      <c r="C33" s="36">
        <v>4</v>
      </c>
      <c r="D33" s="36">
        <v>0</v>
      </c>
      <c r="E33" s="36">
        <v>2</v>
      </c>
      <c r="F33" s="36">
        <v>0</v>
      </c>
      <c r="G33" s="36">
        <f t="shared" si="2"/>
        <v>0</v>
      </c>
      <c r="H33" s="37">
        <f t="shared" si="0"/>
        <v>0.66666666666666663</v>
      </c>
      <c r="I33" s="37">
        <f>C33/(C33+D33+F33)</f>
        <v>1</v>
      </c>
    </row>
    <row r="34" spans="1:9">
      <c r="A34" s="38" t="s">
        <v>37</v>
      </c>
      <c r="B34" s="36">
        <v>24</v>
      </c>
      <c r="C34" s="36">
        <v>24</v>
      </c>
      <c r="D34" s="36">
        <v>0</v>
      </c>
      <c r="E34" s="36">
        <v>0</v>
      </c>
      <c r="F34" s="36">
        <v>0</v>
      </c>
      <c r="G34" s="36">
        <f t="shared" si="2"/>
        <v>0</v>
      </c>
      <c r="H34" s="37">
        <f t="shared" si="0"/>
        <v>1</v>
      </c>
      <c r="I34" s="37">
        <f t="shared" si="1"/>
        <v>1</v>
      </c>
    </row>
    <row r="35" spans="1:9">
      <c r="A35" s="38" t="s">
        <v>38</v>
      </c>
      <c r="B35" s="36">
        <v>4</v>
      </c>
      <c r="C35" s="36">
        <v>4</v>
      </c>
      <c r="D35" s="36">
        <v>0</v>
      </c>
      <c r="E35" s="36">
        <v>0</v>
      </c>
      <c r="F35" s="36">
        <v>0</v>
      </c>
      <c r="G35" s="36">
        <f t="shared" si="2"/>
        <v>0</v>
      </c>
      <c r="H35" s="37">
        <f t="shared" si="0"/>
        <v>1</v>
      </c>
      <c r="I35" s="37">
        <f>C35/(C35+D35+F35)</f>
        <v>1</v>
      </c>
    </row>
    <row r="36" spans="1:9">
      <c r="A36" s="38" t="s">
        <v>50</v>
      </c>
      <c r="B36" s="36"/>
      <c r="C36" s="36"/>
      <c r="D36" s="36"/>
      <c r="E36" s="36"/>
      <c r="F36" s="36"/>
      <c r="G36" s="36">
        <f t="shared" si="2"/>
        <v>0</v>
      </c>
      <c r="H36" s="37">
        <v>0</v>
      </c>
      <c r="I36" s="37">
        <v>0</v>
      </c>
    </row>
    <row r="37" spans="1:9" ht="15.75">
      <c r="A37" s="24" t="s">
        <v>10</v>
      </c>
      <c r="B37" s="25">
        <f t="shared" ref="B37:G37" si="3">SUM(B14:B35)</f>
        <v>577</v>
      </c>
      <c r="C37" s="25">
        <f t="shared" si="3"/>
        <v>562</v>
      </c>
      <c r="D37" s="25">
        <f t="shared" si="3"/>
        <v>6</v>
      </c>
      <c r="E37" s="25">
        <f t="shared" si="3"/>
        <v>9</v>
      </c>
      <c r="F37" s="25">
        <f t="shared" si="3"/>
        <v>0</v>
      </c>
      <c r="G37" s="25">
        <f t="shared" si="3"/>
        <v>0</v>
      </c>
      <c r="H37" s="26">
        <f>(C37+D37)/B37</f>
        <v>0.98440207972270366</v>
      </c>
      <c r="I37" s="26">
        <f>C37/(C37+D37+F37)</f>
        <v>0.98943661971830987</v>
      </c>
    </row>
    <row r="38" spans="1:9">
      <c r="A38" s="77" t="s">
        <v>11</v>
      </c>
      <c r="B38" s="77"/>
      <c r="C38" s="77"/>
      <c r="D38" s="77"/>
      <c r="E38" s="77"/>
      <c r="F38" s="77"/>
      <c r="G38" s="77"/>
      <c r="H38" s="77"/>
      <c r="I38" s="77"/>
    </row>
  </sheetData>
  <mergeCells count="10">
    <mergeCell ref="B9:F9"/>
    <mergeCell ref="B10:F10"/>
    <mergeCell ref="A12:I12"/>
    <mergeCell ref="A38:I38"/>
    <mergeCell ref="A1:I1"/>
    <mergeCell ref="B2:I2"/>
    <mergeCell ref="A4:A5"/>
    <mergeCell ref="A6:E6"/>
    <mergeCell ref="B7:F7"/>
    <mergeCell ref="B8:F8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7"/>
  <sheetViews>
    <sheetView zoomScaleNormal="100" workbookViewId="0">
      <selection activeCell="M22" sqref="M22"/>
    </sheetView>
  </sheetViews>
  <sheetFormatPr defaultRowHeight="12.75"/>
  <cols>
    <col min="1" max="1" width="25" style="32" bestFit="1" customWidth="1"/>
    <col min="2" max="2" width="11.28515625" style="32" bestFit="1" customWidth="1"/>
    <col min="3" max="4" width="12.85546875" style="32" customWidth="1"/>
    <col min="5" max="5" width="13.42578125" style="32" customWidth="1"/>
    <col min="6" max="6" width="9.42578125" style="32" bestFit="1" customWidth="1"/>
    <col min="7" max="7" width="12.85546875" style="32" customWidth="1"/>
    <col min="8" max="8" width="14" style="32" customWidth="1"/>
    <col min="9" max="9" width="15.7109375" style="32" bestFit="1" customWidth="1"/>
    <col min="10" max="16384" width="9.140625" style="34"/>
  </cols>
  <sheetData>
    <row r="1" spans="1:9" s="32" customFormat="1" ht="15.75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9" s="32" customFormat="1" ht="15.75" customHeight="1">
      <c r="A2" s="15" t="s">
        <v>1</v>
      </c>
      <c r="B2" s="70" t="s">
        <v>47</v>
      </c>
      <c r="C2" s="71"/>
      <c r="D2" s="71"/>
      <c r="E2" s="71"/>
      <c r="F2" s="71"/>
      <c r="G2" s="71"/>
      <c r="H2" s="71"/>
      <c r="I2" s="71"/>
    </row>
    <row r="3" spans="1:9" s="32" customFormat="1">
      <c r="A3" s="34"/>
      <c r="B3" s="34"/>
      <c r="C3" s="34"/>
      <c r="D3" s="34"/>
    </row>
    <row r="4" spans="1:9" s="32" customFormat="1" ht="13.5" customHeight="1">
      <c r="A4" s="55" t="s">
        <v>19</v>
      </c>
      <c r="B4" s="20" t="s">
        <v>17</v>
      </c>
      <c r="C4" s="20" t="s">
        <v>18</v>
      </c>
    </row>
    <row r="5" spans="1:9" s="32" customFormat="1" ht="14.25">
      <c r="A5" s="55"/>
      <c r="B5" s="27"/>
      <c r="C5" s="27"/>
    </row>
    <row r="6" spans="1:9">
      <c r="A6" s="76"/>
      <c r="B6" s="76"/>
      <c r="C6" s="76"/>
      <c r="D6" s="76"/>
      <c r="E6" s="76"/>
      <c r="F6" s="45"/>
      <c r="G6" s="45"/>
      <c r="H6" s="45"/>
      <c r="I6" s="45"/>
    </row>
    <row r="7" spans="1:9" s="32" customFormat="1" ht="14.25" customHeight="1">
      <c r="A7" s="44" t="s">
        <v>12</v>
      </c>
      <c r="B7" s="56" t="s">
        <v>48</v>
      </c>
      <c r="C7" s="57"/>
      <c r="D7" s="57"/>
      <c r="E7" s="57"/>
      <c r="F7" s="58"/>
      <c r="G7" s="44" t="s">
        <v>13</v>
      </c>
      <c r="H7" s="44" t="s">
        <v>14</v>
      </c>
      <c r="I7" s="44" t="s">
        <v>15</v>
      </c>
    </row>
    <row r="8" spans="1:9" s="32" customFormat="1" ht="14.25" customHeight="1">
      <c r="A8" s="35">
        <v>3574</v>
      </c>
      <c r="B8" s="74" t="s">
        <v>104</v>
      </c>
      <c r="C8" s="74"/>
      <c r="D8" s="74"/>
      <c r="E8" s="74"/>
      <c r="F8" s="74"/>
      <c r="G8" s="35" t="s">
        <v>67</v>
      </c>
      <c r="H8" s="43" t="s">
        <v>82</v>
      </c>
      <c r="I8" s="43" t="s">
        <v>69</v>
      </c>
    </row>
    <row r="9" spans="1:9" s="32" customFormat="1" ht="14.25" customHeight="1">
      <c r="A9" s="35">
        <v>3672</v>
      </c>
      <c r="B9" s="74" t="s">
        <v>106</v>
      </c>
      <c r="C9" s="74"/>
      <c r="D9" s="74"/>
      <c r="E9" s="74"/>
      <c r="F9" s="74"/>
      <c r="G9" s="35" t="s">
        <v>67</v>
      </c>
      <c r="H9" s="43" t="s">
        <v>82</v>
      </c>
      <c r="I9" s="43" t="s">
        <v>69</v>
      </c>
    </row>
    <row r="10" spans="1:9">
      <c r="A10" s="34"/>
      <c r="B10" s="34"/>
      <c r="C10" s="34"/>
      <c r="D10" s="34"/>
      <c r="E10" s="34"/>
      <c r="F10" s="34"/>
      <c r="G10" s="34"/>
      <c r="H10" s="34"/>
      <c r="I10" s="34"/>
    </row>
    <row r="11" spans="1:9" ht="14.25">
      <c r="A11" s="56" t="s">
        <v>51</v>
      </c>
      <c r="B11" s="57"/>
      <c r="C11" s="57"/>
      <c r="D11" s="57"/>
      <c r="E11" s="57"/>
      <c r="F11" s="57"/>
      <c r="G11" s="57"/>
      <c r="H11" s="57"/>
      <c r="I11" s="58"/>
    </row>
    <row r="12" spans="1:9" ht="28.5">
      <c r="A12" s="14" t="s">
        <v>40</v>
      </c>
      <c r="B12" s="14" t="s">
        <v>77</v>
      </c>
      <c r="C12" s="23" t="s">
        <v>4</v>
      </c>
      <c r="D12" s="22" t="s">
        <v>5</v>
      </c>
      <c r="E12" s="20" t="s">
        <v>49</v>
      </c>
      <c r="F12" s="21" t="s">
        <v>6</v>
      </c>
      <c r="G12" s="21" t="s">
        <v>7</v>
      </c>
      <c r="H12" s="21" t="s">
        <v>8</v>
      </c>
      <c r="I12" s="21" t="s">
        <v>9</v>
      </c>
    </row>
    <row r="13" spans="1:9">
      <c r="A13" s="38" t="s">
        <v>41</v>
      </c>
      <c r="B13" s="36">
        <v>52</v>
      </c>
      <c r="C13" s="36">
        <v>52</v>
      </c>
      <c r="D13" s="36">
        <v>0</v>
      </c>
      <c r="E13" s="36">
        <v>0</v>
      </c>
      <c r="F13" s="36">
        <v>0</v>
      </c>
      <c r="G13" s="36">
        <f>B13-SUM(C13:F13)</f>
        <v>0</v>
      </c>
      <c r="H13" s="37">
        <f>(C13+D13)/B13</f>
        <v>1</v>
      </c>
      <c r="I13" s="37">
        <f>(C13/(C13+D13+F13))</f>
        <v>1</v>
      </c>
    </row>
    <row r="14" spans="1:9">
      <c r="A14" s="38" t="s">
        <v>20</v>
      </c>
      <c r="B14" s="36">
        <v>12</v>
      </c>
      <c r="C14" s="36">
        <v>12</v>
      </c>
      <c r="D14" s="36">
        <v>0</v>
      </c>
      <c r="E14" s="36">
        <v>0</v>
      </c>
      <c r="F14" s="36">
        <v>0</v>
      </c>
      <c r="G14" s="36">
        <f>B14-SUM(C14:F14)</f>
        <v>0</v>
      </c>
      <c r="H14" s="37">
        <f t="shared" ref="H14:H34" si="0">(C14+D14)/B14</f>
        <v>1</v>
      </c>
      <c r="I14" s="37">
        <f t="shared" ref="I14:I33" si="1">C14/(C14+D14+F14)</f>
        <v>1</v>
      </c>
    </row>
    <row r="15" spans="1:9">
      <c r="A15" s="38" t="s">
        <v>21</v>
      </c>
      <c r="B15" s="36">
        <v>48</v>
      </c>
      <c r="C15" s="36">
        <v>48</v>
      </c>
      <c r="D15" s="36">
        <v>0</v>
      </c>
      <c r="E15" s="36">
        <v>0</v>
      </c>
      <c r="F15" s="36">
        <v>0</v>
      </c>
      <c r="G15" s="36">
        <f>B15-SUM(C15:F15)</f>
        <v>0</v>
      </c>
      <c r="H15" s="37">
        <f t="shared" si="0"/>
        <v>1</v>
      </c>
      <c r="I15" s="37">
        <f t="shared" si="1"/>
        <v>1</v>
      </c>
    </row>
    <row r="16" spans="1:9">
      <c r="A16" s="38" t="s">
        <v>22</v>
      </c>
      <c r="B16" s="36">
        <v>13</v>
      </c>
      <c r="C16" s="36">
        <v>13</v>
      </c>
      <c r="D16" s="36">
        <v>0</v>
      </c>
      <c r="E16" s="36">
        <v>0</v>
      </c>
      <c r="F16" s="36">
        <v>0</v>
      </c>
      <c r="G16" s="36">
        <f t="shared" ref="G16:G35" si="2">B16-SUM(C16:F16)</f>
        <v>0</v>
      </c>
      <c r="H16" s="37">
        <f t="shared" si="0"/>
        <v>1</v>
      </c>
      <c r="I16" s="37">
        <f>C16/(C16+D16+F16)</f>
        <v>1</v>
      </c>
    </row>
    <row r="17" spans="1:9">
      <c r="A17" s="38" t="s">
        <v>23</v>
      </c>
      <c r="B17" s="36">
        <v>9</v>
      </c>
      <c r="C17" s="36">
        <v>9</v>
      </c>
      <c r="D17" s="36">
        <v>0</v>
      </c>
      <c r="E17" s="36">
        <v>0</v>
      </c>
      <c r="F17" s="36">
        <v>0</v>
      </c>
      <c r="G17" s="36">
        <f t="shared" si="2"/>
        <v>0</v>
      </c>
      <c r="H17" s="37">
        <f t="shared" si="0"/>
        <v>1</v>
      </c>
      <c r="I17" s="37">
        <f t="shared" si="1"/>
        <v>1</v>
      </c>
    </row>
    <row r="18" spans="1:9">
      <c r="A18" s="38" t="s">
        <v>42</v>
      </c>
      <c r="B18" s="36">
        <v>3</v>
      </c>
      <c r="C18" s="36">
        <v>3</v>
      </c>
      <c r="D18" s="36">
        <v>0</v>
      </c>
      <c r="E18" s="36">
        <v>0</v>
      </c>
      <c r="F18" s="36">
        <v>0</v>
      </c>
      <c r="G18" s="36">
        <f t="shared" si="2"/>
        <v>0</v>
      </c>
      <c r="H18" s="37">
        <f t="shared" si="0"/>
        <v>1</v>
      </c>
      <c r="I18" s="37">
        <f t="shared" si="1"/>
        <v>1</v>
      </c>
    </row>
    <row r="19" spans="1:9">
      <c r="A19" s="38" t="s">
        <v>43</v>
      </c>
      <c r="B19" s="36">
        <v>6</v>
      </c>
      <c r="C19" s="36">
        <v>6</v>
      </c>
      <c r="D19" s="36">
        <v>0</v>
      </c>
      <c r="E19" s="36">
        <v>0</v>
      </c>
      <c r="F19" s="36">
        <v>0</v>
      </c>
      <c r="G19" s="36">
        <f t="shared" si="2"/>
        <v>0</v>
      </c>
      <c r="H19" s="37">
        <f>(C19+D19)/B19</f>
        <v>1</v>
      </c>
      <c r="I19" s="37">
        <f t="shared" si="1"/>
        <v>1</v>
      </c>
    </row>
    <row r="20" spans="1:9">
      <c r="A20" s="38" t="s">
        <v>44</v>
      </c>
      <c r="B20" s="36">
        <v>131</v>
      </c>
      <c r="C20" s="36">
        <v>130</v>
      </c>
      <c r="D20" s="36">
        <v>1</v>
      </c>
      <c r="E20" s="36">
        <v>0</v>
      </c>
      <c r="F20" s="36">
        <v>0</v>
      </c>
      <c r="G20" s="36">
        <f>B20-SUM(C20:F20)</f>
        <v>0</v>
      </c>
      <c r="H20" s="37">
        <f>(C20+D20)/B20</f>
        <v>1</v>
      </c>
      <c r="I20" s="37">
        <f>C20/(C20+D20+E20+F20)</f>
        <v>0.99236641221374045</v>
      </c>
    </row>
    <row r="21" spans="1:9">
      <c r="A21" s="38" t="s">
        <v>45</v>
      </c>
      <c r="B21" s="36">
        <v>4</v>
      </c>
      <c r="C21" s="36">
        <v>4</v>
      </c>
      <c r="D21" s="36">
        <v>0</v>
      </c>
      <c r="E21" s="36">
        <v>0</v>
      </c>
      <c r="F21" s="36">
        <v>0</v>
      </c>
      <c r="G21" s="36">
        <f t="shared" si="2"/>
        <v>0</v>
      </c>
      <c r="H21" s="37">
        <f t="shared" si="0"/>
        <v>1</v>
      </c>
      <c r="I21" s="37">
        <f t="shared" si="1"/>
        <v>1</v>
      </c>
    </row>
    <row r="22" spans="1:9">
      <c r="A22" s="38" t="s">
        <v>24</v>
      </c>
      <c r="B22" s="36">
        <v>6</v>
      </c>
      <c r="C22" s="36">
        <v>6</v>
      </c>
      <c r="D22" s="36">
        <v>0</v>
      </c>
      <c r="E22" s="36">
        <v>0</v>
      </c>
      <c r="F22" s="36">
        <v>0</v>
      </c>
      <c r="G22" s="36">
        <f t="shared" si="2"/>
        <v>0</v>
      </c>
      <c r="H22" s="37">
        <f t="shared" si="0"/>
        <v>1</v>
      </c>
      <c r="I22" s="37">
        <f t="shared" si="1"/>
        <v>1</v>
      </c>
    </row>
    <row r="23" spans="1:9">
      <c r="A23" s="38" t="s">
        <v>25</v>
      </c>
      <c r="B23" s="36">
        <v>14</v>
      </c>
      <c r="C23" s="36">
        <v>14</v>
      </c>
      <c r="D23" s="36">
        <v>0</v>
      </c>
      <c r="E23" s="36">
        <v>0</v>
      </c>
      <c r="F23" s="36">
        <v>0</v>
      </c>
      <c r="G23" s="36">
        <f t="shared" si="2"/>
        <v>0</v>
      </c>
      <c r="H23" s="37">
        <f t="shared" si="0"/>
        <v>1</v>
      </c>
      <c r="I23" s="37">
        <f t="shared" si="1"/>
        <v>1</v>
      </c>
    </row>
    <row r="24" spans="1:9">
      <c r="A24" s="38" t="s">
        <v>27</v>
      </c>
      <c r="B24" s="36">
        <v>16</v>
      </c>
      <c r="C24" s="36">
        <v>16</v>
      </c>
      <c r="D24" s="36">
        <v>0</v>
      </c>
      <c r="E24" s="36">
        <v>0</v>
      </c>
      <c r="F24" s="36">
        <v>0</v>
      </c>
      <c r="G24" s="36">
        <f t="shared" si="2"/>
        <v>0</v>
      </c>
      <c r="H24" s="37">
        <f t="shared" si="0"/>
        <v>1</v>
      </c>
      <c r="I24" s="37">
        <f t="shared" si="1"/>
        <v>1</v>
      </c>
    </row>
    <row r="25" spans="1:9">
      <c r="A25" s="38" t="s">
        <v>46</v>
      </c>
      <c r="B25" s="36">
        <v>20</v>
      </c>
      <c r="C25" s="36">
        <v>20</v>
      </c>
      <c r="D25" s="36">
        <v>0</v>
      </c>
      <c r="E25" s="36">
        <v>0</v>
      </c>
      <c r="F25" s="36">
        <v>0</v>
      </c>
      <c r="G25" s="36">
        <f t="shared" si="2"/>
        <v>0</v>
      </c>
      <c r="H25" s="37">
        <f t="shared" si="0"/>
        <v>1</v>
      </c>
      <c r="I25" s="37">
        <f t="shared" si="1"/>
        <v>1</v>
      </c>
    </row>
    <row r="26" spans="1:9">
      <c r="A26" s="38" t="s">
        <v>28</v>
      </c>
      <c r="B26" s="36">
        <v>114</v>
      </c>
      <c r="C26" s="36">
        <v>114</v>
      </c>
      <c r="D26" s="36">
        <v>0</v>
      </c>
      <c r="E26" s="36">
        <v>0</v>
      </c>
      <c r="F26" s="36">
        <v>0</v>
      </c>
      <c r="G26" s="36">
        <f t="shared" si="2"/>
        <v>0</v>
      </c>
      <c r="H26" s="37">
        <f>(C26+D26)/B26</f>
        <v>1</v>
      </c>
      <c r="I26" s="37">
        <f t="shared" si="1"/>
        <v>1</v>
      </c>
    </row>
    <row r="27" spans="1:9">
      <c r="A27" s="38" t="s">
        <v>30</v>
      </c>
      <c r="B27" s="36">
        <v>48</v>
      </c>
      <c r="C27" s="36">
        <v>48</v>
      </c>
      <c r="D27" s="36">
        <v>0</v>
      </c>
      <c r="E27" s="36">
        <v>0</v>
      </c>
      <c r="F27" s="36">
        <v>0</v>
      </c>
      <c r="G27" s="36">
        <f t="shared" si="2"/>
        <v>0</v>
      </c>
      <c r="H27" s="37">
        <f t="shared" si="0"/>
        <v>1</v>
      </c>
      <c r="I27" s="37">
        <f t="shared" si="1"/>
        <v>1</v>
      </c>
    </row>
    <row r="28" spans="1:9">
      <c r="A28" s="38" t="s">
        <v>31</v>
      </c>
      <c r="B28" s="36">
        <v>19</v>
      </c>
      <c r="C28" s="36">
        <v>19</v>
      </c>
      <c r="D28" s="36">
        <v>0</v>
      </c>
      <c r="E28" s="36">
        <v>0</v>
      </c>
      <c r="F28" s="36">
        <v>0</v>
      </c>
      <c r="G28" s="36">
        <f t="shared" si="2"/>
        <v>0</v>
      </c>
      <c r="H28" s="37">
        <f t="shared" si="0"/>
        <v>1</v>
      </c>
      <c r="I28" s="37">
        <f t="shared" si="1"/>
        <v>1</v>
      </c>
    </row>
    <row r="29" spans="1:9">
      <c r="A29" s="38" t="s">
        <v>32</v>
      </c>
      <c r="B29" s="36">
        <v>21</v>
      </c>
      <c r="C29" s="36">
        <v>21</v>
      </c>
      <c r="D29" s="36">
        <v>0</v>
      </c>
      <c r="E29" s="36">
        <v>0</v>
      </c>
      <c r="F29" s="36">
        <v>0</v>
      </c>
      <c r="G29" s="36">
        <f t="shared" si="2"/>
        <v>0</v>
      </c>
      <c r="H29" s="37">
        <f t="shared" si="0"/>
        <v>1</v>
      </c>
      <c r="I29" s="37">
        <f t="shared" si="1"/>
        <v>1</v>
      </c>
    </row>
    <row r="30" spans="1:9">
      <c r="A30" s="38" t="s">
        <v>33</v>
      </c>
      <c r="B30" s="36">
        <v>8</v>
      </c>
      <c r="C30" s="36">
        <v>8</v>
      </c>
      <c r="D30" s="36">
        <v>0</v>
      </c>
      <c r="E30" s="36">
        <v>0</v>
      </c>
      <c r="F30" s="36">
        <v>0</v>
      </c>
      <c r="G30" s="36">
        <f t="shared" si="2"/>
        <v>0</v>
      </c>
      <c r="H30" s="37">
        <f t="shared" si="0"/>
        <v>1</v>
      </c>
      <c r="I30" s="37">
        <f t="shared" si="1"/>
        <v>1</v>
      </c>
    </row>
    <row r="31" spans="1:9">
      <c r="A31" s="38" t="s">
        <v>34</v>
      </c>
      <c r="B31" s="36">
        <v>2</v>
      </c>
      <c r="C31" s="36">
        <v>2</v>
      </c>
      <c r="D31" s="36">
        <v>0</v>
      </c>
      <c r="E31" s="36">
        <v>0</v>
      </c>
      <c r="F31" s="36">
        <v>0</v>
      </c>
      <c r="G31" s="36">
        <f t="shared" si="2"/>
        <v>0</v>
      </c>
      <c r="H31" s="37">
        <f t="shared" si="0"/>
        <v>1</v>
      </c>
      <c r="I31" s="37">
        <f t="shared" si="1"/>
        <v>1</v>
      </c>
    </row>
    <row r="32" spans="1:9">
      <c r="A32" s="38" t="s">
        <v>36</v>
      </c>
      <c r="B32" s="36">
        <v>4</v>
      </c>
      <c r="C32" s="36">
        <v>4</v>
      </c>
      <c r="D32" s="36">
        <v>0</v>
      </c>
      <c r="E32" s="36">
        <v>0</v>
      </c>
      <c r="F32" s="36">
        <v>0</v>
      </c>
      <c r="G32" s="36">
        <f t="shared" si="2"/>
        <v>0</v>
      </c>
      <c r="H32" s="37">
        <f t="shared" si="0"/>
        <v>1</v>
      </c>
      <c r="I32" s="37">
        <f>C32/(C32+D32+F32)</f>
        <v>1</v>
      </c>
    </row>
    <row r="33" spans="1:9">
      <c r="A33" s="38" t="s">
        <v>37</v>
      </c>
      <c r="B33" s="36">
        <v>24</v>
      </c>
      <c r="C33" s="36">
        <v>24</v>
      </c>
      <c r="D33" s="36">
        <v>0</v>
      </c>
      <c r="E33" s="36">
        <v>0</v>
      </c>
      <c r="F33" s="36">
        <v>0</v>
      </c>
      <c r="G33" s="36">
        <f t="shared" si="2"/>
        <v>0</v>
      </c>
      <c r="H33" s="37">
        <f t="shared" si="0"/>
        <v>1</v>
      </c>
      <c r="I33" s="37">
        <f t="shared" si="1"/>
        <v>1</v>
      </c>
    </row>
    <row r="34" spans="1:9">
      <c r="A34" s="38" t="s">
        <v>38</v>
      </c>
      <c r="B34" s="36">
        <v>4</v>
      </c>
      <c r="C34" s="36">
        <v>4</v>
      </c>
      <c r="D34" s="36">
        <v>0</v>
      </c>
      <c r="E34" s="36">
        <v>0</v>
      </c>
      <c r="F34" s="36">
        <v>0</v>
      </c>
      <c r="G34" s="36">
        <f t="shared" si="2"/>
        <v>0</v>
      </c>
      <c r="H34" s="37">
        <f t="shared" si="0"/>
        <v>1</v>
      </c>
      <c r="I34" s="37">
        <f>C34/(C34+D34+F34)</f>
        <v>1</v>
      </c>
    </row>
    <row r="35" spans="1:9">
      <c r="A35" s="38" t="s">
        <v>50</v>
      </c>
      <c r="B35" s="36"/>
      <c r="C35" s="36"/>
      <c r="D35" s="36"/>
      <c r="E35" s="36"/>
      <c r="F35" s="36"/>
      <c r="G35" s="36">
        <f t="shared" si="2"/>
        <v>0</v>
      </c>
      <c r="H35" s="37">
        <v>0</v>
      </c>
      <c r="I35" s="37">
        <v>0</v>
      </c>
    </row>
    <row r="36" spans="1:9" ht="15.75">
      <c r="A36" s="24" t="s">
        <v>10</v>
      </c>
      <c r="B36" s="25">
        <f t="shared" ref="B36:G36" si="3">SUM(B13:B34)</f>
        <v>578</v>
      </c>
      <c r="C36" s="25">
        <f t="shared" si="3"/>
        <v>577</v>
      </c>
      <c r="D36" s="25">
        <f t="shared" si="3"/>
        <v>1</v>
      </c>
      <c r="E36" s="25">
        <f t="shared" si="3"/>
        <v>0</v>
      </c>
      <c r="F36" s="25">
        <f t="shared" si="3"/>
        <v>0</v>
      </c>
      <c r="G36" s="25">
        <f t="shared" si="3"/>
        <v>0</v>
      </c>
      <c r="H36" s="26">
        <f>(C36+D36)/B36</f>
        <v>1</v>
      </c>
      <c r="I36" s="26">
        <f>ROUNDDOWN((C36/(C36+D36+F36)),2)</f>
        <v>0.99</v>
      </c>
    </row>
    <row r="37" spans="1:9">
      <c r="A37" s="77" t="s">
        <v>11</v>
      </c>
      <c r="B37" s="77"/>
      <c r="C37" s="77"/>
      <c r="D37" s="77"/>
      <c r="E37" s="77"/>
      <c r="F37" s="77"/>
      <c r="G37" s="77"/>
      <c r="H37" s="77"/>
      <c r="I37" s="77"/>
    </row>
  </sheetData>
  <mergeCells count="9">
    <mergeCell ref="B9:F9"/>
    <mergeCell ref="A11:I11"/>
    <mergeCell ref="A37:I37"/>
    <mergeCell ref="A1:I1"/>
    <mergeCell ref="B2:I2"/>
    <mergeCell ref="A4:A5"/>
    <mergeCell ref="A6:E6"/>
    <mergeCell ref="B7:F7"/>
    <mergeCell ref="B8:F8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4"/>
  <sheetViews>
    <sheetView tabSelected="1" zoomScaleNormal="100" workbookViewId="0">
      <selection activeCell="N13" sqref="N13"/>
    </sheetView>
  </sheetViews>
  <sheetFormatPr defaultRowHeight="12.75"/>
  <cols>
    <col min="1" max="1" width="25" style="32" bestFit="1" customWidth="1"/>
    <col min="2" max="2" width="11.28515625" style="32" bestFit="1" customWidth="1"/>
    <col min="3" max="4" width="12.85546875" style="32" customWidth="1"/>
    <col min="5" max="5" width="13.42578125" style="32" customWidth="1"/>
    <col min="6" max="6" width="9.42578125" style="32" bestFit="1" customWidth="1"/>
    <col min="7" max="7" width="12.85546875" style="32" customWidth="1"/>
    <col min="8" max="8" width="14" style="32" customWidth="1"/>
    <col min="9" max="9" width="15.7109375" style="32" bestFit="1" customWidth="1"/>
    <col min="10" max="16384" width="9.140625" style="34"/>
  </cols>
  <sheetData>
    <row r="1" spans="1:9" s="32" customFormat="1" ht="15.75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9" s="32" customFormat="1" ht="15.75" customHeight="1">
      <c r="A2" s="15" t="s">
        <v>1</v>
      </c>
      <c r="B2" s="70" t="s">
        <v>47</v>
      </c>
      <c r="C2" s="71"/>
      <c r="D2" s="71"/>
      <c r="E2" s="71"/>
      <c r="F2" s="71"/>
      <c r="G2" s="71"/>
      <c r="H2" s="71"/>
      <c r="I2" s="71"/>
    </row>
    <row r="3" spans="1:9" s="32" customFormat="1">
      <c r="A3" s="34"/>
      <c r="B3" s="34"/>
      <c r="C3" s="34"/>
      <c r="D3" s="34"/>
    </row>
    <row r="4" spans="1:9" s="32" customFormat="1" ht="13.5" customHeight="1">
      <c r="A4" s="55" t="s">
        <v>19</v>
      </c>
      <c r="B4" s="20" t="s">
        <v>17</v>
      </c>
      <c r="C4" s="20" t="s">
        <v>18</v>
      </c>
    </row>
    <row r="5" spans="1:9" s="32" customFormat="1" ht="14.25">
      <c r="A5" s="55"/>
      <c r="B5" s="27"/>
      <c r="C5" s="27"/>
    </row>
    <row r="6" spans="1:9">
      <c r="A6" s="76"/>
      <c r="B6" s="76"/>
      <c r="C6" s="76"/>
      <c r="D6" s="76"/>
      <c r="E6" s="76"/>
      <c r="F6" s="46"/>
      <c r="G6" s="46"/>
      <c r="H6" s="46"/>
      <c r="I6" s="46"/>
    </row>
    <row r="7" spans="1:9">
      <c r="A7" s="34"/>
      <c r="B7" s="34"/>
      <c r="C7" s="34"/>
      <c r="D7" s="34"/>
      <c r="E7" s="34"/>
      <c r="F7" s="34"/>
      <c r="G7" s="34"/>
      <c r="H7" s="34"/>
      <c r="I7" s="34"/>
    </row>
    <row r="8" spans="1:9" ht="14.25">
      <c r="A8" s="56" t="s">
        <v>51</v>
      </c>
      <c r="B8" s="57"/>
      <c r="C8" s="57"/>
      <c r="D8" s="57"/>
      <c r="E8" s="57"/>
      <c r="F8" s="57"/>
      <c r="G8" s="57"/>
      <c r="H8" s="57"/>
      <c r="I8" s="58"/>
    </row>
    <row r="9" spans="1:9" ht="28.5">
      <c r="A9" s="14" t="s">
        <v>40</v>
      </c>
      <c r="B9" s="14" t="s">
        <v>77</v>
      </c>
      <c r="C9" s="23" t="s">
        <v>4</v>
      </c>
      <c r="D9" s="22" t="s">
        <v>5</v>
      </c>
      <c r="E9" s="20" t="s">
        <v>49</v>
      </c>
      <c r="F9" s="21" t="s">
        <v>6</v>
      </c>
      <c r="G9" s="21" t="s">
        <v>7</v>
      </c>
      <c r="H9" s="21" t="s">
        <v>8</v>
      </c>
      <c r="I9" s="21" t="s">
        <v>9</v>
      </c>
    </row>
    <row r="10" spans="1:9">
      <c r="A10" s="38" t="s">
        <v>41</v>
      </c>
      <c r="B10" s="36">
        <v>52</v>
      </c>
      <c r="C10" s="36">
        <v>52</v>
      </c>
      <c r="D10" s="36">
        <v>0</v>
      </c>
      <c r="E10" s="36">
        <v>0</v>
      </c>
      <c r="F10" s="36">
        <v>0</v>
      </c>
      <c r="G10" s="36">
        <f>B10-SUM(C10:F10)</f>
        <v>0</v>
      </c>
      <c r="H10" s="37">
        <f>(C10+D10)/B10</f>
        <v>1</v>
      </c>
      <c r="I10" s="37">
        <f>(C10/(C10+D10+F10))</f>
        <v>1</v>
      </c>
    </row>
    <row r="11" spans="1:9">
      <c r="A11" s="38" t="s">
        <v>20</v>
      </c>
      <c r="B11" s="36">
        <v>12</v>
      </c>
      <c r="C11" s="36">
        <v>12</v>
      </c>
      <c r="D11" s="36">
        <v>0</v>
      </c>
      <c r="E11" s="36">
        <v>0</v>
      </c>
      <c r="F11" s="36">
        <v>0</v>
      </c>
      <c r="G11" s="36">
        <f>B11-SUM(C11:F11)</f>
        <v>0</v>
      </c>
      <c r="H11" s="37">
        <f t="shared" ref="H11:H31" si="0">(C11+D11)/B11</f>
        <v>1</v>
      </c>
      <c r="I11" s="37">
        <f t="shared" ref="I11:I30" si="1">C11/(C11+D11+F11)</f>
        <v>1</v>
      </c>
    </row>
    <row r="12" spans="1:9">
      <c r="A12" s="38" t="s">
        <v>21</v>
      </c>
      <c r="B12" s="36">
        <v>48</v>
      </c>
      <c r="C12" s="36">
        <v>48</v>
      </c>
      <c r="D12" s="36">
        <v>0</v>
      </c>
      <c r="E12" s="36">
        <v>0</v>
      </c>
      <c r="F12" s="36">
        <v>0</v>
      </c>
      <c r="G12" s="36">
        <f>B12-SUM(C12:F12)</f>
        <v>0</v>
      </c>
      <c r="H12" s="37">
        <f t="shared" si="0"/>
        <v>1</v>
      </c>
      <c r="I12" s="37">
        <f t="shared" si="1"/>
        <v>1</v>
      </c>
    </row>
    <row r="13" spans="1:9">
      <c r="A13" s="38" t="s">
        <v>22</v>
      </c>
      <c r="B13" s="36">
        <v>13</v>
      </c>
      <c r="C13" s="36">
        <v>13</v>
      </c>
      <c r="D13" s="36">
        <v>0</v>
      </c>
      <c r="E13" s="36">
        <v>0</v>
      </c>
      <c r="F13" s="36">
        <v>0</v>
      </c>
      <c r="G13" s="36">
        <f t="shared" ref="G13:G32" si="2">B13-SUM(C13:F13)</f>
        <v>0</v>
      </c>
      <c r="H13" s="37">
        <f t="shared" si="0"/>
        <v>1</v>
      </c>
      <c r="I13" s="37">
        <f>C13/(C13+D13+F13)</f>
        <v>1</v>
      </c>
    </row>
    <row r="14" spans="1:9">
      <c r="A14" s="38" t="s">
        <v>23</v>
      </c>
      <c r="B14" s="36">
        <v>9</v>
      </c>
      <c r="C14" s="36">
        <v>9</v>
      </c>
      <c r="D14" s="36">
        <v>0</v>
      </c>
      <c r="E14" s="36">
        <v>0</v>
      </c>
      <c r="F14" s="36">
        <v>0</v>
      </c>
      <c r="G14" s="36">
        <f t="shared" si="2"/>
        <v>0</v>
      </c>
      <c r="H14" s="37">
        <f t="shared" si="0"/>
        <v>1</v>
      </c>
      <c r="I14" s="37">
        <f t="shared" si="1"/>
        <v>1</v>
      </c>
    </row>
    <row r="15" spans="1:9">
      <c r="A15" s="38" t="s">
        <v>42</v>
      </c>
      <c r="B15" s="36">
        <v>3</v>
      </c>
      <c r="C15" s="36">
        <v>3</v>
      </c>
      <c r="D15" s="36">
        <v>0</v>
      </c>
      <c r="E15" s="36">
        <v>0</v>
      </c>
      <c r="F15" s="36">
        <v>0</v>
      </c>
      <c r="G15" s="36">
        <f t="shared" si="2"/>
        <v>0</v>
      </c>
      <c r="H15" s="37">
        <f t="shared" si="0"/>
        <v>1</v>
      </c>
      <c r="I15" s="37">
        <f t="shared" si="1"/>
        <v>1</v>
      </c>
    </row>
    <row r="16" spans="1:9">
      <c r="A16" s="38" t="s">
        <v>43</v>
      </c>
      <c r="B16" s="36">
        <v>6</v>
      </c>
      <c r="C16" s="36">
        <v>6</v>
      </c>
      <c r="D16" s="36">
        <v>0</v>
      </c>
      <c r="E16" s="36">
        <v>0</v>
      </c>
      <c r="F16" s="36">
        <v>0</v>
      </c>
      <c r="G16" s="36">
        <f t="shared" si="2"/>
        <v>0</v>
      </c>
      <c r="H16" s="37">
        <f>(C16+D16)/B16</f>
        <v>1</v>
      </c>
      <c r="I16" s="37">
        <f t="shared" si="1"/>
        <v>1</v>
      </c>
    </row>
    <row r="17" spans="1:9">
      <c r="A17" s="38" t="s">
        <v>44</v>
      </c>
      <c r="B17" s="36">
        <v>131</v>
      </c>
      <c r="C17" s="36">
        <v>131</v>
      </c>
      <c r="D17" s="36">
        <v>0</v>
      </c>
      <c r="E17" s="36">
        <v>0</v>
      </c>
      <c r="F17" s="36">
        <v>0</v>
      </c>
      <c r="G17" s="36">
        <f>B17-SUM(C17:F17)</f>
        <v>0</v>
      </c>
      <c r="H17" s="37">
        <f>(C17+D17)/B17</f>
        <v>1</v>
      </c>
      <c r="I17" s="37">
        <f>C17/(C17+D17+E17+F17)</f>
        <v>1</v>
      </c>
    </row>
    <row r="18" spans="1:9">
      <c r="A18" s="38" t="s">
        <v>45</v>
      </c>
      <c r="B18" s="36">
        <v>4</v>
      </c>
      <c r="C18" s="36">
        <v>4</v>
      </c>
      <c r="D18" s="36">
        <v>0</v>
      </c>
      <c r="E18" s="36">
        <v>0</v>
      </c>
      <c r="F18" s="36">
        <v>0</v>
      </c>
      <c r="G18" s="36">
        <f t="shared" si="2"/>
        <v>0</v>
      </c>
      <c r="H18" s="37">
        <f t="shared" si="0"/>
        <v>1</v>
      </c>
      <c r="I18" s="37">
        <f t="shared" si="1"/>
        <v>1</v>
      </c>
    </row>
    <row r="19" spans="1:9">
      <c r="A19" s="38" t="s">
        <v>24</v>
      </c>
      <c r="B19" s="36">
        <v>6</v>
      </c>
      <c r="C19" s="36">
        <v>6</v>
      </c>
      <c r="D19" s="36">
        <v>0</v>
      </c>
      <c r="E19" s="36">
        <v>0</v>
      </c>
      <c r="F19" s="36">
        <v>0</v>
      </c>
      <c r="G19" s="36">
        <f t="shared" si="2"/>
        <v>0</v>
      </c>
      <c r="H19" s="37">
        <f t="shared" si="0"/>
        <v>1</v>
      </c>
      <c r="I19" s="37">
        <f t="shared" si="1"/>
        <v>1</v>
      </c>
    </row>
    <row r="20" spans="1:9">
      <c r="A20" s="38" t="s">
        <v>25</v>
      </c>
      <c r="B20" s="36">
        <v>14</v>
      </c>
      <c r="C20" s="36">
        <v>14</v>
      </c>
      <c r="D20" s="36">
        <v>0</v>
      </c>
      <c r="E20" s="36">
        <v>0</v>
      </c>
      <c r="F20" s="36">
        <v>0</v>
      </c>
      <c r="G20" s="36">
        <f t="shared" si="2"/>
        <v>0</v>
      </c>
      <c r="H20" s="37">
        <f t="shared" si="0"/>
        <v>1</v>
      </c>
      <c r="I20" s="37">
        <f t="shared" si="1"/>
        <v>1</v>
      </c>
    </row>
    <row r="21" spans="1:9">
      <c r="A21" s="38" t="s">
        <v>27</v>
      </c>
      <c r="B21" s="36">
        <v>16</v>
      </c>
      <c r="C21" s="36">
        <v>16</v>
      </c>
      <c r="D21" s="36">
        <v>0</v>
      </c>
      <c r="E21" s="36">
        <v>0</v>
      </c>
      <c r="F21" s="36">
        <v>0</v>
      </c>
      <c r="G21" s="36">
        <f t="shared" si="2"/>
        <v>0</v>
      </c>
      <c r="H21" s="37">
        <f t="shared" si="0"/>
        <v>1</v>
      </c>
      <c r="I21" s="37">
        <f t="shared" si="1"/>
        <v>1</v>
      </c>
    </row>
    <row r="22" spans="1:9">
      <c r="A22" s="38" t="s">
        <v>46</v>
      </c>
      <c r="B22" s="36">
        <v>20</v>
      </c>
      <c r="C22" s="36">
        <v>20</v>
      </c>
      <c r="D22" s="36">
        <v>0</v>
      </c>
      <c r="E22" s="36">
        <v>0</v>
      </c>
      <c r="F22" s="36">
        <v>0</v>
      </c>
      <c r="G22" s="36">
        <f t="shared" si="2"/>
        <v>0</v>
      </c>
      <c r="H22" s="37">
        <f t="shared" si="0"/>
        <v>1</v>
      </c>
      <c r="I22" s="37">
        <f t="shared" si="1"/>
        <v>1</v>
      </c>
    </row>
    <row r="23" spans="1:9">
      <c r="A23" s="38" t="s">
        <v>28</v>
      </c>
      <c r="B23" s="36">
        <v>114</v>
      </c>
      <c r="C23" s="36">
        <v>114</v>
      </c>
      <c r="D23" s="36">
        <v>0</v>
      </c>
      <c r="E23" s="36">
        <v>0</v>
      </c>
      <c r="F23" s="36">
        <v>0</v>
      </c>
      <c r="G23" s="36">
        <f t="shared" si="2"/>
        <v>0</v>
      </c>
      <c r="H23" s="37">
        <f>(C23+D23)/B23</f>
        <v>1</v>
      </c>
      <c r="I23" s="37">
        <f t="shared" si="1"/>
        <v>1</v>
      </c>
    </row>
    <row r="24" spans="1:9">
      <c r="A24" s="38" t="s">
        <v>30</v>
      </c>
      <c r="B24" s="36">
        <v>48</v>
      </c>
      <c r="C24" s="36">
        <v>48</v>
      </c>
      <c r="D24" s="36">
        <v>0</v>
      </c>
      <c r="E24" s="36">
        <v>0</v>
      </c>
      <c r="F24" s="36">
        <v>0</v>
      </c>
      <c r="G24" s="36">
        <f t="shared" si="2"/>
        <v>0</v>
      </c>
      <c r="H24" s="37">
        <f t="shared" si="0"/>
        <v>1</v>
      </c>
      <c r="I24" s="37">
        <f t="shared" si="1"/>
        <v>1</v>
      </c>
    </row>
    <row r="25" spans="1:9">
      <c r="A25" s="38" t="s">
        <v>31</v>
      </c>
      <c r="B25" s="36">
        <v>19</v>
      </c>
      <c r="C25" s="36">
        <v>19</v>
      </c>
      <c r="D25" s="36">
        <v>0</v>
      </c>
      <c r="E25" s="36">
        <v>0</v>
      </c>
      <c r="F25" s="36">
        <v>0</v>
      </c>
      <c r="G25" s="36">
        <f t="shared" si="2"/>
        <v>0</v>
      </c>
      <c r="H25" s="37">
        <f t="shared" si="0"/>
        <v>1</v>
      </c>
      <c r="I25" s="37">
        <f t="shared" si="1"/>
        <v>1</v>
      </c>
    </row>
    <row r="26" spans="1:9">
      <c r="A26" s="38" t="s">
        <v>32</v>
      </c>
      <c r="B26" s="36">
        <v>21</v>
      </c>
      <c r="C26" s="36">
        <v>21</v>
      </c>
      <c r="D26" s="36">
        <v>0</v>
      </c>
      <c r="E26" s="36">
        <v>0</v>
      </c>
      <c r="F26" s="36">
        <v>0</v>
      </c>
      <c r="G26" s="36">
        <f t="shared" si="2"/>
        <v>0</v>
      </c>
      <c r="H26" s="37">
        <f t="shared" si="0"/>
        <v>1</v>
      </c>
      <c r="I26" s="37">
        <f t="shared" si="1"/>
        <v>1</v>
      </c>
    </row>
    <row r="27" spans="1:9">
      <c r="A27" s="38" t="s">
        <v>33</v>
      </c>
      <c r="B27" s="36">
        <v>8</v>
      </c>
      <c r="C27" s="36">
        <v>8</v>
      </c>
      <c r="D27" s="36">
        <v>0</v>
      </c>
      <c r="E27" s="36">
        <v>0</v>
      </c>
      <c r="F27" s="36">
        <v>0</v>
      </c>
      <c r="G27" s="36">
        <f t="shared" si="2"/>
        <v>0</v>
      </c>
      <c r="H27" s="37">
        <f t="shared" si="0"/>
        <v>1</v>
      </c>
      <c r="I27" s="37">
        <f t="shared" si="1"/>
        <v>1</v>
      </c>
    </row>
    <row r="28" spans="1:9">
      <c r="A28" s="38" t="s">
        <v>34</v>
      </c>
      <c r="B28" s="36">
        <v>2</v>
      </c>
      <c r="C28" s="36">
        <v>2</v>
      </c>
      <c r="D28" s="36">
        <v>0</v>
      </c>
      <c r="E28" s="36">
        <v>0</v>
      </c>
      <c r="F28" s="36">
        <v>0</v>
      </c>
      <c r="G28" s="36">
        <f t="shared" si="2"/>
        <v>0</v>
      </c>
      <c r="H28" s="37">
        <f t="shared" si="0"/>
        <v>1</v>
      </c>
      <c r="I28" s="37">
        <f t="shared" si="1"/>
        <v>1</v>
      </c>
    </row>
    <row r="29" spans="1:9">
      <c r="A29" s="38" t="s">
        <v>36</v>
      </c>
      <c r="B29" s="36">
        <v>4</v>
      </c>
      <c r="C29" s="36">
        <v>4</v>
      </c>
      <c r="D29" s="36">
        <v>0</v>
      </c>
      <c r="E29" s="36">
        <v>0</v>
      </c>
      <c r="F29" s="36">
        <v>0</v>
      </c>
      <c r="G29" s="36">
        <f t="shared" si="2"/>
        <v>0</v>
      </c>
      <c r="H29" s="37">
        <f t="shared" si="0"/>
        <v>1</v>
      </c>
      <c r="I29" s="37">
        <f>C29/(C29+D29+F29)</f>
        <v>1</v>
      </c>
    </row>
    <row r="30" spans="1:9">
      <c r="A30" s="38" t="s">
        <v>37</v>
      </c>
      <c r="B30" s="36">
        <v>24</v>
      </c>
      <c r="C30" s="36">
        <v>24</v>
      </c>
      <c r="D30" s="36">
        <v>0</v>
      </c>
      <c r="E30" s="36">
        <v>0</v>
      </c>
      <c r="F30" s="36">
        <v>0</v>
      </c>
      <c r="G30" s="36">
        <f t="shared" si="2"/>
        <v>0</v>
      </c>
      <c r="H30" s="37">
        <f t="shared" si="0"/>
        <v>1</v>
      </c>
      <c r="I30" s="37">
        <f t="shared" si="1"/>
        <v>1</v>
      </c>
    </row>
    <row r="31" spans="1:9">
      <c r="A31" s="38" t="s">
        <v>38</v>
      </c>
      <c r="B31" s="36">
        <v>4</v>
      </c>
      <c r="C31" s="36">
        <v>4</v>
      </c>
      <c r="D31" s="36">
        <v>0</v>
      </c>
      <c r="E31" s="36">
        <v>0</v>
      </c>
      <c r="F31" s="36">
        <v>0</v>
      </c>
      <c r="G31" s="36">
        <f t="shared" si="2"/>
        <v>0</v>
      </c>
      <c r="H31" s="37">
        <f t="shared" si="0"/>
        <v>1</v>
      </c>
      <c r="I31" s="37">
        <f>C31/(C31+D31+F31)</f>
        <v>1</v>
      </c>
    </row>
    <row r="32" spans="1:9">
      <c r="A32" s="38" t="s">
        <v>50</v>
      </c>
      <c r="B32" s="36"/>
      <c r="C32" s="36"/>
      <c r="D32" s="36"/>
      <c r="E32" s="36"/>
      <c r="F32" s="36"/>
      <c r="G32" s="36">
        <f t="shared" si="2"/>
        <v>0</v>
      </c>
      <c r="H32" s="37">
        <v>0</v>
      </c>
      <c r="I32" s="37">
        <v>0</v>
      </c>
    </row>
    <row r="33" spans="1:9" ht="15.75">
      <c r="A33" s="24" t="s">
        <v>10</v>
      </c>
      <c r="B33" s="25">
        <f t="shared" ref="B33:G33" si="3">SUM(B10:B31)</f>
        <v>578</v>
      </c>
      <c r="C33" s="25">
        <f t="shared" si="3"/>
        <v>578</v>
      </c>
      <c r="D33" s="25">
        <f t="shared" si="3"/>
        <v>0</v>
      </c>
      <c r="E33" s="25">
        <f t="shared" si="3"/>
        <v>0</v>
      </c>
      <c r="F33" s="25">
        <f t="shared" si="3"/>
        <v>0</v>
      </c>
      <c r="G33" s="25">
        <f t="shared" si="3"/>
        <v>0</v>
      </c>
      <c r="H33" s="26">
        <f>(C33+D33)/B33</f>
        <v>1</v>
      </c>
      <c r="I33" s="26">
        <f>ROUNDDOWN((C33/(C33+D33+F33)),2)</f>
        <v>1</v>
      </c>
    </row>
    <row r="34" spans="1:9">
      <c r="A34" s="77" t="s">
        <v>11</v>
      </c>
      <c r="B34" s="77"/>
      <c r="C34" s="77"/>
      <c r="D34" s="77"/>
      <c r="E34" s="77"/>
      <c r="F34" s="77"/>
      <c r="G34" s="77"/>
      <c r="H34" s="77"/>
      <c r="I34" s="77"/>
    </row>
  </sheetData>
  <mergeCells count="6">
    <mergeCell ref="A8:I8"/>
    <mergeCell ref="A34:I34"/>
    <mergeCell ref="A1:I1"/>
    <mergeCell ref="B2:I2"/>
    <mergeCell ref="A4:A5"/>
    <mergeCell ref="A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B27" sqref="B27"/>
    </sheetView>
  </sheetViews>
  <sheetFormatPr defaultRowHeight="12.75"/>
  <cols>
    <col min="1" max="1" width="9.42578125" style="48" customWidth="1"/>
    <col min="2" max="2" width="110.42578125" style="48" customWidth="1"/>
    <col min="3" max="3" width="16.42578125" style="48" customWidth="1"/>
    <col min="4" max="4" width="14.42578125" style="48" customWidth="1"/>
    <col min="5" max="5" width="13.5703125" style="48" customWidth="1"/>
    <col min="6" max="6" width="16.42578125" style="48" customWidth="1"/>
    <col min="7" max="7" width="16.85546875" style="48" customWidth="1"/>
    <col min="8" max="8" width="7.85546875" style="48" customWidth="1"/>
    <col min="9" max="16384" width="9.140625" style="48"/>
  </cols>
  <sheetData>
    <row r="1" spans="1:8">
      <c r="A1" s="47" t="s">
        <v>12</v>
      </c>
      <c r="B1" s="47" t="s">
        <v>108</v>
      </c>
      <c r="C1" s="47" t="s">
        <v>109</v>
      </c>
      <c r="D1" s="47" t="s">
        <v>13</v>
      </c>
      <c r="E1" s="47" t="s">
        <v>14</v>
      </c>
      <c r="F1" s="47" t="s">
        <v>15</v>
      </c>
      <c r="G1" s="47" t="s">
        <v>110</v>
      </c>
      <c r="H1" s="47" t="s">
        <v>111</v>
      </c>
    </row>
    <row r="2" spans="1:8">
      <c r="A2" s="49">
        <v>2926</v>
      </c>
      <c r="B2" s="50" t="s">
        <v>66</v>
      </c>
      <c r="C2" s="49" t="s">
        <v>81</v>
      </c>
      <c r="D2" s="50" t="s">
        <v>94</v>
      </c>
      <c r="E2" s="50" t="s">
        <v>82</v>
      </c>
      <c r="F2" s="49" t="s">
        <v>84</v>
      </c>
      <c r="G2" s="51">
        <v>42160</v>
      </c>
      <c r="H2" s="50" t="s">
        <v>112</v>
      </c>
    </row>
    <row r="3" spans="1:8">
      <c r="A3" s="52">
        <v>2928</v>
      </c>
      <c r="B3" s="52" t="s">
        <v>70</v>
      </c>
      <c r="C3" s="52" t="s">
        <v>81</v>
      </c>
      <c r="D3" s="52" t="s">
        <v>94</v>
      </c>
      <c r="E3" s="52" t="s">
        <v>82</v>
      </c>
      <c r="F3" s="52" t="s">
        <v>84</v>
      </c>
      <c r="G3" s="53">
        <v>42160</v>
      </c>
      <c r="H3" s="52" t="s">
        <v>112</v>
      </c>
    </row>
    <row r="4" spans="1:8">
      <c r="A4" s="49">
        <v>2930</v>
      </c>
      <c r="B4" s="50" t="s">
        <v>74</v>
      </c>
      <c r="C4" s="49" t="s">
        <v>81</v>
      </c>
      <c r="D4" s="50" t="s">
        <v>94</v>
      </c>
      <c r="E4" s="50" t="s">
        <v>82</v>
      </c>
      <c r="F4" s="49" t="s">
        <v>81</v>
      </c>
      <c r="G4" s="51">
        <v>42160</v>
      </c>
      <c r="H4" s="50" t="s">
        <v>112</v>
      </c>
    </row>
    <row r="5" spans="1:8">
      <c r="A5" s="52">
        <v>2931</v>
      </c>
      <c r="B5" s="52" t="s">
        <v>75</v>
      </c>
      <c r="C5" s="52" t="s">
        <v>81</v>
      </c>
      <c r="D5" s="52" t="s">
        <v>94</v>
      </c>
      <c r="E5" s="52" t="s">
        <v>87</v>
      </c>
      <c r="F5" s="52" t="s">
        <v>81</v>
      </c>
      <c r="G5" s="53">
        <v>42160</v>
      </c>
      <c r="H5" s="52" t="s">
        <v>112</v>
      </c>
    </row>
    <row r="6" spans="1:8">
      <c r="A6" s="49">
        <v>2936</v>
      </c>
      <c r="B6" s="50" t="s">
        <v>80</v>
      </c>
      <c r="C6" s="49" t="s">
        <v>81</v>
      </c>
      <c r="D6" s="50" t="s">
        <v>94</v>
      </c>
      <c r="E6" s="50" t="s">
        <v>82</v>
      </c>
      <c r="F6" s="49" t="s">
        <v>84</v>
      </c>
      <c r="G6" s="51">
        <v>42161</v>
      </c>
      <c r="H6" s="50" t="s">
        <v>112</v>
      </c>
    </row>
    <row r="7" spans="1:8">
      <c r="A7" s="52">
        <v>3034</v>
      </c>
      <c r="B7" s="52" t="s">
        <v>88</v>
      </c>
      <c r="C7" s="52" t="s">
        <v>81</v>
      </c>
      <c r="D7" s="52" t="s">
        <v>94</v>
      </c>
      <c r="E7" s="52" t="s">
        <v>82</v>
      </c>
      <c r="F7" s="52" t="s">
        <v>81</v>
      </c>
      <c r="G7" s="53">
        <v>42164</v>
      </c>
      <c r="H7" s="52" t="s">
        <v>112</v>
      </c>
    </row>
    <row r="8" spans="1:8">
      <c r="A8" s="49">
        <v>3035</v>
      </c>
      <c r="B8" s="50" t="s">
        <v>89</v>
      </c>
      <c r="C8" s="49" t="s">
        <v>81</v>
      </c>
      <c r="D8" s="50" t="s">
        <v>94</v>
      </c>
      <c r="E8" s="50" t="s">
        <v>82</v>
      </c>
      <c r="F8" s="49" t="s">
        <v>81</v>
      </c>
      <c r="G8" s="51">
        <v>42164</v>
      </c>
      <c r="H8" s="50" t="s">
        <v>112</v>
      </c>
    </row>
    <row r="9" spans="1:8">
      <c r="A9" s="52">
        <v>3036</v>
      </c>
      <c r="B9" s="52" t="s">
        <v>90</v>
      </c>
      <c r="C9" s="52" t="s">
        <v>81</v>
      </c>
      <c r="D9" s="52" t="s">
        <v>94</v>
      </c>
      <c r="E9" s="52" t="s">
        <v>82</v>
      </c>
      <c r="F9" s="52" t="s">
        <v>81</v>
      </c>
      <c r="G9" s="53">
        <v>42164</v>
      </c>
      <c r="H9" s="52" t="s">
        <v>112</v>
      </c>
    </row>
    <row r="10" spans="1:8">
      <c r="A10" s="49">
        <v>3038</v>
      </c>
      <c r="B10" s="50" t="s">
        <v>91</v>
      </c>
      <c r="C10" s="49" t="s">
        <v>81</v>
      </c>
      <c r="D10" s="50" t="s">
        <v>94</v>
      </c>
      <c r="E10" s="50" t="s">
        <v>82</v>
      </c>
      <c r="F10" s="49" t="s">
        <v>81</v>
      </c>
      <c r="G10" s="51">
        <v>42164</v>
      </c>
      <c r="H10" s="50" t="s">
        <v>112</v>
      </c>
    </row>
    <row r="11" spans="1:8">
      <c r="A11" s="49">
        <v>3054</v>
      </c>
      <c r="B11" s="50" t="s">
        <v>92</v>
      </c>
      <c r="C11" s="49" t="s">
        <v>81</v>
      </c>
      <c r="D11" s="50" t="s">
        <v>94</v>
      </c>
      <c r="E11" s="50" t="s">
        <v>82</v>
      </c>
      <c r="F11" s="49" t="s">
        <v>81</v>
      </c>
      <c r="G11" s="51">
        <v>42164</v>
      </c>
      <c r="H11" s="50" t="s">
        <v>112</v>
      </c>
    </row>
    <row r="12" spans="1:8">
      <c r="A12" s="49">
        <v>3120</v>
      </c>
      <c r="B12" s="50" t="s">
        <v>93</v>
      </c>
      <c r="C12" s="49" t="s">
        <v>81</v>
      </c>
      <c r="D12" s="50" t="s">
        <v>94</v>
      </c>
      <c r="E12" s="50" t="s">
        <v>85</v>
      </c>
      <c r="F12" s="49" t="s">
        <v>81</v>
      </c>
      <c r="G12" s="51">
        <v>42165</v>
      </c>
      <c r="H12" s="50" t="s">
        <v>112</v>
      </c>
    </row>
    <row r="13" spans="1:8">
      <c r="A13" s="49">
        <v>3203</v>
      </c>
      <c r="B13" s="50" t="s">
        <v>95</v>
      </c>
      <c r="C13" s="49" t="s">
        <v>81</v>
      </c>
      <c r="D13" s="50" t="s">
        <v>94</v>
      </c>
      <c r="E13" s="50" t="s">
        <v>82</v>
      </c>
      <c r="F13" s="49" t="s">
        <v>81</v>
      </c>
      <c r="G13" s="51">
        <v>42167</v>
      </c>
      <c r="H13" s="50" t="s">
        <v>112</v>
      </c>
    </row>
    <row r="14" spans="1:8" ht="25.5">
      <c r="A14" s="52">
        <v>3204</v>
      </c>
      <c r="B14" s="52" t="s">
        <v>96</v>
      </c>
      <c r="C14" s="52" t="s">
        <v>81</v>
      </c>
      <c r="D14" s="52" t="s">
        <v>94</v>
      </c>
      <c r="E14" s="52" t="s">
        <v>85</v>
      </c>
      <c r="F14" s="52" t="s">
        <v>81</v>
      </c>
      <c r="G14" s="53">
        <v>42167</v>
      </c>
      <c r="H14" s="52" t="s">
        <v>112</v>
      </c>
    </row>
    <row r="15" spans="1:8">
      <c r="A15" s="49">
        <v>3205</v>
      </c>
      <c r="B15" s="50" t="s">
        <v>99</v>
      </c>
      <c r="C15" s="49" t="s">
        <v>81</v>
      </c>
      <c r="D15" s="50" t="s">
        <v>94</v>
      </c>
      <c r="E15" s="50" t="s">
        <v>82</v>
      </c>
      <c r="F15" s="49" t="s">
        <v>81</v>
      </c>
      <c r="G15" s="51">
        <v>42167</v>
      </c>
      <c r="H15" s="50" t="s">
        <v>112</v>
      </c>
    </row>
    <row r="16" spans="1:8">
      <c r="A16" s="49">
        <v>3220</v>
      </c>
      <c r="B16" s="50" t="s">
        <v>100</v>
      </c>
      <c r="C16" s="49" t="s">
        <v>81</v>
      </c>
      <c r="D16" s="50" t="s">
        <v>94</v>
      </c>
      <c r="E16" s="50" t="s">
        <v>82</v>
      </c>
      <c r="F16" s="49" t="s">
        <v>81</v>
      </c>
      <c r="G16" s="51">
        <v>42167</v>
      </c>
      <c r="H16" s="50" t="s">
        <v>112</v>
      </c>
    </row>
    <row r="17" spans="1:8">
      <c r="A17" s="49">
        <v>3227</v>
      </c>
      <c r="B17" s="50" t="s">
        <v>97</v>
      </c>
      <c r="C17" s="49" t="s">
        <v>81</v>
      </c>
      <c r="D17" s="50" t="s">
        <v>94</v>
      </c>
      <c r="E17" s="50" t="s">
        <v>82</v>
      </c>
      <c r="F17" s="49" t="s">
        <v>81</v>
      </c>
      <c r="G17" s="51">
        <v>42167</v>
      </c>
      <c r="H17" s="50" t="s">
        <v>112</v>
      </c>
    </row>
    <row r="18" spans="1:8">
      <c r="A18" s="49">
        <v>3259</v>
      </c>
      <c r="B18" s="50" t="s">
        <v>98</v>
      </c>
      <c r="C18" s="49" t="s">
        <v>81</v>
      </c>
      <c r="D18" s="50" t="s">
        <v>94</v>
      </c>
      <c r="E18" s="50" t="s">
        <v>82</v>
      </c>
      <c r="F18" s="49" t="s">
        <v>81</v>
      </c>
      <c r="G18" s="51">
        <v>42168</v>
      </c>
      <c r="H18" s="50" t="s">
        <v>112</v>
      </c>
    </row>
    <row r="19" spans="1:8">
      <c r="A19" s="52">
        <v>3260</v>
      </c>
      <c r="B19" s="52" t="s">
        <v>101</v>
      </c>
      <c r="C19" s="52" t="s">
        <v>81</v>
      </c>
      <c r="D19" s="52" t="s">
        <v>94</v>
      </c>
      <c r="E19" s="52" t="s">
        <v>82</v>
      </c>
      <c r="F19" s="52" t="s">
        <v>81</v>
      </c>
      <c r="G19" s="53">
        <v>42168</v>
      </c>
      <c r="H19" s="52" t="s">
        <v>112</v>
      </c>
    </row>
    <row r="20" spans="1:8">
      <c r="A20" s="52">
        <v>3276</v>
      </c>
      <c r="B20" s="52" t="s">
        <v>102</v>
      </c>
      <c r="C20" s="52" t="s">
        <v>81</v>
      </c>
      <c r="D20" s="52" t="s">
        <v>94</v>
      </c>
      <c r="E20" s="52" t="s">
        <v>82</v>
      </c>
      <c r="F20" s="52" t="s">
        <v>113</v>
      </c>
      <c r="G20" s="53">
        <v>42168</v>
      </c>
      <c r="H20" s="52" t="s">
        <v>112</v>
      </c>
    </row>
    <row r="21" spans="1:8">
      <c r="A21" s="52">
        <v>3510</v>
      </c>
      <c r="B21" s="52" t="s">
        <v>103</v>
      </c>
      <c r="C21" s="52" t="s">
        <v>113</v>
      </c>
      <c r="D21" s="52" t="s">
        <v>94</v>
      </c>
      <c r="E21" s="52" t="s">
        <v>82</v>
      </c>
      <c r="F21" s="52" t="s">
        <v>113</v>
      </c>
      <c r="G21" s="53">
        <v>42172</v>
      </c>
      <c r="H21" s="52" t="s">
        <v>112</v>
      </c>
    </row>
    <row r="22" spans="1:8">
      <c r="A22" s="52">
        <v>3519</v>
      </c>
      <c r="B22" s="52" t="s">
        <v>114</v>
      </c>
      <c r="C22" s="52" t="s">
        <v>115</v>
      </c>
      <c r="D22" s="52" t="s">
        <v>94</v>
      </c>
      <c r="E22" s="52" t="s">
        <v>82</v>
      </c>
      <c r="F22" s="52" t="s">
        <v>84</v>
      </c>
      <c r="G22" s="53">
        <v>42172</v>
      </c>
      <c r="H22" s="52" t="s">
        <v>112</v>
      </c>
    </row>
    <row r="23" spans="1:8" ht="25.5">
      <c r="A23" s="49">
        <v>3551</v>
      </c>
      <c r="B23" s="50" t="s">
        <v>116</v>
      </c>
      <c r="C23" s="49" t="s">
        <v>113</v>
      </c>
      <c r="D23" s="50" t="s">
        <v>94</v>
      </c>
      <c r="E23" s="50" t="s">
        <v>85</v>
      </c>
      <c r="F23" s="49" t="s">
        <v>81</v>
      </c>
      <c r="G23" s="51">
        <v>42173</v>
      </c>
      <c r="H23" s="50" t="s">
        <v>112</v>
      </c>
    </row>
    <row r="24" spans="1:8" ht="25.5">
      <c r="A24" s="49">
        <v>3575</v>
      </c>
      <c r="B24" s="50" t="s">
        <v>105</v>
      </c>
      <c r="C24" s="49" t="s">
        <v>81</v>
      </c>
      <c r="D24" s="50" t="s">
        <v>94</v>
      </c>
      <c r="E24" s="50" t="s">
        <v>82</v>
      </c>
      <c r="F24" s="49" t="s">
        <v>81</v>
      </c>
      <c r="G24" s="51">
        <v>42173</v>
      </c>
      <c r="H24" s="50" t="s">
        <v>112</v>
      </c>
    </row>
    <row r="25" spans="1:8">
      <c r="A25" s="52">
        <v>3941</v>
      </c>
      <c r="B25" s="52" t="s">
        <v>117</v>
      </c>
      <c r="C25" s="52" t="s">
        <v>84</v>
      </c>
      <c r="D25" s="52" t="s">
        <v>94</v>
      </c>
      <c r="E25" s="52" t="s">
        <v>82</v>
      </c>
      <c r="F25" s="52" t="s">
        <v>84</v>
      </c>
      <c r="G25" s="53">
        <v>42180</v>
      </c>
      <c r="H25" s="52" t="s">
        <v>112</v>
      </c>
    </row>
    <row r="26" spans="1:8">
      <c r="A26" s="49">
        <v>3942</v>
      </c>
      <c r="B26" s="50" t="s">
        <v>118</v>
      </c>
      <c r="C26" s="49" t="s">
        <v>84</v>
      </c>
      <c r="D26" s="50" t="s">
        <v>67</v>
      </c>
      <c r="E26" s="50" t="s">
        <v>87</v>
      </c>
      <c r="F26" s="49" t="s">
        <v>84</v>
      </c>
      <c r="G26" s="51">
        <v>42180</v>
      </c>
      <c r="H26" s="50" t="s">
        <v>112</v>
      </c>
    </row>
    <row r="27" spans="1:8" ht="25.5">
      <c r="A27" s="52">
        <v>4214</v>
      </c>
      <c r="B27" s="52" t="s">
        <v>119</v>
      </c>
      <c r="C27" s="52" t="s">
        <v>115</v>
      </c>
      <c r="D27" s="52" t="s">
        <v>78</v>
      </c>
      <c r="E27" s="52" t="s">
        <v>82</v>
      </c>
      <c r="F27" s="52" t="s">
        <v>115</v>
      </c>
      <c r="G27" s="53">
        <v>42186</v>
      </c>
      <c r="H27" s="52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showGridLines="0" topLeftCell="A13" workbookViewId="0">
      <selection activeCell="M24" sqref="M24"/>
    </sheetView>
  </sheetViews>
  <sheetFormatPr defaultRowHeight="12.75"/>
  <cols>
    <col min="1" max="1" width="26.42578125" style="1" bestFit="1" customWidth="1"/>
    <col min="2" max="4" width="12.85546875" style="1" customWidth="1"/>
    <col min="5" max="5" width="13.42578125" style="1" customWidth="1"/>
    <col min="6" max="7" width="12.85546875" style="1" customWidth="1"/>
    <col min="8" max="8" width="14" style="1" customWidth="1"/>
    <col min="9" max="9" width="13.7109375" style="1" customWidth="1"/>
    <col min="10" max="16384" width="9.140625" style="1"/>
  </cols>
  <sheetData>
    <row r="1" spans="1:9" ht="15.75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9" ht="15.75" customHeight="1">
      <c r="A2" s="15" t="s">
        <v>1</v>
      </c>
      <c r="B2" s="70" t="s">
        <v>47</v>
      </c>
      <c r="C2" s="71"/>
      <c r="D2" s="71"/>
      <c r="E2" s="71"/>
      <c r="F2" s="71"/>
      <c r="G2" s="71"/>
      <c r="H2" s="71"/>
      <c r="I2" s="71"/>
    </row>
    <row r="4" spans="1:9" ht="13.5" customHeight="1">
      <c r="A4" s="55" t="s">
        <v>19</v>
      </c>
      <c r="B4" s="20" t="s">
        <v>17</v>
      </c>
      <c r="C4" s="20" t="s">
        <v>18</v>
      </c>
      <c r="F4" s="3"/>
      <c r="G4" s="3"/>
      <c r="H4" s="3"/>
      <c r="I4" s="4"/>
    </row>
    <row r="5" spans="1:9" ht="14.25">
      <c r="A5" s="55"/>
      <c r="B5" s="27">
        <v>75029</v>
      </c>
      <c r="C5" s="27">
        <v>75032</v>
      </c>
      <c r="F5" s="7"/>
      <c r="G5" s="7"/>
      <c r="H5" s="7"/>
      <c r="I5" s="4"/>
    </row>
    <row r="6" spans="1:9">
      <c r="A6" s="54"/>
      <c r="B6" s="54"/>
      <c r="C6" s="54"/>
      <c r="D6" s="54"/>
      <c r="E6" s="54"/>
      <c r="F6" s="7"/>
      <c r="G6" s="7"/>
      <c r="H6" s="7"/>
      <c r="I6" s="7"/>
    </row>
    <row r="7" spans="1:9" ht="14.25">
      <c r="A7" s="56" t="s">
        <v>51</v>
      </c>
      <c r="B7" s="57"/>
      <c r="C7" s="57"/>
      <c r="D7" s="57"/>
      <c r="E7" s="57"/>
      <c r="F7" s="57"/>
      <c r="G7" s="57"/>
      <c r="H7" s="57"/>
      <c r="I7" s="58"/>
    </row>
    <row r="8" spans="1:9" ht="28.5">
      <c r="A8" s="14" t="s">
        <v>40</v>
      </c>
      <c r="B8" s="14" t="s">
        <v>3</v>
      </c>
      <c r="C8" s="23" t="s">
        <v>4</v>
      </c>
      <c r="D8" s="22" t="s">
        <v>5</v>
      </c>
      <c r="E8" s="20" t="s">
        <v>49</v>
      </c>
      <c r="F8" s="21" t="s">
        <v>6</v>
      </c>
      <c r="G8" s="21" t="s">
        <v>7</v>
      </c>
      <c r="H8" s="21" t="s">
        <v>8</v>
      </c>
      <c r="I8" s="21" t="s">
        <v>9</v>
      </c>
    </row>
    <row r="9" spans="1:9">
      <c r="A9" s="9" t="s">
        <v>41</v>
      </c>
      <c r="B9" s="10">
        <v>49</v>
      </c>
      <c r="C9" s="10">
        <v>9</v>
      </c>
      <c r="D9" s="10">
        <v>0</v>
      </c>
      <c r="E9" s="10">
        <v>0</v>
      </c>
      <c r="F9" s="10">
        <v>0</v>
      </c>
      <c r="G9" s="10">
        <f>B9-SUM(C9:F9)</f>
        <v>40</v>
      </c>
      <c r="H9" s="11">
        <f>(C9+D9)/B9</f>
        <v>0.18367346938775511</v>
      </c>
      <c r="I9" s="11">
        <f>(C9/(C9+D9+F9))</f>
        <v>1</v>
      </c>
    </row>
    <row r="10" spans="1:9">
      <c r="A10" s="9" t="s">
        <v>20</v>
      </c>
      <c r="B10" s="10">
        <v>12</v>
      </c>
      <c r="C10" s="10">
        <v>9</v>
      </c>
      <c r="D10" s="10">
        <v>0</v>
      </c>
      <c r="E10" s="10">
        <v>0</v>
      </c>
      <c r="F10" s="10">
        <v>0</v>
      </c>
      <c r="G10" s="10">
        <f>B10-SUM(C10:F10)</f>
        <v>3</v>
      </c>
      <c r="H10" s="11">
        <f t="shared" ref="H10:H34" si="0">(C10+D10)/B10</f>
        <v>0.75</v>
      </c>
      <c r="I10" s="11">
        <f t="shared" ref="I10:I34" si="1">C10/(C10+D10+F10)</f>
        <v>1</v>
      </c>
    </row>
    <row r="11" spans="1:9">
      <c r="A11" s="9" t="s">
        <v>21</v>
      </c>
      <c r="B11" s="10">
        <v>48</v>
      </c>
      <c r="C11" s="10">
        <v>19</v>
      </c>
      <c r="D11" s="10">
        <v>0</v>
      </c>
      <c r="E11" s="10">
        <v>0</v>
      </c>
      <c r="F11" s="10">
        <v>0</v>
      </c>
      <c r="G11" s="10">
        <f>B11-SUM(C11:F11)</f>
        <v>29</v>
      </c>
      <c r="H11" s="11">
        <f t="shared" si="0"/>
        <v>0.39583333333333331</v>
      </c>
      <c r="I11" s="11">
        <f t="shared" si="1"/>
        <v>1</v>
      </c>
    </row>
    <row r="12" spans="1:9">
      <c r="A12" s="9" t="s">
        <v>22</v>
      </c>
      <c r="B12" s="10">
        <v>13</v>
      </c>
      <c r="C12" s="10">
        <v>13</v>
      </c>
      <c r="D12" s="10">
        <v>0</v>
      </c>
      <c r="E12" s="10">
        <v>0</v>
      </c>
      <c r="F12" s="10">
        <v>0</v>
      </c>
      <c r="G12" s="10">
        <f t="shared" ref="G12:G33" si="2">B12-SUM(C12:F12)</f>
        <v>0</v>
      </c>
      <c r="H12" s="11">
        <f t="shared" si="0"/>
        <v>1</v>
      </c>
      <c r="I12" s="11">
        <f>C12/(C12+D12+F12)</f>
        <v>1</v>
      </c>
    </row>
    <row r="13" spans="1:9">
      <c r="A13" s="9" t="s">
        <v>23</v>
      </c>
      <c r="B13" s="10">
        <v>9</v>
      </c>
      <c r="C13" s="10">
        <v>2</v>
      </c>
      <c r="D13" s="10">
        <v>0</v>
      </c>
      <c r="E13" s="10">
        <v>0</v>
      </c>
      <c r="F13" s="10">
        <v>0</v>
      </c>
      <c r="G13" s="10">
        <f t="shared" si="2"/>
        <v>7</v>
      </c>
      <c r="H13" s="11">
        <f t="shared" si="0"/>
        <v>0.22222222222222221</v>
      </c>
      <c r="I13" s="11">
        <f t="shared" si="1"/>
        <v>1</v>
      </c>
    </row>
    <row r="14" spans="1:9">
      <c r="A14" s="9" t="s">
        <v>42</v>
      </c>
      <c r="B14" s="10">
        <v>3</v>
      </c>
      <c r="C14" s="10">
        <v>0</v>
      </c>
      <c r="D14" s="10">
        <v>0</v>
      </c>
      <c r="E14" s="10">
        <v>0</v>
      </c>
      <c r="F14" s="10">
        <v>0</v>
      </c>
      <c r="G14" s="10">
        <f t="shared" si="2"/>
        <v>3</v>
      </c>
      <c r="H14" s="11">
        <f t="shared" si="0"/>
        <v>0</v>
      </c>
      <c r="I14" s="11" t="e">
        <f t="shared" si="1"/>
        <v>#DIV/0!</v>
      </c>
    </row>
    <row r="15" spans="1:9">
      <c r="A15" s="9" t="s">
        <v>43</v>
      </c>
      <c r="B15" s="10">
        <v>6</v>
      </c>
      <c r="C15" s="10"/>
      <c r="D15" s="10"/>
      <c r="E15" s="10"/>
      <c r="F15" s="10"/>
      <c r="G15" s="10">
        <f t="shared" si="2"/>
        <v>6</v>
      </c>
      <c r="H15" s="11">
        <f t="shared" si="0"/>
        <v>0</v>
      </c>
      <c r="I15" s="11" t="e">
        <f t="shared" si="1"/>
        <v>#DIV/0!</v>
      </c>
    </row>
    <row r="16" spans="1:9">
      <c r="A16" s="9" t="s">
        <v>44</v>
      </c>
      <c r="B16" s="10">
        <v>38</v>
      </c>
      <c r="C16" s="10"/>
      <c r="D16" s="10"/>
      <c r="E16" s="10"/>
      <c r="F16" s="10"/>
      <c r="G16" s="10">
        <f t="shared" si="2"/>
        <v>38</v>
      </c>
      <c r="H16" s="11">
        <f t="shared" si="0"/>
        <v>0</v>
      </c>
      <c r="I16" s="11" t="e">
        <f t="shared" si="1"/>
        <v>#DIV/0!</v>
      </c>
    </row>
    <row r="17" spans="1:9">
      <c r="A17" s="9" t="s">
        <v>45</v>
      </c>
      <c r="B17" s="10">
        <v>4</v>
      </c>
      <c r="C17" s="10"/>
      <c r="D17" s="10"/>
      <c r="E17" s="10"/>
      <c r="F17" s="10"/>
      <c r="G17" s="10">
        <f t="shared" si="2"/>
        <v>4</v>
      </c>
      <c r="H17" s="11">
        <f t="shared" si="0"/>
        <v>0</v>
      </c>
      <c r="I17" s="11" t="e">
        <f t="shared" si="1"/>
        <v>#DIV/0!</v>
      </c>
    </row>
    <row r="18" spans="1:9">
      <c r="A18" s="9" t="s">
        <v>24</v>
      </c>
      <c r="B18" s="10">
        <v>6</v>
      </c>
      <c r="C18" s="10"/>
      <c r="D18" s="10"/>
      <c r="E18" s="10"/>
      <c r="F18" s="10"/>
      <c r="G18" s="10">
        <f t="shared" si="2"/>
        <v>6</v>
      </c>
      <c r="H18" s="11">
        <f t="shared" si="0"/>
        <v>0</v>
      </c>
      <c r="I18" s="11" t="e">
        <f t="shared" si="1"/>
        <v>#DIV/0!</v>
      </c>
    </row>
    <row r="19" spans="1:9">
      <c r="A19" s="9" t="s">
        <v>25</v>
      </c>
      <c r="B19" s="10">
        <v>15</v>
      </c>
      <c r="C19" s="10"/>
      <c r="D19" s="10"/>
      <c r="E19" s="10"/>
      <c r="F19" s="10"/>
      <c r="G19" s="10">
        <f t="shared" si="2"/>
        <v>15</v>
      </c>
      <c r="H19" s="11">
        <f t="shared" si="0"/>
        <v>0</v>
      </c>
      <c r="I19" s="11" t="e">
        <f t="shared" si="1"/>
        <v>#DIV/0!</v>
      </c>
    </row>
    <row r="20" spans="1:9">
      <c r="A20" s="9" t="s">
        <v>26</v>
      </c>
      <c r="B20" s="10">
        <v>3</v>
      </c>
      <c r="C20" s="10"/>
      <c r="D20" s="10"/>
      <c r="E20" s="10"/>
      <c r="F20" s="10"/>
      <c r="G20" s="10">
        <f t="shared" si="2"/>
        <v>3</v>
      </c>
      <c r="H20" s="11">
        <f t="shared" si="0"/>
        <v>0</v>
      </c>
      <c r="I20" s="11" t="e">
        <f t="shared" si="1"/>
        <v>#DIV/0!</v>
      </c>
    </row>
    <row r="21" spans="1:9">
      <c r="A21" s="9" t="s">
        <v>27</v>
      </c>
      <c r="B21" s="10">
        <v>17</v>
      </c>
      <c r="C21" s="10">
        <v>16</v>
      </c>
      <c r="D21" s="10">
        <v>0</v>
      </c>
      <c r="E21" s="10">
        <v>1</v>
      </c>
      <c r="F21" s="10">
        <v>0</v>
      </c>
      <c r="G21" s="10">
        <f t="shared" si="2"/>
        <v>0</v>
      </c>
      <c r="H21" s="11">
        <f t="shared" si="0"/>
        <v>0.94117647058823528</v>
      </c>
      <c r="I21" s="11">
        <f t="shared" si="1"/>
        <v>1</v>
      </c>
    </row>
    <row r="22" spans="1:9">
      <c r="A22" s="9" t="s">
        <v>46</v>
      </c>
      <c r="B22" s="12">
        <v>20</v>
      </c>
      <c r="C22" s="12">
        <v>0</v>
      </c>
      <c r="D22" s="12">
        <v>0</v>
      </c>
      <c r="E22" s="10">
        <v>0</v>
      </c>
      <c r="F22" s="10">
        <v>0</v>
      </c>
      <c r="G22" s="10">
        <f t="shared" si="2"/>
        <v>20</v>
      </c>
      <c r="H22" s="11">
        <f t="shared" si="0"/>
        <v>0</v>
      </c>
      <c r="I22" s="11" t="e">
        <f t="shared" si="1"/>
        <v>#DIV/0!</v>
      </c>
    </row>
    <row r="23" spans="1:9">
      <c r="A23" s="9" t="s">
        <v>28</v>
      </c>
      <c r="B23" s="12"/>
      <c r="C23" s="12"/>
      <c r="D23" s="12"/>
      <c r="E23" s="10"/>
      <c r="F23" s="10"/>
      <c r="G23" s="10">
        <f t="shared" si="2"/>
        <v>0</v>
      </c>
      <c r="H23" s="11" t="e">
        <f>(C23+D23)/B23</f>
        <v>#DIV/0!</v>
      </c>
      <c r="I23" s="11" t="e">
        <f t="shared" si="1"/>
        <v>#DIV/0!</v>
      </c>
    </row>
    <row r="24" spans="1:9">
      <c r="A24" s="9" t="s">
        <v>30</v>
      </c>
      <c r="B24" s="12">
        <v>28</v>
      </c>
      <c r="C24" s="12"/>
      <c r="D24" s="12"/>
      <c r="E24" s="10"/>
      <c r="F24" s="10"/>
      <c r="G24" s="10">
        <f t="shared" si="2"/>
        <v>28</v>
      </c>
      <c r="H24" s="11">
        <f t="shared" si="0"/>
        <v>0</v>
      </c>
      <c r="I24" s="11" t="e">
        <f t="shared" si="1"/>
        <v>#DIV/0!</v>
      </c>
    </row>
    <row r="25" spans="1:9">
      <c r="A25" s="9" t="s">
        <v>31</v>
      </c>
      <c r="B25" s="12">
        <v>19</v>
      </c>
      <c r="C25" s="12"/>
      <c r="D25" s="12"/>
      <c r="E25" s="10"/>
      <c r="F25" s="10"/>
      <c r="G25" s="10">
        <f t="shared" si="2"/>
        <v>19</v>
      </c>
      <c r="H25" s="11">
        <f t="shared" si="0"/>
        <v>0</v>
      </c>
      <c r="I25" s="11" t="e">
        <f t="shared" si="1"/>
        <v>#DIV/0!</v>
      </c>
    </row>
    <row r="26" spans="1:9">
      <c r="A26" s="9" t="s">
        <v>32</v>
      </c>
      <c r="B26" s="12">
        <v>14</v>
      </c>
      <c r="C26" s="12"/>
      <c r="D26" s="12"/>
      <c r="E26" s="10"/>
      <c r="F26" s="10"/>
      <c r="G26" s="10">
        <f t="shared" si="2"/>
        <v>14</v>
      </c>
      <c r="H26" s="11">
        <f t="shared" si="0"/>
        <v>0</v>
      </c>
      <c r="I26" s="11" t="e">
        <f t="shared" si="1"/>
        <v>#DIV/0!</v>
      </c>
    </row>
    <row r="27" spans="1:9">
      <c r="A27" s="9" t="s">
        <v>33</v>
      </c>
      <c r="B27" s="12">
        <v>8</v>
      </c>
      <c r="C27" s="12">
        <v>8</v>
      </c>
      <c r="D27" s="12">
        <v>0</v>
      </c>
      <c r="E27" s="10">
        <v>0</v>
      </c>
      <c r="F27" s="10">
        <v>0</v>
      </c>
      <c r="G27" s="10">
        <f t="shared" si="2"/>
        <v>0</v>
      </c>
      <c r="H27" s="11">
        <f t="shared" si="0"/>
        <v>1</v>
      </c>
      <c r="I27" s="11">
        <f t="shared" si="1"/>
        <v>1</v>
      </c>
    </row>
    <row r="28" spans="1:9">
      <c r="A28" s="9" t="s">
        <v>35</v>
      </c>
      <c r="B28" s="12">
        <v>6</v>
      </c>
      <c r="C28" s="12"/>
      <c r="D28" s="12"/>
      <c r="E28" s="10"/>
      <c r="F28" s="10"/>
      <c r="G28" s="10">
        <f t="shared" si="2"/>
        <v>6</v>
      </c>
      <c r="H28" s="11">
        <f t="shared" si="0"/>
        <v>0</v>
      </c>
      <c r="I28" s="11" t="e">
        <f t="shared" si="1"/>
        <v>#DIV/0!</v>
      </c>
    </row>
    <row r="29" spans="1:9">
      <c r="A29" s="9" t="s">
        <v>34</v>
      </c>
      <c r="B29" s="12">
        <v>2</v>
      </c>
      <c r="C29" s="12"/>
      <c r="D29" s="12"/>
      <c r="E29" s="10"/>
      <c r="F29" s="10"/>
      <c r="G29" s="10">
        <f t="shared" si="2"/>
        <v>2</v>
      </c>
      <c r="H29" s="11">
        <f t="shared" si="0"/>
        <v>0</v>
      </c>
      <c r="I29" s="11" t="e">
        <f t="shared" si="1"/>
        <v>#DIV/0!</v>
      </c>
    </row>
    <row r="30" spans="1:9">
      <c r="A30" s="9" t="s">
        <v>36</v>
      </c>
      <c r="B30" s="12">
        <v>6</v>
      </c>
      <c r="C30" s="12"/>
      <c r="D30" s="12"/>
      <c r="E30" s="10"/>
      <c r="F30" s="10"/>
      <c r="G30" s="10">
        <f t="shared" si="2"/>
        <v>6</v>
      </c>
      <c r="H30" s="11">
        <f t="shared" si="0"/>
        <v>0</v>
      </c>
      <c r="I30" s="11" t="e">
        <f t="shared" si="1"/>
        <v>#DIV/0!</v>
      </c>
    </row>
    <row r="31" spans="1:9">
      <c r="A31" s="9" t="s">
        <v>37</v>
      </c>
      <c r="B31" s="12">
        <v>30</v>
      </c>
      <c r="C31" s="12"/>
      <c r="D31" s="12"/>
      <c r="E31" s="10"/>
      <c r="F31" s="10"/>
      <c r="G31" s="10">
        <f t="shared" si="2"/>
        <v>30</v>
      </c>
      <c r="H31" s="11">
        <f t="shared" si="0"/>
        <v>0</v>
      </c>
      <c r="I31" s="11" t="e">
        <f t="shared" si="1"/>
        <v>#DIV/0!</v>
      </c>
    </row>
    <row r="32" spans="1:9">
      <c r="A32" s="9" t="s">
        <v>38</v>
      </c>
      <c r="B32" s="12">
        <v>4</v>
      </c>
      <c r="C32" s="12"/>
      <c r="D32" s="12"/>
      <c r="E32" s="10"/>
      <c r="F32" s="10"/>
      <c r="G32" s="10">
        <f t="shared" si="2"/>
        <v>4</v>
      </c>
      <c r="H32" s="11">
        <f t="shared" si="0"/>
        <v>0</v>
      </c>
      <c r="I32" s="11" t="e">
        <f t="shared" si="1"/>
        <v>#DIV/0!</v>
      </c>
    </row>
    <row r="33" spans="1:9">
      <c r="A33" s="9" t="s">
        <v>50</v>
      </c>
      <c r="B33" s="12"/>
      <c r="C33" s="12"/>
      <c r="D33" s="12"/>
      <c r="E33" s="10"/>
      <c r="F33" s="10"/>
      <c r="G33" s="10">
        <f t="shared" si="2"/>
        <v>0</v>
      </c>
      <c r="H33" s="11" t="e">
        <f t="shared" si="0"/>
        <v>#DIV/0!</v>
      </c>
      <c r="I33" s="11" t="e">
        <f t="shared" si="1"/>
        <v>#DIV/0!</v>
      </c>
    </row>
    <row r="34" spans="1:9" s="5" customFormat="1" ht="15.75">
      <c r="A34" s="24" t="s">
        <v>10</v>
      </c>
      <c r="B34" s="25">
        <f t="shared" ref="B34:G34" si="3">SUM(B9:B32)</f>
        <v>360</v>
      </c>
      <c r="C34" s="25">
        <f t="shared" si="3"/>
        <v>76</v>
      </c>
      <c r="D34" s="25">
        <f t="shared" si="3"/>
        <v>0</v>
      </c>
      <c r="E34" s="25">
        <f t="shared" si="3"/>
        <v>1</v>
      </c>
      <c r="F34" s="25">
        <f t="shared" si="3"/>
        <v>0</v>
      </c>
      <c r="G34" s="25">
        <f t="shared" si="3"/>
        <v>283</v>
      </c>
      <c r="H34" s="26">
        <f t="shared" si="0"/>
        <v>0.21111111111111111</v>
      </c>
      <c r="I34" s="26">
        <f t="shared" si="1"/>
        <v>1</v>
      </c>
    </row>
    <row r="35" spans="1:9" s="6" customFormat="1">
      <c r="A35" s="59" t="s">
        <v>11</v>
      </c>
      <c r="B35" s="59"/>
      <c r="C35" s="59"/>
      <c r="D35" s="59"/>
      <c r="E35" s="59"/>
      <c r="F35" s="59"/>
      <c r="G35" s="59"/>
      <c r="H35" s="59"/>
      <c r="I35" s="59"/>
    </row>
    <row r="36" spans="1:9" s="6" customFormat="1">
      <c r="A36" s="60"/>
      <c r="B36" s="60"/>
      <c r="C36" s="60"/>
      <c r="D36" s="60"/>
      <c r="E36" s="60"/>
      <c r="F36" s="60"/>
      <c r="G36" s="60"/>
      <c r="H36" s="60"/>
      <c r="I36" s="60"/>
    </row>
    <row r="37" spans="1:9" ht="14.25" customHeight="1"/>
    <row r="38" spans="1:9" ht="14.25">
      <c r="A38" s="56" t="s">
        <v>16</v>
      </c>
      <c r="B38" s="57"/>
      <c r="C38" s="57"/>
      <c r="D38" s="57"/>
      <c r="E38" s="57"/>
      <c r="F38" s="57"/>
      <c r="G38" s="57"/>
      <c r="H38" s="57"/>
      <c r="I38" s="58"/>
    </row>
    <row r="39" spans="1:9" ht="14.25">
      <c r="A39" s="63" t="s">
        <v>54</v>
      </c>
      <c r="B39" s="63"/>
      <c r="C39" s="63"/>
      <c r="D39" s="63"/>
      <c r="E39" s="63"/>
      <c r="F39" s="63"/>
      <c r="G39" s="63"/>
      <c r="H39" s="63"/>
      <c r="I39" s="63"/>
    </row>
    <row r="40" spans="1:9" ht="14.25">
      <c r="A40" s="67" t="s">
        <v>55</v>
      </c>
      <c r="B40" s="67"/>
      <c r="C40" s="67"/>
      <c r="D40" s="67"/>
      <c r="E40" s="67"/>
      <c r="F40" s="67"/>
      <c r="G40" s="67"/>
      <c r="H40" s="67"/>
      <c r="I40" s="67"/>
    </row>
    <row r="41" spans="1:9" ht="14.25">
      <c r="A41" s="63"/>
      <c r="B41" s="63"/>
      <c r="C41" s="63"/>
      <c r="D41" s="63"/>
      <c r="E41" s="63"/>
      <c r="F41" s="63"/>
      <c r="G41" s="63"/>
      <c r="H41" s="63"/>
      <c r="I41" s="63"/>
    </row>
    <row r="42" spans="1:9" ht="14.25">
      <c r="A42" s="63"/>
      <c r="B42" s="63"/>
      <c r="C42" s="63"/>
      <c r="D42" s="63"/>
      <c r="E42" s="63"/>
      <c r="F42" s="63"/>
      <c r="G42" s="63"/>
      <c r="H42" s="63"/>
      <c r="I42" s="63"/>
    </row>
    <row r="43" spans="1:9" ht="12" customHeight="1"/>
    <row r="44" spans="1:9" ht="14.25">
      <c r="A44" s="16" t="s">
        <v>12</v>
      </c>
      <c r="B44" s="61" t="s">
        <v>48</v>
      </c>
      <c r="C44" s="61"/>
      <c r="D44" s="61"/>
      <c r="E44" s="61"/>
      <c r="F44" s="61"/>
      <c r="G44" s="16" t="s">
        <v>13</v>
      </c>
      <c r="H44" s="16" t="s">
        <v>14</v>
      </c>
      <c r="I44" s="16" t="s">
        <v>15</v>
      </c>
    </row>
    <row r="45" spans="1:9" ht="14.25">
      <c r="A45" s="17"/>
      <c r="B45" s="62"/>
      <c r="C45" s="62"/>
      <c r="D45" s="62"/>
      <c r="E45" s="62"/>
      <c r="F45" s="62"/>
      <c r="G45" s="18"/>
      <c r="H45" s="19"/>
      <c r="I45" s="19"/>
    </row>
    <row r="46" spans="1:9" ht="14.25">
      <c r="A46" s="17"/>
      <c r="B46" s="62"/>
      <c r="C46" s="62"/>
      <c r="D46" s="62"/>
      <c r="E46" s="62"/>
      <c r="F46" s="62"/>
      <c r="G46" s="18"/>
      <c r="H46" s="19"/>
      <c r="I46" s="19"/>
    </row>
    <row r="47" spans="1:9" ht="14.25">
      <c r="A47" s="17"/>
      <c r="B47" s="62"/>
      <c r="C47" s="62"/>
      <c r="D47" s="62"/>
      <c r="E47" s="62"/>
      <c r="F47" s="62"/>
      <c r="G47" s="18"/>
      <c r="H47" s="19"/>
      <c r="I47" s="19"/>
    </row>
    <row r="48" spans="1:9" ht="14.25">
      <c r="A48" s="17"/>
      <c r="B48" s="64"/>
      <c r="C48" s="65"/>
      <c r="D48" s="65"/>
      <c r="E48" s="65"/>
      <c r="F48" s="66"/>
      <c r="G48" s="18"/>
      <c r="H48" s="19"/>
      <c r="I48" s="19"/>
    </row>
    <row r="50" spans="1:9" ht="12" customHeight="1"/>
    <row r="51" spans="1:9" ht="14.25">
      <c r="A51" s="15" t="s">
        <v>2</v>
      </c>
      <c r="B51" s="28" t="s">
        <v>39</v>
      </c>
      <c r="C51" s="54"/>
      <c r="D51" s="54"/>
      <c r="E51" s="54"/>
      <c r="F51" s="7"/>
      <c r="G51" s="7"/>
      <c r="H51" s="7"/>
      <c r="I51" s="7"/>
    </row>
  </sheetData>
  <mergeCells count="18">
    <mergeCell ref="A35:I35"/>
    <mergeCell ref="A1:I1"/>
    <mergeCell ref="B2:I2"/>
    <mergeCell ref="A4:A5"/>
    <mergeCell ref="A6:E6"/>
    <mergeCell ref="A7:I7"/>
    <mergeCell ref="C51:E51"/>
    <mergeCell ref="A36:I36"/>
    <mergeCell ref="A38:I38"/>
    <mergeCell ref="A39:I39"/>
    <mergeCell ref="A40:I40"/>
    <mergeCell ref="A41:I41"/>
    <mergeCell ref="A42:I42"/>
    <mergeCell ref="B44:F44"/>
    <mergeCell ref="B45:F45"/>
    <mergeCell ref="B46:F46"/>
    <mergeCell ref="B47:F47"/>
    <mergeCell ref="B48:F48"/>
  </mergeCells>
  <conditionalFormatting sqref="B51">
    <cfRule type="cellIs" dxfId="5" priority="1" stopIfTrue="1" operator="equal">
      <formula>"Green"</formula>
    </cfRule>
    <cfRule type="cellIs" dxfId="4" priority="2" stopIfTrue="1" operator="equal">
      <formula>"Red"</formula>
    </cfRule>
    <cfRule type="cellIs" dxfId="3" priority="3" stopIfTrue="1" operator="equal">
      <formula>"Yellow"</formula>
    </cfRule>
  </conditionalFormatting>
  <dataValidations count="1">
    <dataValidation type="list" allowBlank="1" showInputMessage="1" showErrorMessage="1" sqref="B51">
      <formula1>"Red, Amber, Green"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2"/>
  <sheetViews>
    <sheetView showGridLines="0" topLeftCell="A10" workbookViewId="0">
      <selection activeCell="J12" sqref="J12:L37"/>
    </sheetView>
  </sheetViews>
  <sheetFormatPr defaultRowHeight="12.75"/>
  <cols>
    <col min="1" max="1" width="26.42578125" style="1" bestFit="1" customWidth="1"/>
    <col min="2" max="4" width="12.85546875" style="1" customWidth="1"/>
    <col min="5" max="5" width="13.42578125" style="1" customWidth="1"/>
    <col min="6" max="7" width="12.85546875" style="1" customWidth="1"/>
    <col min="8" max="8" width="14" style="1" customWidth="1"/>
    <col min="9" max="9" width="13.7109375" style="1" customWidth="1"/>
    <col min="10" max="10" width="9.140625" style="1"/>
    <col min="11" max="11" width="16.140625" style="1" bestFit="1" customWidth="1"/>
    <col min="12" max="16384" width="9.140625" style="1"/>
  </cols>
  <sheetData>
    <row r="1" spans="1:11" ht="15.75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11" ht="15.75" customHeight="1">
      <c r="A2" s="15" t="s">
        <v>1</v>
      </c>
      <c r="B2" s="70" t="s">
        <v>47</v>
      </c>
      <c r="C2" s="71"/>
      <c r="D2" s="71"/>
      <c r="E2" s="71"/>
      <c r="F2" s="71"/>
      <c r="G2" s="71"/>
      <c r="H2" s="71"/>
      <c r="I2" s="71"/>
    </row>
    <row r="4" spans="1:11" ht="13.5" customHeight="1">
      <c r="A4" s="55" t="s">
        <v>19</v>
      </c>
      <c r="B4" s="20" t="s">
        <v>17</v>
      </c>
      <c r="C4" s="20" t="s">
        <v>18</v>
      </c>
      <c r="F4" s="3"/>
      <c r="G4" s="3"/>
      <c r="H4" s="3"/>
      <c r="I4" s="4"/>
    </row>
    <row r="5" spans="1:11" ht="14.25">
      <c r="A5" s="55"/>
      <c r="B5" s="27">
        <v>75029</v>
      </c>
      <c r="C5" s="27">
        <v>75032</v>
      </c>
      <c r="F5" s="8"/>
      <c r="G5" s="8"/>
      <c r="H5" s="8"/>
      <c r="I5" s="4"/>
    </row>
    <row r="6" spans="1:11">
      <c r="A6" s="54"/>
      <c r="B6" s="54"/>
      <c r="C6" s="54"/>
      <c r="D6" s="54"/>
      <c r="E6" s="54"/>
      <c r="F6" s="8"/>
      <c r="G6" s="8"/>
      <c r="H6" s="8"/>
      <c r="I6" s="8"/>
    </row>
    <row r="7" spans="1:11" ht="14.25">
      <c r="A7" s="56" t="s">
        <v>51</v>
      </c>
      <c r="B7" s="57"/>
      <c r="C7" s="57"/>
      <c r="D7" s="57"/>
      <c r="E7" s="57"/>
      <c r="F7" s="57"/>
      <c r="G7" s="57"/>
      <c r="H7" s="57"/>
      <c r="I7" s="58"/>
    </row>
    <row r="8" spans="1:11" ht="28.5">
      <c r="A8" s="14" t="s">
        <v>40</v>
      </c>
      <c r="B8" s="14" t="s">
        <v>3</v>
      </c>
      <c r="C8" s="23" t="s">
        <v>4</v>
      </c>
      <c r="D8" s="22" t="s">
        <v>5</v>
      </c>
      <c r="E8" s="20" t="s">
        <v>49</v>
      </c>
      <c r="F8" s="21" t="s">
        <v>6</v>
      </c>
      <c r="G8" s="21" t="s">
        <v>7</v>
      </c>
      <c r="H8" s="21" t="s">
        <v>8</v>
      </c>
      <c r="I8" s="21" t="s">
        <v>9</v>
      </c>
    </row>
    <row r="9" spans="1:11">
      <c r="A9" s="9" t="s">
        <v>41</v>
      </c>
      <c r="B9" s="10">
        <v>53</v>
      </c>
      <c r="C9" s="10">
        <v>20</v>
      </c>
      <c r="D9" s="10">
        <v>0</v>
      </c>
      <c r="E9" s="10">
        <v>0</v>
      </c>
      <c r="F9" s="10">
        <v>0</v>
      </c>
      <c r="G9" s="10">
        <f>B9-SUM(C9:F9)</f>
        <v>33</v>
      </c>
      <c r="H9" s="11">
        <f>(C9+D9)/B9</f>
        <v>0.37735849056603776</v>
      </c>
      <c r="I9" s="11">
        <f>(C9/(C9+D9+F9))</f>
        <v>1</v>
      </c>
      <c r="K9" s="1" t="s">
        <v>57</v>
      </c>
    </row>
    <row r="10" spans="1:11">
      <c r="A10" s="9" t="s">
        <v>20</v>
      </c>
      <c r="B10" s="10">
        <v>12</v>
      </c>
      <c r="C10" s="10">
        <v>12</v>
      </c>
      <c r="D10" s="10">
        <v>0</v>
      </c>
      <c r="E10" s="10">
        <v>0</v>
      </c>
      <c r="F10" s="10">
        <v>0</v>
      </c>
      <c r="G10" s="10">
        <f>B10-SUM(C10:F10)</f>
        <v>0</v>
      </c>
      <c r="H10" s="11">
        <f t="shared" ref="H10:H34" si="0">(C10+D10)/B10</f>
        <v>1</v>
      </c>
      <c r="I10" s="11">
        <f t="shared" ref="I10:I34" si="1">C10/(C10+D10+F10)</f>
        <v>1</v>
      </c>
    </row>
    <row r="11" spans="1:11">
      <c r="A11" s="9" t="s">
        <v>21</v>
      </c>
      <c r="B11" s="10">
        <v>48</v>
      </c>
      <c r="C11" s="10">
        <v>48</v>
      </c>
      <c r="D11" s="10">
        <v>0</v>
      </c>
      <c r="E11" s="10">
        <v>0</v>
      </c>
      <c r="F11" s="10">
        <v>0</v>
      </c>
      <c r="G11" s="10">
        <f>B11-SUM(C11:F11)</f>
        <v>0</v>
      </c>
      <c r="H11" s="11">
        <f t="shared" si="0"/>
        <v>1</v>
      </c>
      <c r="I11" s="11">
        <f t="shared" si="1"/>
        <v>1</v>
      </c>
    </row>
    <row r="12" spans="1:11">
      <c r="A12" s="9" t="s">
        <v>22</v>
      </c>
      <c r="B12" s="10">
        <v>13</v>
      </c>
      <c r="C12" s="10">
        <v>13</v>
      </c>
      <c r="D12" s="10">
        <v>0</v>
      </c>
      <c r="E12" s="10">
        <v>0</v>
      </c>
      <c r="F12" s="10">
        <v>0</v>
      </c>
      <c r="G12" s="10">
        <f t="shared" ref="G12:G33" si="2">B12-SUM(C12:F12)</f>
        <v>0</v>
      </c>
      <c r="H12" s="11">
        <f t="shared" si="0"/>
        <v>1</v>
      </c>
      <c r="I12" s="11">
        <f>C12/(C12+D12+F12)</f>
        <v>1</v>
      </c>
    </row>
    <row r="13" spans="1:11">
      <c r="A13" s="9" t="s">
        <v>23</v>
      </c>
      <c r="B13" s="10">
        <v>9</v>
      </c>
      <c r="C13" s="10">
        <v>9</v>
      </c>
      <c r="D13" s="10">
        <v>0</v>
      </c>
      <c r="E13" s="10">
        <v>0</v>
      </c>
      <c r="F13" s="10">
        <v>0</v>
      </c>
      <c r="G13" s="10">
        <f t="shared" si="2"/>
        <v>0</v>
      </c>
      <c r="H13" s="11">
        <f t="shared" si="0"/>
        <v>1</v>
      </c>
      <c r="I13" s="11">
        <f t="shared" si="1"/>
        <v>1</v>
      </c>
    </row>
    <row r="14" spans="1:11">
      <c r="A14" s="9" t="s">
        <v>42</v>
      </c>
      <c r="B14" s="10">
        <v>3</v>
      </c>
      <c r="C14" s="10">
        <v>0</v>
      </c>
      <c r="D14" s="10">
        <v>0</v>
      </c>
      <c r="E14" s="10">
        <v>0</v>
      </c>
      <c r="F14" s="10">
        <v>0</v>
      </c>
      <c r="G14" s="10">
        <f t="shared" si="2"/>
        <v>3</v>
      </c>
      <c r="H14" s="11">
        <f t="shared" si="0"/>
        <v>0</v>
      </c>
      <c r="I14" s="11" t="e">
        <f t="shared" si="1"/>
        <v>#DIV/0!</v>
      </c>
    </row>
    <row r="15" spans="1:11">
      <c r="A15" s="9" t="s">
        <v>43</v>
      </c>
      <c r="B15" s="10">
        <v>6</v>
      </c>
      <c r="C15" s="10">
        <v>0</v>
      </c>
      <c r="D15" s="10">
        <v>0</v>
      </c>
      <c r="E15" s="10">
        <v>0</v>
      </c>
      <c r="F15" s="10">
        <v>0</v>
      </c>
      <c r="G15" s="10">
        <f t="shared" si="2"/>
        <v>6</v>
      </c>
      <c r="H15" s="11">
        <f t="shared" si="0"/>
        <v>0</v>
      </c>
      <c r="I15" s="11" t="e">
        <f t="shared" si="1"/>
        <v>#DIV/0!</v>
      </c>
    </row>
    <row r="16" spans="1:11">
      <c r="A16" s="9" t="s">
        <v>44</v>
      </c>
      <c r="B16" s="10">
        <v>139</v>
      </c>
      <c r="C16" s="10">
        <v>1</v>
      </c>
      <c r="D16" s="10">
        <v>0</v>
      </c>
      <c r="E16" s="10">
        <v>0</v>
      </c>
      <c r="F16" s="10">
        <v>0</v>
      </c>
      <c r="G16" s="10">
        <f t="shared" si="2"/>
        <v>138</v>
      </c>
      <c r="H16" s="11">
        <f t="shared" si="0"/>
        <v>7.1942446043165471E-3</v>
      </c>
      <c r="I16" s="11">
        <f t="shared" si="1"/>
        <v>1</v>
      </c>
    </row>
    <row r="17" spans="1:13">
      <c r="A17" s="9" t="s">
        <v>45</v>
      </c>
      <c r="B17" s="10">
        <v>4</v>
      </c>
      <c r="C17" s="10">
        <v>0</v>
      </c>
      <c r="D17" s="10">
        <v>0</v>
      </c>
      <c r="E17" s="10">
        <v>0</v>
      </c>
      <c r="F17" s="10">
        <v>0</v>
      </c>
      <c r="G17" s="10">
        <f t="shared" si="2"/>
        <v>4</v>
      </c>
      <c r="H17" s="11">
        <f t="shared" si="0"/>
        <v>0</v>
      </c>
      <c r="I17" s="11" t="e">
        <f t="shared" si="1"/>
        <v>#DIV/0!</v>
      </c>
    </row>
    <row r="18" spans="1:13">
      <c r="A18" s="9" t="s">
        <v>24</v>
      </c>
      <c r="B18" s="10">
        <v>6</v>
      </c>
      <c r="C18" s="10">
        <v>0</v>
      </c>
      <c r="D18" s="10">
        <v>0</v>
      </c>
      <c r="E18" s="10">
        <v>0</v>
      </c>
      <c r="F18" s="10">
        <v>0</v>
      </c>
      <c r="G18" s="10">
        <f t="shared" si="2"/>
        <v>6</v>
      </c>
      <c r="H18" s="11">
        <f t="shared" si="0"/>
        <v>0</v>
      </c>
      <c r="I18" s="11" t="e">
        <f t="shared" si="1"/>
        <v>#DIV/0!</v>
      </c>
    </row>
    <row r="19" spans="1:13">
      <c r="A19" s="9" t="s">
        <v>25</v>
      </c>
      <c r="B19" s="10">
        <v>15</v>
      </c>
      <c r="C19" s="10">
        <v>7</v>
      </c>
      <c r="D19" s="10">
        <v>0</v>
      </c>
      <c r="E19" s="10">
        <v>0</v>
      </c>
      <c r="F19" s="10">
        <v>0</v>
      </c>
      <c r="G19" s="10">
        <f t="shared" si="2"/>
        <v>8</v>
      </c>
      <c r="H19" s="11">
        <f t="shared" si="0"/>
        <v>0.46666666666666667</v>
      </c>
      <c r="I19" s="11">
        <f t="shared" si="1"/>
        <v>1</v>
      </c>
      <c r="K19" s="30"/>
    </row>
    <row r="20" spans="1:13">
      <c r="A20" s="9" t="s">
        <v>26</v>
      </c>
      <c r="B20" s="10">
        <v>3</v>
      </c>
      <c r="C20" s="10">
        <v>0</v>
      </c>
      <c r="D20" s="10">
        <v>0</v>
      </c>
      <c r="E20" s="10">
        <v>0</v>
      </c>
      <c r="F20" s="10">
        <v>0</v>
      </c>
      <c r="G20" s="10">
        <f t="shared" si="2"/>
        <v>3</v>
      </c>
      <c r="H20" s="11">
        <f t="shared" si="0"/>
        <v>0</v>
      </c>
      <c r="I20" s="11" t="e">
        <f t="shared" si="1"/>
        <v>#DIV/0!</v>
      </c>
    </row>
    <row r="21" spans="1:13">
      <c r="A21" s="9" t="s">
        <v>27</v>
      </c>
      <c r="B21" s="10">
        <v>17</v>
      </c>
      <c r="C21" s="10">
        <v>16</v>
      </c>
      <c r="D21" s="10">
        <v>0</v>
      </c>
      <c r="E21" s="10">
        <v>1</v>
      </c>
      <c r="F21" s="10">
        <v>0</v>
      </c>
      <c r="G21" s="10">
        <f t="shared" si="2"/>
        <v>0</v>
      </c>
      <c r="H21" s="11">
        <f t="shared" si="0"/>
        <v>0.94117647058823528</v>
      </c>
      <c r="I21" s="11">
        <f t="shared" si="1"/>
        <v>1</v>
      </c>
    </row>
    <row r="22" spans="1:13">
      <c r="A22" s="9" t="s">
        <v>46</v>
      </c>
      <c r="B22" s="10">
        <v>20</v>
      </c>
      <c r="C22" s="10">
        <v>0</v>
      </c>
      <c r="D22" s="13">
        <v>0</v>
      </c>
      <c r="E22" s="10">
        <v>0</v>
      </c>
      <c r="F22" s="10">
        <v>0</v>
      </c>
      <c r="G22" s="10">
        <f t="shared" si="2"/>
        <v>20</v>
      </c>
      <c r="H22" s="11">
        <f t="shared" si="0"/>
        <v>0</v>
      </c>
      <c r="I22" s="11" t="e">
        <f t="shared" si="1"/>
        <v>#DIV/0!</v>
      </c>
      <c r="K22" s="30"/>
    </row>
    <row r="23" spans="1:13">
      <c r="A23" s="9" t="s">
        <v>28</v>
      </c>
      <c r="B23" s="10">
        <v>209</v>
      </c>
      <c r="C23" s="10">
        <v>4</v>
      </c>
      <c r="D23" s="10">
        <v>0</v>
      </c>
      <c r="E23" s="10">
        <v>0</v>
      </c>
      <c r="F23" s="10">
        <v>0</v>
      </c>
      <c r="G23" s="10">
        <f t="shared" si="2"/>
        <v>205</v>
      </c>
      <c r="H23" s="11">
        <f>(C23+D23)/B23</f>
        <v>1.9138755980861243E-2</v>
      </c>
      <c r="I23" s="11">
        <f t="shared" si="1"/>
        <v>1</v>
      </c>
      <c r="K23" s="31"/>
    </row>
    <row r="24" spans="1:13">
      <c r="A24" s="9" t="s">
        <v>30</v>
      </c>
      <c r="B24" s="10">
        <v>47</v>
      </c>
      <c r="C24" s="10">
        <v>15</v>
      </c>
      <c r="D24" s="10">
        <v>0</v>
      </c>
      <c r="E24" s="10">
        <v>0</v>
      </c>
      <c r="F24" s="10">
        <v>0</v>
      </c>
      <c r="G24" s="10">
        <f t="shared" si="2"/>
        <v>32</v>
      </c>
      <c r="H24" s="11">
        <f t="shared" si="0"/>
        <v>0.31914893617021278</v>
      </c>
      <c r="I24" s="11">
        <f t="shared" si="1"/>
        <v>1</v>
      </c>
      <c r="M24" s="1" t="s">
        <v>56</v>
      </c>
    </row>
    <row r="25" spans="1:13">
      <c r="A25" s="9" t="s">
        <v>31</v>
      </c>
      <c r="B25" s="10">
        <v>19</v>
      </c>
      <c r="C25" s="10">
        <v>0</v>
      </c>
      <c r="D25" s="10">
        <v>0</v>
      </c>
      <c r="E25" s="10">
        <v>0</v>
      </c>
      <c r="F25" s="10">
        <v>0</v>
      </c>
      <c r="G25" s="10">
        <f t="shared" si="2"/>
        <v>19</v>
      </c>
      <c r="H25" s="11">
        <f t="shared" si="0"/>
        <v>0</v>
      </c>
      <c r="I25" s="11" t="e">
        <f t="shared" si="1"/>
        <v>#DIV/0!</v>
      </c>
    </row>
    <row r="26" spans="1:13">
      <c r="A26" s="9" t="s">
        <v>32</v>
      </c>
      <c r="B26" s="10">
        <v>21</v>
      </c>
      <c r="C26" s="10">
        <v>19</v>
      </c>
      <c r="D26" s="10">
        <v>0</v>
      </c>
      <c r="E26" s="10">
        <v>0</v>
      </c>
      <c r="F26" s="10">
        <v>0</v>
      </c>
      <c r="G26" s="10">
        <f t="shared" si="2"/>
        <v>2</v>
      </c>
      <c r="H26" s="11">
        <f t="shared" si="0"/>
        <v>0.90476190476190477</v>
      </c>
      <c r="I26" s="11">
        <f t="shared" si="1"/>
        <v>1</v>
      </c>
    </row>
    <row r="27" spans="1:13">
      <c r="A27" s="9" t="s">
        <v>33</v>
      </c>
      <c r="B27" s="10">
        <v>8</v>
      </c>
      <c r="C27" s="10">
        <v>8</v>
      </c>
      <c r="D27" s="13">
        <v>0</v>
      </c>
      <c r="E27" s="10">
        <v>0</v>
      </c>
      <c r="F27" s="10">
        <v>0</v>
      </c>
      <c r="G27" s="10">
        <f t="shared" si="2"/>
        <v>0</v>
      </c>
      <c r="H27" s="11">
        <f t="shared" si="0"/>
        <v>1</v>
      </c>
      <c r="I27" s="11">
        <f t="shared" si="1"/>
        <v>1</v>
      </c>
    </row>
    <row r="28" spans="1:13">
      <c r="A28" s="9" t="s">
        <v>35</v>
      </c>
      <c r="B28" s="10">
        <v>6</v>
      </c>
      <c r="C28" s="10">
        <v>0</v>
      </c>
      <c r="D28" s="10">
        <v>0</v>
      </c>
      <c r="E28" s="10">
        <v>0</v>
      </c>
      <c r="F28" s="10">
        <v>0</v>
      </c>
      <c r="G28" s="10">
        <f t="shared" si="2"/>
        <v>6</v>
      </c>
      <c r="H28" s="11">
        <f t="shared" si="0"/>
        <v>0</v>
      </c>
      <c r="I28" s="11" t="e">
        <f t="shared" si="1"/>
        <v>#DIV/0!</v>
      </c>
    </row>
    <row r="29" spans="1:13">
      <c r="A29" s="9" t="s">
        <v>34</v>
      </c>
      <c r="B29" s="10">
        <v>2</v>
      </c>
      <c r="C29" s="10">
        <v>0</v>
      </c>
      <c r="D29" s="10">
        <v>0</v>
      </c>
      <c r="E29" s="10">
        <v>0</v>
      </c>
      <c r="F29" s="10">
        <v>0</v>
      </c>
      <c r="G29" s="10">
        <f t="shared" si="2"/>
        <v>2</v>
      </c>
      <c r="H29" s="11">
        <f t="shared" si="0"/>
        <v>0</v>
      </c>
      <c r="I29" s="11" t="e">
        <f t="shared" si="1"/>
        <v>#DIV/0!</v>
      </c>
    </row>
    <row r="30" spans="1:13">
      <c r="A30" s="9" t="s">
        <v>36</v>
      </c>
      <c r="B30" s="10">
        <v>6</v>
      </c>
      <c r="C30" s="10">
        <v>4</v>
      </c>
      <c r="D30" s="10">
        <v>0</v>
      </c>
      <c r="E30" s="10">
        <v>0</v>
      </c>
      <c r="F30" s="10">
        <v>0</v>
      </c>
      <c r="G30" s="10">
        <f t="shared" si="2"/>
        <v>2</v>
      </c>
      <c r="H30" s="11">
        <f t="shared" si="0"/>
        <v>0.66666666666666663</v>
      </c>
      <c r="I30" s="11">
        <f t="shared" si="1"/>
        <v>1</v>
      </c>
    </row>
    <row r="31" spans="1:13">
      <c r="A31" s="9" t="s">
        <v>37</v>
      </c>
      <c r="B31" s="10">
        <v>30</v>
      </c>
      <c r="C31" s="10">
        <v>0</v>
      </c>
      <c r="D31" s="10">
        <v>0</v>
      </c>
      <c r="E31" s="10">
        <v>0</v>
      </c>
      <c r="F31" s="10">
        <v>0</v>
      </c>
      <c r="G31" s="10">
        <f t="shared" si="2"/>
        <v>30</v>
      </c>
      <c r="H31" s="11">
        <f t="shared" si="0"/>
        <v>0</v>
      </c>
      <c r="I31" s="11" t="e">
        <f t="shared" si="1"/>
        <v>#DIV/0!</v>
      </c>
    </row>
    <row r="32" spans="1:13">
      <c r="A32" s="9" t="s">
        <v>38</v>
      </c>
      <c r="B32" s="10">
        <v>4</v>
      </c>
      <c r="C32" s="10">
        <v>0</v>
      </c>
      <c r="D32" s="10">
        <v>0</v>
      </c>
      <c r="E32" s="10">
        <v>0</v>
      </c>
      <c r="F32" s="10">
        <v>0</v>
      </c>
      <c r="G32" s="10">
        <f t="shared" si="2"/>
        <v>4</v>
      </c>
      <c r="H32" s="11">
        <f t="shared" si="0"/>
        <v>0</v>
      </c>
      <c r="I32" s="11" t="e">
        <f t="shared" si="1"/>
        <v>#DIV/0!</v>
      </c>
    </row>
    <row r="33" spans="1:9">
      <c r="A33" s="9" t="s">
        <v>50</v>
      </c>
      <c r="B33" s="13"/>
      <c r="C33" s="13"/>
      <c r="D33" s="13"/>
      <c r="E33" s="10"/>
      <c r="F33" s="10"/>
      <c r="G33" s="10">
        <f t="shared" si="2"/>
        <v>0</v>
      </c>
      <c r="H33" s="11" t="e">
        <f t="shared" si="0"/>
        <v>#DIV/0!</v>
      </c>
      <c r="I33" s="11" t="e">
        <f t="shared" si="1"/>
        <v>#DIV/0!</v>
      </c>
    </row>
    <row r="34" spans="1:9" s="5" customFormat="1" ht="15.75">
      <c r="A34" s="24" t="s">
        <v>10</v>
      </c>
      <c r="B34" s="25">
        <f t="shared" ref="B34:G34" si="3">SUM(B9:B32)</f>
        <v>700</v>
      </c>
      <c r="C34" s="25">
        <f t="shared" si="3"/>
        <v>176</v>
      </c>
      <c r="D34" s="25">
        <f t="shared" si="3"/>
        <v>0</v>
      </c>
      <c r="E34" s="25">
        <f t="shared" si="3"/>
        <v>1</v>
      </c>
      <c r="F34" s="25">
        <f t="shared" si="3"/>
        <v>0</v>
      </c>
      <c r="G34" s="25">
        <f t="shared" si="3"/>
        <v>523</v>
      </c>
      <c r="H34" s="26">
        <f t="shared" si="0"/>
        <v>0.25142857142857145</v>
      </c>
      <c r="I34" s="26">
        <f t="shared" si="1"/>
        <v>1</v>
      </c>
    </row>
    <row r="35" spans="1:9" s="6" customFormat="1">
      <c r="A35" s="59" t="s">
        <v>11</v>
      </c>
      <c r="B35" s="59"/>
      <c r="C35" s="59"/>
      <c r="D35" s="59"/>
      <c r="E35" s="59"/>
      <c r="F35" s="59"/>
      <c r="G35" s="59"/>
      <c r="H35" s="59"/>
      <c r="I35" s="59"/>
    </row>
    <row r="36" spans="1:9" s="6" customFormat="1">
      <c r="A36" s="60"/>
      <c r="B36" s="60"/>
      <c r="C36" s="60"/>
      <c r="D36" s="60"/>
      <c r="E36" s="60"/>
      <c r="F36" s="60"/>
      <c r="G36" s="60"/>
      <c r="H36" s="60"/>
      <c r="I36" s="60"/>
    </row>
    <row r="37" spans="1:9" ht="14.25" customHeight="1"/>
    <row r="38" spans="1:9" ht="14.25">
      <c r="A38" s="56" t="s">
        <v>16</v>
      </c>
      <c r="B38" s="57"/>
      <c r="C38" s="57"/>
      <c r="D38" s="57"/>
      <c r="E38" s="57"/>
      <c r="F38" s="57"/>
      <c r="G38" s="57"/>
      <c r="H38" s="57"/>
      <c r="I38" s="58"/>
    </row>
    <row r="39" spans="1:9" ht="14.25">
      <c r="A39" s="63" t="s">
        <v>58</v>
      </c>
      <c r="B39" s="63"/>
      <c r="C39" s="63"/>
      <c r="D39" s="63"/>
      <c r="E39" s="63"/>
      <c r="F39" s="63"/>
      <c r="G39" s="63"/>
      <c r="H39" s="63"/>
      <c r="I39" s="63"/>
    </row>
    <row r="40" spans="1:9" ht="14.25">
      <c r="A40" s="67" t="s">
        <v>64</v>
      </c>
      <c r="B40" s="67"/>
      <c r="C40" s="67"/>
      <c r="D40" s="67"/>
      <c r="E40" s="67"/>
      <c r="F40" s="67"/>
      <c r="G40" s="67"/>
      <c r="H40" s="67"/>
      <c r="I40" s="67"/>
    </row>
    <row r="41" spans="1:9" ht="14.25">
      <c r="A41" s="67" t="s">
        <v>65</v>
      </c>
      <c r="B41" s="67"/>
      <c r="C41" s="67"/>
      <c r="D41" s="67"/>
      <c r="E41" s="67"/>
      <c r="F41" s="67"/>
      <c r="G41" s="67"/>
      <c r="H41" s="67"/>
      <c r="I41" s="67"/>
    </row>
    <row r="42" spans="1:9" ht="14.25">
      <c r="A42" s="73" t="s">
        <v>63</v>
      </c>
      <c r="B42" s="73"/>
      <c r="C42" s="73"/>
      <c r="D42" s="73"/>
      <c r="E42" s="73"/>
      <c r="F42" s="73"/>
      <c r="G42" s="73"/>
      <c r="H42" s="73"/>
      <c r="I42" s="73"/>
    </row>
    <row r="43" spans="1:9" ht="14.25">
      <c r="A43" s="73" t="s">
        <v>59</v>
      </c>
      <c r="B43" s="73"/>
      <c r="C43" s="73"/>
      <c r="D43" s="73"/>
      <c r="E43" s="73"/>
      <c r="F43" s="73"/>
      <c r="G43" s="73"/>
      <c r="H43" s="73"/>
      <c r="I43" s="73"/>
    </row>
    <row r="44" spans="1:9" ht="14.25">
      <c r="A44" s="73" t="s">
        <v>60</v>
      </c>
      <c r="B44" s="73"/>
      <c r="C44" s="73"/>
      <c r="D44" s="73"/>
      <c r="E44" s="73"/>
      <c r="F44" s="73"/>
      <c r="G44" s="73"/>
      <c r="H44" s="73"/>
      <c r="I44" s="73"/>
    </row>
    <row r="45" spans="1:9" ht="14.25">
      <c r="A45" s="73" t="s">
        <v>61</v>
      </c>
      <c r="B45" s="73"/>
      <c r="C45" s="73"/>
      <c r="D45" s="73"/>
      <c r="E45" s="73"/>
      <c r="F45" s="73"/>
      <c r="G45" s="73"/>
      <c r="H45" s="73"/>
      <c r="I45" s="73"/>
    </row>
    <row r="46" spans="1:9" ht="14.25">
      <c r="A46" s="73" t="s">
        <v>62</v>
      </c>
      <c r="B46" s="73"/>
      <c r="C46" s="73"/>
      <c r="D46" s="73"/>
      <c r="E46" s="73"/>
      <c r="F46" s="73"/>
      <c r="G46" s="73"/>
      <c r="H46" s="73"/>
      <c r="I46" s="73"/>
    </row>
    <row r="47" spans="1:9" ht="14.25">
      <c r="A47" s="72" t="s">
        <v>54</v>
      </c>
      <c r="B47" s="72"/>
      <c r="C47" s="72"/>
      <c r="D47" s="72"/>
      <c r="E47" s="72"/>
      <c r="F47" s="72"/>
      <c r="G47" s="72"/>
      <c r="H47" s="72"/>
      <c r="I47" s="72"/>
    </row>
    <row r="48" spans="1:9" ht="14.25">
      <c r="A48" s="67"/>
      <c r="B48" s="67"/>
      <c r="C48" s="67"/>
      <c r="D48" s="67"/>
      <c r="E48" s="67"/>
      <c r="F48" s="67"/>
      <c r="G48" s="67"/>
      <c r="H48" s="67"/>
      <c r="I48" s="67"/>
    </row>
    <row r="49" spans="1:9" ht="14.25">
      <c r="A49" s="67"/>
      <c r="B49" s="67"/>
      <c r="C49" s="67"/>
      <c r="D49" s="67"/>
      <c r="E49" s="67"/>
      <c r="F49" s="67"/>
      <c r="G49" s="67"/>
      <c r="H49" s="67"/>
      <c r="I49" s="67"/>
    </row>
    <row r="50" spans="1:9" ht="14.25">
      <c r="A50" s="67"/>
      <c r="B50" s="67"/>
      <c r="C50" s="67"/>
      <c r="D50" s="67"/>
      <c r="E50" s="67"/>
      <c r="F50" s="67"/>
      <c r="G50" s="67"/>
      <c r="H50" s="67"/>
      <c r="I50" s="67"/>
    </row>
    <row r="51" spans="1:9" ht="14.25">
      <c r="A51" s="67"/>
      <c r="B51" s="67"/>
      <c r="C51" s="67"/>
      <c r="D51" s="67"/>
      <c r="E51" s="67"/>
      <c r="F51" s="67"/>
      <c r="G51" s="67"/>
      <c r="H51" s="67"/>
      <c r="I51" s="67"/>
    </row>
    <row r="52" spans="1:9" ht="14.25">
      <c r="A52" s="67"/>
      <c r="B52" s="67"/>
      <c r="C52" s="67"/>
      <c r="D52" s="67"/>
      <c r="E52" s="67"/>
      <c r="F52" s="67"/>
      <c r="G52" s="67"/>
      <c r="H52" s="67"/>
      <c r="I52" s="67"/>
    </row>
    <row r="53" spans="1:9" ht="14.25">
      <c r="A53" s="63"/>
      <c r="B53" s="63"/>
      <c r="C53" s="63"/>
      <c r="D53" s="63"/>
      <c r="E53" s="63"/>
      <c r="F53" s="63"/>
      <c r="G53" s="63"/>
      <c r="H53" s="63"/>
      <c r="I53" s="63"/>
    </row>
    <row r="54" spans="1:9" ht="12" customHeight="1"/>
    <row r="55" spans="1:9" ht="14.25">
      <c r="A55" s="16" t="s">
        <v>12</v>
      </c>
      <c r="B55" s="61" t="s">
        <v>48</v>
      </c>
      <c r="C55" s="61"/>
      <c r="D55" s="61"/>
      <c r="E55" s="61"/>
      <c r="F55" s="61"/>
      <c r="G55" s="16" t="s">
        <v>13</v>
      </c>
      <c r="H55" s="16" t="s">
        <v>14</v>
      </c>
      <c r="I55" s="16" t="s">
        <v>15</v>
      </c>
    </row>
    <row r="56" spans="1:9" ht="14.25">
      <c r="A56" s="17"/>
      <c r="B56" s="62"/>
      <c r="C56" s="62"/>
      <c r="D56" s="62"/>
      <c r="E56" s="62"/>
      <c r="F56" s="62"/>
      <c r="G56" s="18"/>
      <c r="H56" s="19"/>
      <c r="I56" s="19"/>
    </row>
    <row r="57" spans="1:9" ht="14.25">
      <c r="A57" s="17"/>
      <c r="B57" s="62"/>
      <c r="C57" s="62"/>
      <c r="D57" s="62"/>
      <c r="E57" s="62"/>
      <c r="F57" s="62"/>
      <c r="G57" s="18"/>
      <c r="H57" s="19"/>
      <c r="I57" s="19"/>
    </row>
    <row r="58" spans="1:9" ht="14.25">
      <c r="A58" s="17"/>
      <c r="B58" s="62"/>
      <c r="C58" s="62"/>
      <c r="D58" s="62"/>
      <c r="E58" s="62"/>
      <c r="F58" s="62"/>
      <c r="G58" s="18"/>
      <c r="H58" s="19"/>
      <c r="I58" s="19"/>
    </row>
    <row r="59" spans="1:9" ht="14.25">
      <c r="A59" s="17"/>
      <c r="B59" s="64"/>
      <c r="C59" s="65"/>
      <c r="D59" s="65"/>
      <c r="E59" s="65"/>
      <c r="F59" s="66"/>
      <c r="G59" s="18"/>
      <c r="H59" s="19"/>
      <c r="I59" s="19"/>
    </row>
    <row r="61" spans="1:9" ht="12" customHeight="1"/>
    <row r="62" spans="1:9" ht="14.25">
      <c r="A62" s="15" t="s">
        <v>2</v>
      </c>
      <c r="B62" s="28" t="s">
        <v>39</v>
      </c>
      <c r="C62" s="54"/>
      <c r="D62" s="54"/>
      <c r="E62" s="54"/>
      <c r="F62" s="8"/>
      <c r="G62" s="8"/>
      <c r="H62" s="8"/>
      <c r="I62" s="8"/>
    </row>
  </sheetData>
  <mergeCells count="29">
    <mergeCell ref="B56:F56"/>
    <mergeCell ref="B57:F57"/>
    <mergeCell ref="A41:I41"/>
    <mergeCell ref="A46:I46"/>
    <mergeCell ref="A48:I48"/>
    <mergeCell ref="A49:I49"/>
    <mergeCell ref="A50:I50"/>
    <mergeCell ref="B58:F58"/>
    <mergeCell ref="B59:F59"/>
    <mergeCell ref="C62:E62"/>
    <mergeCell ref="A36:I36"/>
    <mergeCell ref="A38:I38"/>
    <mergeCell ref="A39:I39"/>
    <mergeCell ref="A40:I40"/>
    <mergeCell ref="A47:I47"/>
    <mergeCell ref="A53:I53"/>
    <mergeCell ref="A42:I42"/>
    <mergeCell ref="A43:I43"/>
    <mergeCell ref="A44:I44"/>
    <mergeCell ref="A45:I45"/>
    <mergeCell ref="A51:I51"/>
    <mergeCell ref="A52:I52"/>
    <mergeCell ref="B55:F55"/>
    <mergeCell ref="A35:I35"/>
    <mergeCell ref="A1:I1"/>
    <mergeCell ref="B2:I2"/>
    <mergeCell ref="A4:A5"/>
    <mergeCell ref="A6:E6"/>
    <mergeCell ref="A7:I7"/>
  </mergeCells>
  <conditionalFormatting sqref="B62">
    <cfRule type="cellIs" dxfId="2" priority="1" stopIfTrue="1" operator="equal">
      <formula>"Green"</formula>
    </cfRule>
    <cfRule type="cellIs" dxfId="1" priority="2" stopIfTrue="1" operator="equal">
      <formula>"Red"</formula>
    </cfRule>
    <cfRule type="cellIs" dxfId="0" priority="3" stopIfTrue="1" operator="equal">
      <formula>"Yellow"</formula>
    </cfRule>
  </conditionalFormatting>
  <dataValidations count="1">
    <dataValidation type="list" allowBlank="1" showInputMessage="1" showErrorMessage="1" sqref="B62">
      <formula1>"Red, Amber, Green"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K42" sqref="K42"/>
    </sheetView>
  </sheetViews>
  <sheetFormatPr defaultRowHeight="12.75"/>
  <cols>
    <col min="1" max="1" width="26.42578125" style="32" bestFit="1" customWidth="1"/>
    <col min="2" max="2" width="11.28515625" style="32" bestFit="1" customWidth="1"/>
    <col min="3" max="4" width="12.85546875" style="32" customWidth="1"/>
    <col min="5" max="5" width="13.42578125" style="32" customWidth="1"/>
    <col min="6" max="7" width="12.85546875" style="32" customWidth="1"/>
    <col min="8" max="8" width="14" style="32" customWidth="1"/>
    <col min="9" max="9" width="13.5703125" style="32" bestFit="1" customWidth="1"/>
    <col min="10" max="16384" width="9.140625" style="34"/>
  </cols>
  <sheetData>
    <row r="1" spans="1:9" s="32" customFormat="1" ht="15.75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9" s="32" customFormat="1" ht="15.75" customHeight="1">
      <c r="A2" s="15" t="s">
        <v>1</v>
      </c>
      <c r="B2" s="70" t="s">
        <v>47</v>
      </c>
      <c r="C2" s="71"/>
      <c r="D2" s="71"/>
      <c r="E2" s="71"/>
      <c r="F2" s="71"/>
      <c r="G2" s="71"/>
      <c r="H2" s="71"/>
      <c r="I2" s="71"/>
    </row>
    <row r="3" spans="1:9" s="32" customFormat="1">
      <c r="A3" s="34"/>
      <c r="B3" s="34"/>
      <c r="C3" s="34"/>
      <c r="D3" s="34"/>
    </row>
    <row r="4" spans="1:9" s="32" customFormat="1" ht="13.5" customHeight="1">
      <c r="A4" s="55" t="s">
        <v>19</v>
      </c>
      <c r="B4" s="20" t="s">
        <v>17</v>
      </c>
      <c r="C4" s="20" t="s">
        <v>18</v>
      </c>
    </row>
    <row r="5" spans="1:9" s="32" customFormat="1" ht="14.25">
      <c r="A5" s="55"/>
      <c r="B5" s="27">
        <v>42157</v>
      </c>
      <c r="C5" s="27">
        <v>42160</v>
      </c>
    </row>
    <row r="6" spans="1:9">
      <c r="A6" s="76"/>
      <c r="B6" s="76"/>
      <c r="C6" s="76"/>
      <c r="D6" s="76"/>
      <c r="E6" s="76"/>
      <c r="F6" s="33"/>
      <c r="G6" s="33"/>
      <c r="H6" s="33"/>
      <c r="I6" s="33"/>
    </row>
    <row r="7" spans="1:9" s="32" customFormat="1" ht="14.25">
      <c r="A7" s="29" t="s">
        <v>12</v>
      </c>
      <c r="B7" s="56" t="s">
        <v>48</v>
      </c>
      <c r="C7" s="57"/>
      <c r="D7" s="57"/>
      <c r="E7" s="57"/>
      <c r="F7" s="58"/>
      <c r="G7" s="29" t="s">
        <v>13</v>
      </c>
      <c r="H7" s="29" t="s">
        <v>14</v>
      </c>
      <c r="I7" s="29" t="s">
        <v>15</v>
      </c>
    </row>
    <row r="8" spans="1:9" s="32" customFormat="1" ht="14.25" customHeight="1">
      <c r="A8" s="35">
        <v>2926</v>
      </c>
      <c r="B8" s="74" t="s">
        <v>66</v>
      </c>
      <c r="C8" s="74"/>
      <c r="D8" s="74"/>
      <c r="E8" s="74"/>
      <c r="F8" s="74"/>
      <c r="G8" s="36" t="s">
        <v>67</v>
      </c>
      <c r="H8" s="37" t="s">
        <v>68</v>
      </c>
      <c r="I8" s="37" t="s">
        <v>71</v>
      </c>
    </row>
    <row r="9" spans="1:9" s="32" customFormat="1" ht="14.25" customHeight="1">
      <c r="A9" s="35">
        <v>2928</v>
      </c>
      <c r="B9" s="74" t="s">
        <v>70</v>
      </c>
      <c r="C9" s="74"/>
      <c r="D9" s="74"/>
      <c r="E9" s="74"/>
      <c r="F9" s="74"/>
      <c r="G9" s="36" t="s">
        <v>67</v>
      </c>
      <c r="H9" s="37" t="s">
        <v>73</v>
      </c>
      <c r="I9" s="37" t="s">
        <v>71</v>
      </c>
    </row>
    <row r="10" spans="1:9" s="32" customFormat="1" ht="14.25" customHeight="1">
      <c r="A10" s="35">
        <v>2929</v>
      </c>
      <c r="B10" s="74" t="s">
        <v>72</v>
      </c>
      <c r="C10" s="74"/>
      <c r="D10" s="74"/>
      <c r="E10" s="74"/>
      <c r="F10" s="74"/>
      <c r="G10" s="36" t="s">
        <v>67</v>
      </c>
      <c r="H10" s="37" t="s">
        <v>68</v>
      </c>
      <c r="I10" s="37" t="s">
        <v>71</v>
      </c>
    </row>
    <row r="11" spans="1:9" s="32" customFormat="1" ht="28.5" customHeight="1">
      <c r="A11" s="35">
        <v>2930</v>
      </c>
      <c r="B11" s="74" t="s">
        <v>74</v>
      </c>
      <c r="C11" s="74"/>
      <c r="D11" s="74"/>
      <c r="E11" s="74"/>
      <c r="F11" s="74"/>
      <c r="G11" s="36" t="s">
        <v>67</v>
      </c>
      <c r="H11" s="37" t="s">
        <v>76</v>
      </c>
      <c r="I11" s="37" t="s">
        <v>71</v>
      </c>
    </row>
    <row r="12" spans="1:9">
      <c r="A12" s="34"/>
      <c r="B12" s="34"/>
      <c r="C12" s="34"/>
      <c r="D12" s="34"/>
      <c r="E12" s="34"/>
      <c r="F12" s="34"/>
      <c r="G12" s="34"/>
      <c r="H12" s="34"/>
      <c r="I12" s="34"/>
    </row>
    <row r="13" spans="1:9" ht="14.25">
      <c r="A13" s="56" t="s">
        <v>51</v>
      </c>
      <c r="B13" s="57"/>
      <c r="C13" s="57"/>
      <c r="D13" s="57"/>
      <c r="E13" s="57"/>
      <c r="F13" s="57"/>
      <c r="G13" s="57"/>
      <c r="H13" s="57"/>
      <c r="I13" s="58"/>
    </row>
    <row r="14" spans="1:9" ht="28.5">
      <c r="A14" s="14" t="s">
        <v>40</v>
      </c>
      <c r="B14" s="14" t="s">
        <v>77</v>
      </c>
      <c r="C14" s="23" t="s">
        <v>4</v>
      </c>
      <c r="D14" s="22" t="s">
        <v>5</v>
      </c>
      <c r="E14" s="20" t="s">
        <v>49</v>
      </c>
      <c r="F14" s="21" t="s">
        <v>6</v>
      </c>
      <c r="G14" s="21" t="s">
        <v>7</v>
      </c>
      <c r="H14" s="21" t="s">
        <v>8</v>
      </c>
      <c r="I14" s="21" t="s">
        <v>9</v>
      </c>
    </row>
    <row r="15" spans="1:9">
      <c r="A15" s="38" t="s">
        <v>41</v>
      </c>
      <c r="B15" s="36">
        <v>53</v>
      </c>
      <c r="C15" s="36">
        <v>20</v>
      </c>
      <c r="D15" s="36">
        <v>0</v>
      </c>
      <c r="E15" s="36">
        <v>0</v>
      </c>
      <c r="F15" s="36">
        <v>0</v>
      </c>
      <c r="G15" s="36">
        <f>B15-SUM(C15:F15)</f>
        <v>33</v>
      </c>
      <c r="H15" s="37">
        <f>(C15+D15)/B15</f>
        <v>0.37735849056603776</v>
      </c>
      <c r="I15" s="37">
        <f>(C15/(C15+D15+F15))</f>
        <v>1</v>
      </c>
    </row>
    <row r="16" spans="1:9">
      <c r="A16" s="38" t="s">
        <v>20</v>
      </c>
      <c r="B16" s="36">
        <v>12</v>
      </c>
      <c r="C16" s="36">
        <v>12</v>
      </c>
      <c r="D16" s="36">
        <v>0</v>
      </c>
      <c r="E16" s="36">
        <v>0</v>
      </c>
      <c r="F16" s="36">
        <v>0</v>
      </c>
      <c r="G16" s="36">
        <f>B16-SUM(C16:F16)</f>
        <v>0</v>
      </c>
      <c r="H16" s="37">
        <f t="shared" ref="H16:H40" si="0">(C16+D16)/B16</f>
        <v>1</v>
      </c>
      <c r="I16" s="37">
        <f t="shared" ref="I16:I40" si="1">C16/(C16+D16+F16)</f>
        <v>1</v>
      </c>
    </row>
    <row r="17" spans="1:9">
      <c r="A17" s="38" t="s">
        <v>21</v>
      </c>
      <c r="B17" s="36">
        <v>48</v>
      </c>
      <c r="C17" s="36">
        <v>48</v>
      </c>
      <c r="D17" s="36">
        <v>0</v>
      </c>
      <c r="E17" s="36">
        <v>0</v>
      </c>
      <c r="F17" s="36">
        <v>0</v>
      </c>
      <c r="G17" s="36">
        <f>B17-SUM(C17:F17)</f>
        <v>0</v>
      </c>
      <c r="H17" s="37">
        <f t="shared" si="0"/>
        <v>1</v>
      </c>
      <c r="I17" s="37">
        <f t="shared" si="1"/>
        <v>1</v>
      </c>
    </row>
    <row r="18" spans="1:9">
      <c r="A18" s="38" t="s">
        <v>22</v>
      </c>
      <c r="B18" s="36">
        <v>13</v>
      </c>
      <c r="C18" s="36">
        <v>13</v>
      </c>
      <c r="D18" s="36">
        <v>0</v>
      </c>
      <c r="E18" s="36">
        <v>0</v>
      </c>
      <c r="F18" s="36">
        <v>0</v>
      </c>
      <c r="G18" s="36">
        <f t="shared" ref="G18:G39" si="2">B18-SUM(C18:F18)</f>
        <v>0</v>
      </c>
      <c r="H18" s="37">
        <f t="shared" si="0"/>
        <v>1</v>
      </c>
      <c r="I18" s="37">
        <f>C18/(C18+D18+F18)</f>
        <v>1</v>
      </c>
    </row>
    <row r="19" spans="1:9">
      <c r="A19" s="38" t="s">
        <v>23</v>
      </c>
      <c r="B19" s="36">
        <v>9</v>
      </c>
      <c r="C19" s="36">
        <v>9</v>
      </c>
      <c r="D19" s="36">
        <v>0</v>
      </c>
      <c r="E19" s="36">
        <v>0</v>
      </c>
      <c r="F19" s="36">
        <v>0</v>
      </c>
      <c r="G19" s="36">
        <f t="shared" si="2"/>
        <v>0</v>
      </c>
      <c r="H19" s="37">
        <f t="shared" si="0"/>
        <v>1</v>
      </c>
      <c r="I19" s="37">
        <f t="shared" si="1"/>
        <v>1</v>
      </c>
    </row>
    <row r="20" spans="1:9">
      <c r="A20" s="38" t="s">
        <v>42</v>
      </c>
      <c r="B20" s="36">
        <v>3</v>
      </c>
      <c r="C20" s="36">
        <v>3</v>
      </c>
      <c r="D20" s="36">
        <v>0</v>
      </c>
      <c r="E20" s="36">
        <v>0</v>
      </c>
      <c r="F20" s="36">
        <v>0</v>
      </c>
      <c r="G20" s="36">
        <f t="shared" si="2"/>
        <v>0</v>
      </c>
      <c r="H20" s="37">
        <f t="shared" si="0"/>
        <v>1</v>
      </c>
      <c r="I20" s="37">
        <f t="shared" si="1"/>
        <v>1</v>
      </c>
    </row>
    <row r="21" spans="1:9">
      <c r="A21" s="38" t="s">
        <v>43</v>
      </c>
      <c r="B21" s="36">
        <v>6</v>
      </c>
      <c r="C21" s="36">
        <v>0</v>
      </c>
      <c r="D21" s="36">
        <v>0</v>
      </c>
      <c r="E21" s="36">
        <v>0</v>
      </c>
      <c r="F21" s="36">
        <v>0</v>
      </c>
      <c r="G21" s="36">
        <f t="shared" si="2"/>
        <v>6</v>
      </c>
      <c r="H21" s="37">
        <f t="shared" si="0"/>
        <v>0</v>
      </c>
      <c r="I21" s="37" t="e">
        <f t="shared" si="1"/>
        <v>#DIV/0!</v>
      </c>
    </row>
    <row r="22" spans="1:9">
      <c r="A22" s="38" t="s">
        <v>44</v>
      </c>
      <c r="B22" s="36">
        <v>139</v>
      </c>
      <c r="C22" s="36">
        <v>18</v>
      </c>
      <c r="D22" s="36">
        <v>0</v>
      </c>
      <c r="E22" s="36">
        <v>2</v>
      </c>
      <c r="F22" s="36">
        <v>0</v>
      </c>
      <c r="G22" s="36">
        <f t="shared" si="2"/>
        <v>119</v>
      </c>
      <c r="H22" s="37">
        <f t="shared" si="0"/>
        <v>0.12949640287769784</v>
      </c>
      <c r="I22" s="37">
        <f t="shared" si="1"/>
        <v>1</v>
      </c>
    </row>
    <row r="23" spans="1:9">
      <c r="A23" s="38" t="s">
        <v>45</v>
      </c>
      <c r="B23" s="36">
        <v>4</v>
      </c>
      <c r="C23" s="36">
        <v>0</v>
      </c>
      <c r="D23" s="36">
        <v>0</v>
      </c>
      <c r="E23" s="36">
        <v>0</v>
      </c>
      <c r="F23" s="36">
        <v>0</v>
      </c>
      <c r="G23" s="36">
        <f t="shared" si="2"/>
        <v>4</v>
      </c>
      <c r="H23" s="37">
        <f t="shared" si="0"/>
        <v>0</v>
      </c>
      <c r="I23" s="37" t="e">
        <f t="shared" si="1"/>
        <v>#DIV/0!</v>
      </c>
    </row>
    <row r="24" spans="1:9">
      <c r="A24" s="38" t="s">
        <v>24</v>
      </c>
      <c r="B24" s="36">
        <v>6</v>
      </c>
      <c r="C24" s="36">
        <v>0</v>
      </c>
      <c r="D24" s="36">
        <v>0</v>
      </c>
      <c r="E24" s="36">
        <v>0</v>
      </c>
      <c r="F24" s="36">
        <v>0</v>
      </c>
      <c r="G24" s="36">
        <f t="shared" si="2"/>
        <v>6</v>
      </c>
      <c r="H24" s="37">
        <f t="shared" si="0"/>
        <v>0</v>
      </c>
      <c r="I24" s="37" t="e">
        <f t="shared" si="1"/>
        <v>#DIV/0!</v>
      </c>
    </row>
    <row r="25" spans="1:9">
      <c r="A25" s="38" t="s">
        <v>25</v>
      </c>
      <c r="B25" s="36">
        <v>15</v>
      </c>
      <c r="C25" s="36">
        <v>7</v>
      </c>
      <c r="D25" s="36">
        <v>0</v>
      </c>
      <c r="E25" s="36">
        <v>0</v>
      </c>
      <c r="F25" s="36">
        <v>0</v>
      </c>
      <c r="G25" s="36">
        <f t="shared" si="2"/>
        <v>8</v>
      </c>
      <c r="H25" s="37">
        <f t="shared" si="0"/>
        <v>0.46666666666666667</v>
      </c>
      <c r="I25" s="37">
        <f t="shared" si="1"/>
        <v>1</v>
      </c>
    </row>
    <row r="26" spans="1:9">
      <c r="A26" s="38" t="s">
        <v>26</v>
      </c>
      <c r="B26" s="36">
        <v>3</v>
      </c>
      <c r="C26" s="36">
        <v>0</v>
      </c>
      <c r="D26" s="36">
        <v>0</v>
      </c>
      <c r="E26" s="36">
        <v>0</v>
      </c>
      <c r="F26" s="36">
        <v>0</v>
      </c>
      <c r="G26" s="36">
        <f t="shared" si="2"/>
        <v>3</v>
      </c>
      <c r="H26" s="37">
        <f t="shared" si="0"/>
        <v>0</v>
      </c>
      <c r="I26" s="37" t="e">
        <f t="shared" si="1"/>
        <v>#DIV/0!</v>
      </c>
    </row>
    <row r="27" spans="1:9">
      <c r="A27" s="38" t="s">
        <v>27</v>
      </c>
      <c r="B27" s="36">
        <v>17</v>
      </c>
      <c r="C27" s="36">
        <v>16</v>
      </c>
      <c r="D27" s="36">
        <v>0</v>
      </c>
      <c r="E27" s="36">
        <v>1</v>
      </c>
      <c r="F27" s="36">
        <v>0</v>
      </c>
      <c r="G27" s="36">
        <f t="shared" si="2"/>
        <v>0</v>
      </c>
      <c r="H27" s="37">
        <f t="shared" si="0"/>
        <v>0.94117647058823528</v>
      </c>
      <c r="I27" s="37">
        <f t="shared" si="1"/>
        <v>1</v>
      </c>
    </row>
    <row r="28" spans="1:9">
      <c r="A28" s="38" t="s">
        <v>46</v>
      </c>
      <c r="B28" s="36">
        <v>20</v>
      </c>
      <c r="C28" s="36">
        <v>0</v>
      </c>
      <c r="D28" s="36">
        <v>0</v>
      </c>
      <c r="E28" s="36">
        <v>0</v>
      </c>
      <c r="F28" s="36">
        <v>0</v>
      </c>
      <c r="G28" s="36">
        <f t="shared" si="2"/>
        <v>20</v>
      </c>
      <c r="H28" s="37">
        <f t="shared" si="0"/>
        <v>0</v>
      </c>
      <c r="I28" s="37" t="e">
        <f t="shared" si="1"/>
        <v>#DIV/0!</v>
      </c>
    </row>
    <row r="29" spans="1:9">
      <c r="A29" s="38" t="s">
        <v>28</v>
      </c>
      <c r="B29" s="36">
        <v>209</v>
      </c>
      <c r="C29" s="36">
        <v>38</v>
      </c>
      <c r="D29" s="36">
        <v>1</v>
      </c>
      <c r="E29" s="36">
        <v>0</v>
      </c>
      <c r="F29" s="36">
        <v>0</v>
      </c>
      <c r="G29" s="36">
        <f t="shared" si="2"/>
        <v>170</v>
      </c>
      <c r="H29" s="37">
        <f>(C29+D29)/B29</f>
        <v>0.18660287081339713</v>
      </c>
      <c r="I29" s="37">
        <f t="shared" si="1"/>
        <v>0.97435897435897434</v>
      </c>
    </row>
    <row r="30" spans="1:9">
      <c r="A30" s="38" t="s">
        <v>30</v>
      </c>
      <c r="B30" s="36">
        <v>47</v>
      </c>
      <c r="C30" s="36">
        <v>43</v>
      </c>
      <c r="D30" s="36">
        <v>1</v>
      </c>
      <c r="E30" s="36">
        <v>0</v>
      </c>
      <c r="F30" s="36">
        <v>0</v>
      </c>
      <c r="G30" s="36">
        <f t="shared" si="2"/>
        <v>3</v>
      </c>
      <c r="H30" s="37">
        <f t="shared" si="0"/>
        <v>0.93617021276595747</v>
      </c>
      <c r="I30" s="37">
        <f t="shared" si="1"/>
        <v>0.97727272727272729</v>
      </c>
    </row>
    <row r="31" spans="1:9">
      <c r="A31" s="38" t="s">
        <v>31</v>
      </c>
      <c r="B31" s="36">
        <v>19</v>
      </c>
      <c r="C31" s="36">
        <v>0</v>
      </c>
      <c r="D31" s="36">
        <v>0</v>
      </c>
      <c r="E31" s="36">
        <v>0</v>
      </c>
      <c r="F31" s="36">
        <v>0</v>
      </c>
      <c r="G31" s="36">
        <f t="shared" si="2"/>
        <v>19</v>
      </c>
      <c r="H31" s="37">
        <f t="shared" si="0"/>
        <v>0</v>
      </c>
      <c r="I31" s="37" t="e">
        <f t="shared" si="1"/>
        <v>#DIV/0!</v>
      </c>
    </row>
    <row r="32" spans="1:9">
      <c r="A32" s="38" t="s">
        <v>32</v>
      </c>
      <c r="B32" s="36">
        <v>21</v>
      </c>
      <c r="C32" s="36">
        <v>19</v>
      </c>
      <c r="D32" s="36">
        <v>0</v>
      </c>
      <c r="E32" s="36">
        <v>0</v>
      </c>
      <c r="F32" s="36">
        <v>0</v>
      </c>
      <c r="G32" s="36">
        <f t="shared" si="2"/>
        <v>2</v>
      </c>
      <c r="H32" s="37">
        <f t="shared" si="0"/>
        <v>0.90476190476190477</v>
      </c>
      <c r="I32" s="37">
        <f t="shared" si="1"/>
        <v>1</v>
      </c>
    </row>
    <row r="33" spans="1:9">
      <c r="A33" s="38" t="s">
        <v>33</v>
      </c>
      <c r="B33" s="36">
        <v>8</v>
      </c>
      <c r="C33" s="36">
        <v>8</v>
      </c>
      <c r="D33" s="36">
        <v>0</v>
      </c>
      <c r="E33" s="36">
        <v>0</v>
      </c>
      <c r="F33" s="36">
        <v>0</v>
      </c>
      <c r="G33" s="36">
        <f t="shared" si="2"/>
        <v>0</v>
      </c>
      <c r="H33" s="37">
        <f t="shared" si="0"/>
        <v>1</v>
      </c>
      <c r="I33" s="37">
        <f t="shared" si="1"/>
        <v>1</v>
      </c>
    </row>
    <row r="34" spans="1:9">
      <c r="A34" s="38" t="s">
        <v>35</v>
      </c>
      <c r="B34" s="36">
        <v>6</v>
      </c>
      <c r="C34" s="36">
        <v>0</v>
      </c>
      <c r="D34" s="36">
        <v>0</v>
      </c>
      <c r="E34" s="36">
        <v>0</v>
      </c>
      <c r="F34" s="36">
        <v>0</v>
      </c>
      <c r="G34" s="36">
        <f t="shared" si="2"/>
        <v>6</v>
      </c>
      <c r="H34" s="37">
        <f t="shared" si="0"/>
        <v>0</v>
      </c>
      <c r="I34" s="37" t="e">
        <f t="shared" si="1"/>
        <v>#DIV/0!</v>
      </c>
    </row>
    <row r="35" spans="1:9">
      <c r="A35" s="38" t="s">
        <v>34</v>
      </c>
      <c r="B35" s="36">
        <v>2</v>
      </c>
      <c r="C35" s="36">
        <v>0</v>
      </c>
      <c r="D35" s="36">
        <v>0</v>
      </c>
      <c r="E35" s="36">
        <v>0</v>
      </c>
      <c r="F35" s="36">
        <v>0</v>
      </c>
      <c r="G35" s="36">
        <f t="shared" si="2"/>
        <v>2</v>
      </c>
      <c r="H35" s="37">
        <f t="shared" si="0"/>
        <v>0</v>
      </c>
      <c r="I35" s="37" t="e">
        <f t="shared" si="1"/>
        <v>#DIV/0!</v>
      </c>
    </row>
    <row r="36" spans="1:9">
      <c r="A36" s="38" t="s">
        <v>36</v>
      </c>
      <c r="B36" s="36">
        <v>6</v>
      </c>
      <c r="C36" s="36">
        <v>4</v>
      </c>
      <c r="D36" s="36">
        <v>0</v>
      </c>
      <c r="E36" s="36">
        <v>0</v>
      </c>
      <c r="F36" s="36">
        <v>0</v>
      </c>
      <c r="G36" s="36">
        <f t="shared" si="2"/>
        <v>2</v>
      </c>
      <c r="H36" s="37">
        <f t="shared" si="0"/>
        <v>0.66666666666666663</v>
      </c>
      <c r="I36" s="37">
        <f t="shared" si="1"/>
        <v>1</v>
      </c>
    </row>
    <row r="37" spans="1:9">
      <c r="A37" s="38" t="s">
        <v>37</v>
      </c>
      <c r="B37" s="36">
        <v>30</v>
      </c>
      <c r="C37" s="36">
        <v>0</v>
      </c>
      <c r="D37" s="36">
        <v>0</v>
      </c>
      <c r="E37" s="36">
        <v>0</v>
      </c>
      <c r="F37" s="36">
        <v>0</v>
      </c>
      <c r="G37" s="36">
        <f t="shared" si="2"/>
        <v>30</v>
      </c>
      <c r="H37" s="37">
        <f t="shared" si="0"/>
        <v>0</v>
      </c>
      <c r="I37" s="37" t="e">
        <f t="shared" si="1"/>
        <v>#DIV/0!</v>
      </c>
    </row>
    <row r="38" spans="1:9">
      <c r="A38" s="38" t="s">
        <v>38</v>
      </c>
      <c r="B38" s="36">
        <v>4</v>
      </c>
      <c r="C38" s="36">
        <v>0</v>
      </c>
      <c r="D38" s="36">
        <v>0</v>
      </c>
      <c r="E38" s="36">
        <v>0</v>
      </c>
      <c r="F38" s="36">
        <v>0</v>
      </c>
      <c r="G38" s="36">
        <f t="shared" si="2"/>
        <v>4</v>
      </c>
      <c r="H38" s="37">
        <f t="shared" si="0"/>
        <v>0</v>
      </c>
      <c r="I38" s="37" t="e">
        <f t="shared" si="1"/>
        <v>#DIV/0!</v>
      </c>
    </row>
    <row r="39" spans="1:9">
      <c r="A39" s="38" t="s">
        <v>50</v>
      </c>
      <c r="B39" s="36"/>
      <c r="C39" s="36"/>
      <c r="D39" s="36"/>
      <c r="E39" s="36"/>
      <c r="F39" s="36"/>
      <c r="G39" s="36">
        <f t="shared" si="2"/>
        <v>0</v>
      </c>
      <c r="H39" s="37" t="e">
        <f t="shared" si="0"/>
        <v>#DIV/0!</v>
      </c>
      <c r="I39" s="37" t="e">
        <f t="shared" si="1"/>
        <v>#DIV/0!</v>
      </c>
    </row>
    <row r="40" spans="1:9" ht="15.75">
      <c r="A40" s="24" t="s">
        <v>10</v>
      </c>
      <c r="B40" s="25">
        <f t="shared" ref="B40:G40" si="3">SUM(B15:B38)</f>
        <v>700</v>
      </c>
      <c r="C40" s="25">
        <f t="shared" si="3"/>
        <v>258</v>
      </c>
      <c r="D40" s="25">
        <f t="shared" si="3"/>
        <v>2</v>
      </c>
      <c r="E40" s="25">
        <f t="shared" si="3"/>
        <v>3</v>
      </c>
      <c r="F40" s="25">
        <f t="shared" si="3"/>
        <v>0</v>
      </c>
      <c r="G40" s="25">
        <f t="shared" si="3"/>
        <v>437</v>
      </c>
      <c r="H40" s="26">
        <f t="shared" si="0"/>
        <v>0.37142857142857144</v>
      </c>
      <c r="I40" s="26">
        <f t="shared" si="1"/>
        <v>0.99230769230769234</v>
      </c>
    </row>
    <row r="41" spans="1:9">
      <c r="A41" s="75" t="s">
        <v>11</v>
      </c>
      <c r="B41" s="75"/>
      <c r="C41" s="75"/>
      <c r="D41" s="75"/>
      <c r="E41" s="75"/>
      <c r="F41" s="75"/>
      <c r="G41" s="75"/>
      <c r="H41" s="75"/>
      <c r="I41" s="75"/>
    </row>
  </sheetData>
  <mergeCells count="11">
    <mergeCell ref="A1:I1"/>
    <mergeCell ref="B2:I2"/>
    <mergeCell ref="A4:A5"/>
    <mergeCell ref="A6:E6"/>
    <mergeCell ref="B7:F7"/>
    <mergeCell ref="B8:F8"/>
    <mergeCell ref="A13:I13"/>
    <mergeCell ref="A41:I41"/>
    <mergeCell ref="B9:F9"/>
    <mergeCell ref="B10:F10"/>
    <mergeCell ref="B11:F11"/>
  </mergeCells>
  <hyperlinks>
    <hyperlink ref="A9" r:id="rId1" display="testdirector:dbsqc.sgp.dbs.com/qcbin,CBG,A_DB_CHANNELS,%5bAnyUser%5d;defect:292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L22" sqref="L22"/>
    </sheetView>
  </sheetViews>
  <sheetFormatPr defaultRowHeight="12.75"/>
  <cols>
    <col min="1" max="1" width="25" style="32" bestFit="1" customWidth="1"/>
    <col min="2" max="2" width="11.28515625" style="32" bestFit="1" customWidth="1"/>
    <col min="3" max="4" width="12.85546875" style="32" customWidth="1"/>
    <col min="5" max="5" width="13.42578125" style="32" customWidth="1"/>
    <col min="6" max="7" width="12.85546875" style="32" customWidth="1"/>
    <col min="8" max="8" width="14" style="32" customWidth="1"/>
    <col min="9" max="9" width="13.5703125" style="32" bestFit="1" customWidth="1"/>
    <col min="10" max="16384" width="9.140625" style="34"/>
  </cols>
  <sheetData>
    <row r="1" spans="1:9" s="32" customFormat="1" ht="15.75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9" s="32" customFormat="1" ht="15.75" customHeight="1">
      <c r="A2" s="15" t="s">
        <v>1</v>
      </c>
      <c r="B2" s="70" t="s">
        <v>47</v>
      </c>
      <c r="C2" s="71"/>
      <c r="D2" s="71"/>
      <c r="E2" s="71"/>
      <c r="F2" s="71"/>
      <c r="G2" s="71"/>
      <c r="H2" s="71"/>
      <c r="I2" s="71"/>
    </row>
    <row r="3" spans="1:9" s="32" customFormat="1">
      <c r="A3" s="34"/>
      <c r="B3" s="34"/>
      <c r="C3" s="34"/>
      <c r="D3" s="34"/>
    </row>
    <row r="4" spans="1:9" s="32" customFormat="1" ht="13.5" customHeight="1">
      <c r="A4" s="55" t="s">
        <v>19</v>
      </c>
      <c r="B4" s="20" t="s">
        <v>17</v>
      </c>
      <c r="C4" s="20" t="s">
        <v>18</v>
      </c>
    </row>
    <row r="5" spans="1:9" s="32" customFormat="1" ht="14.25">
      <c r="A5" s="55"/>
      <c r="B5" s="27"/>
      <c r="C5" s="27"/>
    </row>
    <row r="6" spans="1:9">
      <c r="A6" s="76"/>
      <c r="B6" s="76"/>
      <c r="C6" s="76"/>
      <c r="D6" s="76"/>
      <c r="E6" s="76"/>
      <c r="F6" s="33"/>
      <c r="G6" s="33"/>
      <c r="H6" s="33"/>
      <c r="I6" s="33"/>
    </row>
    <row r="7" spans="1:9" s="32" customFormat="1" ht="14.25">
      <c r="A7" s="29" t="s">
        <v>12</v>
      </c>
      <c r="B7" s="56" t="s">
        <v>48</v>
      </c>
      <c r="C7" s="57"/>
      <c r="D7" s="57"/>
      <c r="E7" s="57"/>
      <c r="F7" s="58"/>
      <c r="G7" s="29" t="s">
        <v>13</v>
      </c>
      <c r="H7" s="29" t="s">
        <v>14</v>
      </c>
      <c r="I7" s="29" t="s">
        <v>15</v>
      </c>
    </row>
    <row r="8" spans="1:9" s="32" customFormat="1" ht="14.25" customHeight="1">
      <c r="A8" s="35">
        <v>2926</v>
      </c>
      <c r="B8" s="74" t="s">
        <v>66</v>
      </c>
      <c r="C8" s="74"/>
      <c r="D8" s="74"/>
      <c r="E8" s="74"/>
      <c r="F8" s="74"/>
      <c r="G8" s="36" t="s">
        <v>67</v>
      </c>
      <c r="H8" s="37" t="s">
        <v>68</v>
      </c>
      <c r="I8" s="37" t="s">
        <v>69</v>
      </c>
    </row>
    <row r="9" spans="1:9" s="32" customFormat="1" ht="14.25" customHeight="1">
      <c r="A9" s="35">
        <v>2928</v>
      </c>
      <c r="B9" s="74" t="s">
        <v>70</v>
      </c>
      <c r="C9" s="74"/>
      <c r="D9" s="74"/>
      <c r="E9" s="74"/>
      <c r="F9" s="74"/>
      <c r="G9" s="36" t="s">
        <v>67</v>
      </c>
      <c r="H9" s="37" t="s">
        <v>73</v>
      </c>
      <c r="I9" s="37" t="s">
        <v>71</v>
      </c>
    </row>
    <row r="10" spans="1:9" s="32" customFormat="1" ht="14.25" customHeight="1">
      <c r="A10" s="35">
        <v>2929</v>
      </c>
      <c r="B10" s="74" t="s">
        <v>72</v>
      </c>
      <c r="C10" s="74"/>
      <c r="D10" s="74"/>
      <c r="E10" s="74"/>
      <c r="F10" s="74"/>
      <c r="G10" s="36" t="s">
        <v>67</v>
      </c>
      <c r="H10" s="37" t="s">
        <v>68</v>
      </c>
      <c r="I10" s="37" t="s">
        <v>69</v>
      </c>
    </row>
    <row r="11" spans="1:9" s="32" customFormat="1" ht="28.5" customHeight="1">
      <c r="A11" s="35">
        <v>2930</v>
      </c>
      <c r="B11" s="74" t="s">
        <v>74</v>
      </c>
      <c r="C11" s="74"/>
      <c r="D11" s="74"/>
      <c r="E11" s="74"/>
      <c r="F11" s="74"/>
      <c r="G11" s="36" t="s">
        <v>67</v>
      </c>
      <c r="H11" s="37" t="s">
        <v>76</v>
      </c>
      <c r="I11" s="37" t="s">
        <v>79</v>
      </c>
    </row>
    <row r="12" spans="1:9" s="32" customFormat="1" ht="14.25">
      <c r="A12" s="35">
        <v>2931</v>
      </c>
      <c r="B12" s="74" t="s">
        <v>75</v>
      </c>
      <c r="C12" s="74"/>
      <c r="D12" s="74"/>
      <c r="E12" s="74"/>
      <c r="F12" s="74"/>
      <c r="G12" s="36" t="s">
        <v>78</v>
      </c>
      <c r="H12" s="37" t="s">
        <v>76</v>
      </c>
      <c r="I12" s="37" t="s">
        <v>79</v>
      </c>
    </row>
    <row r="13" spans="1:9" s="32" customFormat="1" ht="14.25">
      <c r="A13" s="35">
        <v>2936</v>
      </c>
      <c r="B13" s="74" t="s">
        <v>80</v>
      </c>
      <c r="C13" s="74"/>
      <c r="D13" s="74"/>
      <c r="E13" s="74"/>
      <c r="F13" s="74"/>
      <c r="G13" s="36" t="s">
        <v>67</v>
      </c>
      <c r="H13" s="37" t="s">
        <v>68</v>
      </c>
      <c r="I13" s="37" t="s">
        <v>71</v>
      </c>
    </row>
    <row r="14" spans="1:9">
      <c r="A14" s="34"/>
      <c r="B14" s="34"/>
      <c r="C14" s="34"/>
      <c r="D14" s="34"/>
      <c r="E14" s="34"/>
      <c r="F14" s="34"/>
      <c r="G14" s="34"/>
      <c r="H14" s="34"/>
      <c r="I14" s="34"/>
    </row>
    <row r="15" spans="1:9" ht="14.25">
      <c r="A15" s="56" t="s">
        <v>51</v>
      </c>
      <c r="B15" s="57"/>
      <c r="C15" s="57"/>
      <c r="D15" s="57"/>
      <c r="E15" s="57"/>
      <c r="F15" s="57"/>
      <c r="G15" s="57"/>
      <c r="H15" s="57"/>
      <c r="I15" s="58"/>
    </row>
    <row r="16" spans="1:9" ht="28.5">
      <c r="A16" s="14" t="s">
        <v>40</v>
      </c>
      <c r="B16" s="14" t="s">
        <v>77</v>
      </c>
      <c r="C16" s="23" t="s">
        <v>4</v>
      </c>
      <c r="D16" s="22" t="s">
        <v>5</v>
      </c>
      <c r="E16" s="20" t="s">
        <v>49</v>
      </c>
      <c r="F16" s="21" t="s">
        <v>6</v>
      </c>
      <c r="G16" s="21" t="s">
        <v>7</v>
      </c>
      <c r="H16" s="21" t="s">
        <v>8</v>
      </c>
      <c r="I16" s="21" t="s">
        <v>9</v>
      </c>
    </row>
    <row r="17" spans="1:9">
      <c r="A17" s="38" t="s">
        <v>41</v>
      </c>
      <c r="B17" s="36">
        <v>53</v>
      </c>
      <c r="C17" s="36">
        <v>20</v>
      </c>
      <c r="D17" s="36">
        <v>0</v>
      </c>
      <c r="E17" s="36">
        <v>0</v>
      </c>
      <c r="F17" s="36">
        <v>0</v>
      </c>
      <c r="G17" s="36">
        <f>B17-SUM(C17:F17)</f>
        <v>33</v>
      </c>
      <c r="H17" s="37">
        <f>(C17+D17)/B17</f>
        <v>0.37735849056603776</v>
      </c>
      <c r="I17" s="37">
        <f>(C17/(C17+D17+F17))</f>
        <v>1</v>
      </c>
    </row>
    <row r="18" spans="1:9">
      <c r="A18" s="38" t="s">
        <v>20</v>
      </c>
      <c r="B18" s="36">
        <v>12</v>
      </c>
      <c r="C18" s="36">
        <v>12</v>
      </c>
      <c r="D18" s="36">
        <v>0</v>
      </c>
      <c r="E18" s="36">
        <v>0</v>
      </c>
      <c r="F18" s="36">
        <v>0</v>
      </c>
      <c r="G18" s="36">
        <f>B18-SUM(C18:F18)</f>
        <v>0</v>
      </c>
      <c r="H18" s="37">
        <f t="shared" ref="H18:H42" si="0">(C18+D18)/B18</f>
        <v>1</v>
      </c>
      <c r="I18" s="37">
        <f t="shared" ref="I18:I42" si="1">C18/(C18+D18+F18)</f>
        <v>1</v>
      </c>
    </row>
    <row r="19" spans="1:9">
      <c r="A19" s="38" t="s">
        <v>21</v>
      </c>
      <c r="B19" s="36">
        <v>48</v>
      </c>
      <c r="C19" s="36">
        <v>48</v>
      </c>
      <c r="D19" s="36">
        <v>0</v>
      </c>
      <c r="E19" s="36">
        <v>0</v>
      </c>
      <c r="F19" s="36">
        <v>0</v>
      </c>
      <c r="G19" s="36">
        <f>B19-SUM(C19:F19)</f>
        <v>0</v>
      </c>
      <c r="H19" s="37">
        <f t="shared" si="0"/>
        <v>1</v>
      </c>
      <c r="I19" s="37">
        <f t="shared" si="1"/>
        <v>1</v>
      </c>
    </row>
    <row r="20" spans="1:9">
      <c r="A20" s="38" t="s">
        <v>22</v>
      </c>
      <c r="B20" s="36">
        <v>13</v>
      </c>
      <c r="C20" s="36">
        <v>13</v>
      </c>
      <c r="D20" s="36">
        <v>0</v>
      </c>
      <c r="E20" s="36">
        <v>0</v>
      </c>
      <c r="F20" s="36">
        <v>0</v>
      </c>
      <c r="G20" s="36">
        <f t="shared" ref="G20:G41" si="2">B20-SUM(C20:F20)</f>
        <v>0</v>
      </c>
      <c r="H20" s="37">
        <f t="shared" si="0"/>
        <v>1</v>
      </c>
      <c r="I20" s="37">
        <f>C20/(C20+D20+F20)</f>
        <v>1</v>
      </c>
    </row>
    <row r="21" spans="1:9">
      <c r="A21" s="38" t="s">
        <v>23</v>
      </c>
      <c r="B21" s="36">
        <v>9</v>
      </c>
      <c r="C21" s="36">
        <v>9</v>
      </c>
      <c r="D21" s="36">
        <v>0</v>
      </c>
      <c r="E21" s="36">
        <v>0</v>
      </c>
      <c r="F21" s="36">
        <v>0</v>
      </c>
      <c r="G21" s="36">
        <f t="shared" si="2"/>
        <v>0</v>
      </c>
      <c r="H21" s="37">
        <f t="shared" si="0"/>
        <v>1</v>
      </c>
      <c r="I21" s="37">
        <f t="shared" si="1"/>
        <v>1</v>
      </c>
    </row>
    <row r="22" spans="1:9">
      <c r="A22" s="38" t="s">
        <v>42</v>
      </c>
      <c r="B22" s="36">
        <v>3</v>
      </c>
      <c r="C22" s="36">
        <v>3</v>
      </c>
      <c r="D22" s="36">
        <v>0</v>
      </c>
      <c r="E22" s="36">
        <v>0</v>
      </c>
      <c r="F22" s="36">
        <v>0</v>
      </c>
      <c r="G22" s="36">
        <f t="shared" si="2"/>
        <v>0</v>
      </c>
      <c r="H22" s="37">
        <f t="shared" si="0"/>
        <v>1</v>
      </c>
      <c r="I22" s="37">
        <f t="shared" si="1"/>
        <v>1</v>
      </c>
    </row>
    <row r="23" spans="1:9">
      <c r="A23" s="38" t="s">
        <v>43</v>
      </c>
      <c r="B23" s="36">
        <v>6</v>
      </c>
      <c r="C23" s="36">
        <v>0</v>
      </c>
      <c r="D23" s="36">
        <v>0</v>
      </c>
      <c r="E23" s="36">
        <v>0</v>
      </c>
      <c r="F23" s="36">
        <v>0</v>
      </c>
      <c r="G23" s="36">
        <f t="shared" si="2"/>
        <v>6</v>
      </c>
      <c r="H23" s="37">
        <f>(C23+D23)/B23</f>
        <v>0</v>
      </c>
      <c r="I23" s="37" t="e">
        <f t="shared" si="1"/>
        <v>#DIV/0!</v>
      </c>
    </row>
    <row r="24" spans="1:9">
      <c r="A24" s="38" t="s">
        <v>44</v>
      </c>
      <c r="B24" s="36">
        <v>139</v>
      </c>
      <c r="C24" s="36">
        <v>75</v>
      </c>
      <c r="D24" s="36">
        <v>0</v>
      </c>
      <c r="E24" s="36">
        <v>1</v>
      </c>
      <c r="F24" s="36">
        <v>0</v>
      </c>
      <c r="G24" s="36">
        <f t="shared" si="2"/>
        <v>63</v>
      </c>
      <c r="H24" s="37">
        <f t="shared" si="0"/>
        <v>0.53956834532374098</v>
      </c>
      <c r="I24" s="37">
        <f t="shared" si="1"/>
        <v>1</v>
      </c>
    </row>
    <row r="25" spans="1:9">
      <c r="A25" s="38" t="s">
        <v>45</v>
      </c>
      <c r="B25" s="36">
        <v>4</v>
      </c>
      <c r="C25" s="36">
        <v>0</v>
      </c>
      <c r="D25" s="36">
        <v>0</v>
      </c>
      <c r="E25" s="36">
        <v>0</v>
      </c>
      <c r="F25" s="36">
        <v>0</v>
      </c>
      <c r="G25" s="36">
        <f t="shared" si="2"/>
        <v>4</v>
      </c>
      <c r="H25" s="37">
        <f t="shared" si="0"/>
        <v>0</v>
      </c>
      <c r="I25" s="37" t="e">
        <f t="shared" si="1"/>
        <v>#DIV/0!</v>
      </c>
    </row>
    <row r="26" spans="1:9">
      <c r="A26" s="38" t="s">
        <v>24</v>
      </c>
      <c r="B26" s="36">
        <v>6</v>
      </c>
      <c r="C26" s="36">
        <v>0</v>
      </c>
      <c r="D26" s="36">
        <v>0</v>
      </c>
      <c r="E26" s="36">
        <v>0</v>
      </c>
      <c r="F26" s="36">
        <v>0</v>
      </c>
      <c r="G26" s="36">
        <f t="shared" si="2"/>
        <v>6</v>
      </c>
      <c r="H26" s="37">
        <f t="shared" si="0"/>
        <v>0</v>
      </c>
      <c r="I26" s="37" t="e">
        <f t="shared" si="1"/>
        <v>#DIV/0!</v>
      </c>
    </row>
    <row r="27" spans="1:9">
      <c r="A27" s="38" t="s">
        <v>25</v>
      </c>
      <c r="B27" s="36">
        <v>15</v>
      </c>
      <c r="C27" s="36">
        <v>7</v>
      </c>
      <c r="D27" s="36">
        <v>0</v>
      </c>
      <c r="E27" s="36">
        <v>0</v>
      </c>
      <c r="F27" s="36">
        <v>0</v>
      </c>
      <c r="G27" s="36">
        <f t="shared" si="2"/>
        <v>8</v>
      </c>
      <c r="H27" s="37">
        <f t="shared" si="0"/>
        <v>0.46666666666666667</v>
      </c>
      <c r="I27" s="37">
        <f t="shared" si="1"/>
        <v>1</v>
      </c>
    </row>
    <row r="28" spans="1:9">
      <c r="A28" s="38" t="s">
        <v>26</v>
      </c>
      <c r="B28" s="36">
        <v>3</v>
      </c>
      <c r="C28" s="36">
        <v>0</v>
      </c>
      <c r="D28" s="36">
        <v>0</v>
      </c>
      <c r="E28" s="36">
        <v>0</v>
      </c>
      <c r="F28" s="36">
        <v>0</v>
      </c>
      <c r="G28" s="36">
        <f t="shared" si="2"/>
        <v>3</v>
      </c>
      <c r="H28" s="37">
        <f t="shared" si="0"/>
        <v>0</v>
      </c>
      <c r="I28" s="37" t="e">
        <f t="shared" si="1"/>
        <v>#DIV/0!</v>
      </c>
    </row>
    <row r="29" spans="1:9">
      <c r="A29" s="38" t="s">
        <v>27</v>
      </c>
      <c r="B29" s="36">
        <v>17</v>
      </c>
      <c r="C29" s="36">
        <v>16</v>
      </c>
      <c r="D29" s="36">
        <v>0</v>
      </c>
      <c r="E29" s="36">
        <v>1</v>
      </c>
      <c r="F29" s="36">
        <v>0</v>
      </c>
      <c r="G29" s="36">
        <f t="shared" si="2"/>
        <v>0</v>
      </c>
      <c r="H29" s="37">
        <f t="shared" si="0"/>
        <v>0.94117647058823528</v>
      </c>
      <c r="I29" s="37">
        <f t="shared" si="1"/>
        <v>1</v>
      </c>
    </row>
    <row r="30" spans="1:9">
      <c r="A30" s="38" t="s">
        <v>46</v>
      </c>
      <c r="B30" s="36">
        <v>20</v>
      </c>
      <c r="C30" s="36">
        <v>0</v>
      </c>
      <c r="D30" s="36">
        <v>0</v>
      </c>
      <c r="E30" s="36">
        <v>0</v>
      </c>
      <c r="F30" s="36">
        <v>0</v>
      </c>
      <c r="G30" s="36">
        <f t="shared" si="2"/>
        <v>20</v>
      </c>
      <c r="H30" s="37">
        <f t="shared" si="0"/>
        <v>0</v>
      </c>
      <c r="I30" s="37" t="e">
        <f t="shared" si="1"/>
        <v>#DIV/0!</v>
      </c>
    </row>
    <row r="31" spans="1:9">
      <c r="A31" s="38" t="s">
        <v>28</v>
      </c>
      <c r="B31" s="36">
        <v>209</v>
      </c>
      <c r="C31" s="36">
        <v>61</v>
      </c>
      <c r="D31" s="36">
        <v>1</v>
      </c>
      <c r="E31" s="36">
        <v>0</v>
      </c>
      <c r="F31" s="36">
        <v>0</v>
      </c>
      <c r="G31" s="36">
        <f t="shared" si="2"/>
        <v>147</v>
      </c>
      <c r="H31" s="37">
        <f>(C31+D31)/B31</f>
        <v>0.29665071770334928</v>
      </c>
      <c r="I31" s="37">
        <f t="shared" si="1"/>
        <v>0.9838709677419355</v>
      </c>
    </row>
    <row r="32" spans="1:9">
      <c r="A32" s="38" t="s">
        <v>30</v>
      </c>
      <c r="B32" s="36">
        <v>47</v>
      </c>
      <c r="C32" s="36">
        <v>43</v>
      </c>
      <c r="D32" s="36">
        <v>0</v>
      </c>
      <c r="E32" s="36">
        <v>1</v>
      </c>
      <c r="F32" s="36">
        <v>0</v>
      </c>
      <c r="G32" s="36">
        <f t="shared" si="2"/>
        <v>3</v>
      </c>
      <c r="H32" s="37">
        <f t="shared" si="0"/>
        <v>0.91489361702127658</v>
      </c>
      <c r="I32" s="37">
        <f t="shared" si="1"/>
        <v>1</v>
      </c>
    </row>
    <row r="33" spans="1:9">
      <c r="A33" s="38" t="s">
        <v>31</v>
      </c>
      <c r="B33" s="36">
        <v>19</v>
      </c>
      <c r="C33" s="36">
        <v>0</v>
      </c>
      <c r="D33" s="36">
        <v>0</v>
      </c>
      <c r="E33" s="36">
        <v>0</v>
      </c>
      <c r="F33" s="36">
        <v>0</v>
      </c>
      <c r="G33" s="36">
        <f t="shared" si="2"/>
        <v>19</v>
      </c>
      <c r="H33" s="37">
        <f t="shared" si="0"/>
        <v>0</v>
      </c>
      <c r="I33" s="37" t="e">
        <f t="shared" si="1"/>
        <v>#DIV/0!</v>
      </c>
    </row>
    <row r="34" spans="1:9">
      <c r="A34" s="38" t="s">
        <v>32</v>
      </c>
      <c r="B34" s="36">
        <v>21</v>
      </c>
      <c r="C34" s="36">
        <v>19</v>
      </c>
      <c r="D34" s="36">
        <v>0</v>
      </c>
      <c r="E34" s="36">
        <v>0</v>
      </c>
      <c r="F34" s="36">
        <v>0</v>
      </c>
      <c r="G34" s="36">
        <f t="shared" si="2"/>
        <v>2</v>
      </c>
      <c r="H34" s="37">
        <f t="shared" si="0"/>
        <v>0.90476190476190477</v>
      </c>
      <c r="I34" s="37">
        <f t="shared" si="1"/>
        <v>1</v>
      </c>
    </row>
    <row r="35" spans="1:9">
      <c r="A35" s="38" t="s">
        <v>33</v>
      </c>
      <c r="B35" s="36">
        <v>8</v>
      </c>
      <c r="C35" s="36">
        <v>8</v>
      </c>
      <c r="D35" s="36">
        <v>0</v>
      </c>
      <c r="E35" s="36">
        <v>0</v>
      </c>
      <c r="F35" s="36">
        <v>0</v>
      </c>
      <c r="G35" s="36">
        <f t="shared" si="2"/>
        <v>0</v>
      </c>
      <c r="H35" s="37">
        <f t="shared" si="0"/>
        <v>1</v>
      </c>
      <c r="I35" s="37">
        <f t="shared" si="1"/>
        <v>1</v>
      </c>
    </row>
    <row r="36" spans="1:9">
      <c r="A36" s="38" t="s">
        <v>35</v>
      </c>
      <c r="B36" s="36">
        <v>6</v>
      </c>
      <c r="C36" s="36">
        <v>0</v>
      </c>
      <c r="D36" s="36">
        <v>0</v>
      </c>
      <c r="E36" s="36">
        <v>0</v>
      </c>
      <c r="F36" s="36">
        <v>0</v>
      </c>
      <c r="G36" s="36">
        <f t="shared" si="2"/>
        <v>6</v>
      </c>
      <c r="H36" s="37">
        <f t="shared" si="0"/>
        <v>0</v>
      </c>
      <c r="I36" s="37" t="e">
        <f t="shared" si="1"/>
        <v>#DIV/0!</v>
      </c>
    </row>
    <row r="37" spans="1:9">
      <c r="A37" s="38" t="s">
        <v>34</v>
      </c>
      <c r="B37" s="36">
        <v>2</v>
      </c>
      <c r="C37" s="36">
        <v>0</v>
      </c>
      <c r="D37" s="36">
        <v>0</v>
      </c>
      <c r="E37" s="36">
        <v>0</v>
      </c>
      <c r="F37" s="36">
        <v>0</v>
      </c>
      <c r="G37" s="36">
        <f t="shared" si="2"/>
        <v>2</v>
      </c>
      <c r="H37" s="37">
        <f t="shared" si="0"/>
        <v>0</v>
      </c>
      <c r="I37" s="37" t="e">
        <f t="shared" si="1"/>
        <v>#DIV/0!</v>
      </c>
    </row>
    <row r="38" spans="1:9">
      <c r="A38" s="38" t="s">
        <v>36</v>
      </c>
      <c r="B38" s="36">
        <v>6</v>
      </c>
      <c r="C38" s="36">
        <v>4</v>
      </c>
      <c r="D38" s="36">
        <v>0</v>
      </c>
      <c r="E38" s="36">
        <v>0</v>
      </c>
      <c r="F38" s="36">
        <v>0</v>
      </c>
      <c r="G38" s="36">
        <f t="shared" si="2"/>
        <v>2</v>
      </c>
      <c r="H38" s="37">
        <f t="shared" si="0"/>
        <v>0.66666666666666663</v>
      </c>
      <c r="I38" s="37">
        <f t="shared" si="1"/>
        <v>1</v>
      </c>
    </row>
    <row r="39" spans="1:9">
      <c r="A39" s="38" t="s">
        <v>37</v>
      </c>
      <c r="B39" s="36">
        <v>24</v>
      </c>
      <c r="C39" s="36">
        <v>23</v>
      </c>
      <c r="D39" s="36">
        <v>1</v>
      </c>
      <c r="E39" s="36">
        <v>0</v>
      </c>
      <c r="F39" s="36">
        <v>0</v>
      </c>
      <c r="G39" s="36">
        <f t="shared" si="2"/>
        <v>0</v>
      </c>
      <c r="H39" s="37">
        <f t="shared" si="0"/>
        <v>1</v>
      </c>
      <c r="I39" s="37">
        <f t="shared" si="1"/>
        <v>0.95833333333333337</v>
      </c>
    </row>
    <row r="40" spans="1:9">
      <c r="A40" s="38" t="s">
        <v>38</v>
      </c>
      <c r="B40" s="36">
        <v>4</v>
      </c>
      <c r="C40" s="36">
        <v>0</v>
      </c>
      <c r="D40" s="36">
        <v>0</v>
      </c>
      <c r="E40" s="36">
        <v>0</v>
      </c>
      <c r="F40" s="36">
        <v>0</v>
      </c>
      <c r="G40" s="36">
        <f t="shared" si="2"/>
        <v>4</v>
      </c>
      <c r="H40" s="37">
        <f t="shared" si="0"/>
        <v>0</v>
      </c>
      <c r="I40" s="37" t="e">
        <f t="shared" si="1"/>
        <v>#DIV/0!</v>
      </c>
    </row>
    <row r="41" spans="1:9">
      <c r="A41" s="38" t="s">
        <v>50</v>
      </c>
      <c r="B41" s="36"/>
      <c r="C41" s="36"/>
      <c r="D41" s="36"/>
      <c r="E41" s="36"/>
      <c r="F41" s="36"/>
      <c r="G41" s="36">
        <f t="shared" si="2"/>
        <v>0</v>
      </c>
      <c r="H41" s="37" t="e">
        <f t="shared" si="0"/>
        <v>#DIV/0!</v>
      </c>
      <c r="I41" s="37" t="e">
        <f t="shared" si="1"/>
        <v>#DIV/0!</v>
      </c>
    </row>
    <row r="42" spans="1:9" ht="15.75">
      <c r="A42" s="24" t="s">
        <v>10</v>
      </c>
      <c r="B42" s="25">
        <f t="shared" ref="B42:G42" si="3">SUM(B17:B40)</f>
        <v>694</v>
      </c>
      <c r="C42" s="25">
        <f t="shared" si="3"/>
        <v>361</v>
      </c>
      <c r="D42" s="25">
        <f t="shared" si="3"/>
        <v>2</v>
      </c>
      <c r="E42" s="25">
        <f t="shared" si="3"/>
        <v>3</v>
      </c>
      <c r="F42" s="25">
        <f t="shared" si="3"/>
        <v>0</v>
      </c>
      <c r="G42" s="25">
        <f t="shared" si="3"/>
        <v>328</v>
      </c>
      <c r="H42" s="26">
        <f t="shared" si="0"/>
        <v>0.52305475504322763</v>
      </c>
      <c r="I42" s="26">
        <f t="shared" si="1"/>
        <v>0.99449035812672182</v>
      </c>
    </row>
    <row r="43" spans="1:9">
      <c r="A43" s="75" t="s">
        <v>11</v>
      </c>
      <c r="B43" s="75"/>
      <c r="C43" s="75"/>
      <c r="D43" s="75"/>
      <c r="E43" s="75"/>
      <c r="F43" s="75"/>
      <c r="G43" s="75"/>
      <c r="H43" s="75"/>
      <c r="I43" s="75"/>
    </row>
  </sheetData>
  <mergeCells count="13">
    <mergeCell ref="B8:F8"/>
    <mergeCell ref="A1:I1"/>
    <mergeCell ref="B2:I2"/>
    <mergeCell ref="A4:A5"/>
    <mergeCell ref="A6:E6"/>
    <mergeCell ref="B7:F7"/>
    <mergeCell ref="B9:F9"/>
    <mergeCell ref="B10:F10"/>
    <mergeCell ref="B11:F11"/>
    <mergeCell ref="A15:I15"/>
    <mergeCell ref="A43:I43"/>
    <mergeCell ref="B12:F12"/>
    <mergeCell ref="B13:F13"/>
  </mergeCells>
  <hyperlinks>
    <hyperlink ref="A9" r:id="rId1" display="testdirector:dbsqc.sgp.dbs.com/qcbin,CBG,A_DB_CHANNELS,%5bAnyUser%5d;defect:292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3"/>
  <sheetViews>
    <sheetView topLeftCell="A12" workbookViewId="0">
      <selection activeCell="Q22" sqref="Q22"/>
    </sheetView>
  </sheetViews>
  <sheetFormatPr defaultRowHeight="12.75"/>
  <cols>
    <col min="1" max="1" width="25" style="32" bestFit="1" customWidth="1"/>
    <col min="2" max="2" width="11.28515625" style="32" bestFit="1" customWidth="1"/>
    <col min="3" max="4" width="12.85546875" style="32" customWidth="1"/>
    <col min="5" max="5" width="13.42578125" style="32" customWidth="1"/>
    <col min="6" max="7" width="12.85546875" style="32" customWidth="1"/>
    <col min="8" max="8" width="14" style="32" customWidth="1"/>
    <col min="9" max="9" width="13.5703125" style="32" bestFit="1" customWidth="1"/>
    <col min="10" max="16384" width="9.140625" style="34"/>
  </cols>
  <sheetData>
    <row r="1" spans="1:9" s="32" customFormat="1" ht="15.75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9" s="32" customFormat="1" ht="15.75" customHeight="1">
      <c r="A2" s="15" t="s">
        <v>1</v>
      </c>
      <c r="B2" s="70" t="s">
        <v>47</v>
      </c>
      <c r="C2" s="71"/>
      <c r="D2" s="71"/>
      <c r="E2" s="71"/>
      <c r="F2" s="71"/>
      <c r="G2" s="71"/>
      <c r="H2" s="71"/>
      <c r="I2" s="71"/>
    </row>
    <row r="3" spans="1:9" s="32" customFormat="1">
      <c r="A3" s="34"/>
      <c r="B3" s="34"/>
      <c r="C3" s="34"/>
      <c r="D3" s="34"/>
    </row>
    <row r="4" spans="1:9" s="32" customFormat="1" ht="13.5" customHeight="1">
      <c r="A4" s="55" t="s">
        <v>19</v>
      </c>
      <c r="B4" s="20" t="s">
        <v>17</v>
      </c>
      <c r="C4" s="20" t="s">
        <v>18</v>
      </c>
    </row>
    <row r="5" spans="1:9" s="32" customFormat="1" ht="14.25">
      <c r="A5" s="55"/>
      <c r="B5" s="27"/>
      <c r="C5" s="27"/>
    </row>
    <row r="6" spans="1:9">
      <c r="A6" s="76"/>
      <c r="B6" s="76"/>
      <c r="C6" s="76"/>
      <c r="D6" s="76"/>
      <c r="E6" s="76"/>
      <c r="F6" s="33"/>
      <c r="G6" s="33"/>
      <c r="H6" s="33"/>
      <c r="I6" s="33"/>
    </row>
    <row r="7" spans="1:9" s="32" customFormat="1" ht="14.25">
      <c r="A7" s="29" t="s">
        <v>12</v>
      </c>
      <c r="B7" s="56" t="s">
        <v>48</v>
      </c>
      <c r="C7" s="57"/>
      <c r="D7" s="57"/>
      <c r="E7" s="57"/>
      <c r="F7" s="58"/>
      <c r="G7" s="29" t="s">
        <v>13</v>
      </c>
      <c r="H7" s="29" t="s">
        <v>14</v>
      </c>
      <c r="I7" s="29" t="s">
        <v>15</v>
      </c>
    </row>
    <row r="8" spans="1:9" s="32" customFormat="1" ht="14.25" customHeight="1">
      <c r="A8" s="35">
        <v>2926</v>
      </c>
      <c r="B8" s="74" t="s">
        <v>66</v>
      </c>
      <c r="C8" s="74"/>
      <c r="D8" s="74"/>
      <c r="E8" s="74"/>
      <c r="F8" s="74"/>
      <c r="G8" s="36" t="s">
        <v>67</v>
      </c>
      <c r="H8" s="37" t="s">
        <v>68</v>
      </c>
      <c r="I8" s="37" t="s">
        <v>69</v>
      </c>
    </row>
    <row r="9" spans="1:9" s="32" customFormat="1" ht="14.25" customHeight="1">
      <c r="A9" s="35">
        <v>2928</v>
      </c>
      <c r="B9" s="74" t="s">
        <v>70</v>
      </c>
      <c r="C9" s="74"/>
      <c r="D9" s="74"/>
      <c r="E9" s="74"/>
      <c r="F9" s="74"/>
      <c r="G9" s="36" t="s">
        <v>67</v>
      </c>
      <c r="H9" s="37" t="s">
        <v>73</v>
      </c>
      <c r="I9" s="37" t="s">
        <v>71</v>
      </c>
    </row>
    <row r="10" spans="1:9" s="32" customFormat="1" ht="14.25" customHeight="1">
      <c r="A10" s="35">
        <v>2929</v>
      </c>
      <c r="B10" s="74" t="s">
        <v>72</v>
      </c>
      <c r="C10" s="74"/>
      <c r="D10" s="74"/>
      <c r="E10" s="74"/>
      <c r="F10" s="74"/>
      <c r="G10" s="36" t="s">
        <v>67</v>
      </c>
      <c r="H10" s="37" t="s">
        <v>68</v>
      </c>
      <c r="I10" s="37" t="s">
        <v>69</v>
      </c>
    </row>
    <row r="11" spans="1:9" s="32" customFormat="1" ht="28.5" customHeight="1">
      <c r="A11" s="35">
        <v>2930</v>
      </c>
      <c r="B11" s="74" t="s">
        <v>74</v>
      </c>
      <c r="C11" s="74"/>
      <c r="D11" s="74"/>
      <c r="E11" s="74"/>
      <c r="F11" s="74"/>
      <c r="G11" s="36" t="s">
        <v>67</v>
      </c>
      <c r="H11" s="37" t="s">
        <v>76</v>
      </c>
      <c r="I11" s="37" t="s">
        <v>79</v>
      </c>
    </row>
    <row r="12" spans="1:9" s="32" customFormat="1" ht="14.25">
      <c r="A12" s="35">
        <v>2931</v>
      </c>
      <c r="B12" s="74" t="s">
        <v>75</v>
      </c>
      <c r="C12" s="74"/>
      <c r="D12" s="74"/>
      <c r="E12" s="74"/>
      <c r="F12" s="74"/>
      <c r="G12" s="36" t="s">
        <v>78</v>
      </c>
      <c r="H12" s="37" t="s">
        <v>76</v>
      </c>
      <c r="I12" s="37" t="s">
        <v>79</v>
      </c>
    </row>
    <row r="13" spans="1:9" s="32" customFormat="1" ht="14.25">
      <c r="A13" s="35">
        <v>2936</v>
      </c>
      <c r="B13" s="74" t="s">
        <v>80</v>
      </c>
      <c r="C13" s="74"/>
      <c r="D13" s="74"/>
      <c r="E13" s="74"/>
      <c r="F13" s="74"/>
      <c r="G13" s="36" t="s">
        <v>67</v>
      </c>
      <c r="H13" s="37" t="s">
        <v>68</v>
      </c>
      <c r="I13" s="37" t="s">
        <v>71</v>
      </c>
    </row>
    <row r="14" spans="1:9">
      <c r="A14" s="34"/>
      <c r="B14" s="34"/>
      <c r="C14" s="34"/>
      <c r="D14" s="34"/>
      <c r="E14" s="34"/>
      <c r="F14" s="34"/>
      <c r="G14" s="34"/>
      <c r="H14" s="34"/>
      <c r="I14" s="34"/>
    </row>
    <row r="15" spans="1:9" ht="14.25">
      <c r="A15" s="56" t="s">
        <v>51</v>
      </c>
      <c r="B15" s="57"/>
      <c r="C15" s="57"/>
      <c r="D15" s="57"/>
      <c r="E15" s="57"/>
      <c r="F15" s="57"/>
      <c r="G15" s="57"/>
      <c r="H15" s="57"/>
      <c r="I15" s="58"/>
    </row>
    <row r="16" spans="1:9" ht="28.5">
      <c r="A16" s="14" t="s">
        <v>40</v>
      </c>
      <c r="B16" s="14" t="s">
        <v>77</v>
      </c>
      <c r="C16" s="23" t="s">
        <v>4</v>
      </c>
      <c r="D16" s="22" t="s">
        <v>5</v>
      </c>
      <c r="E16" s="20" t="s">
        <v>49</v>
      </c>
      <c r="F16" s="21" t="s">
        <v>6</v>
      </c>
      <c r="G16" s="21" t="s">
        <v>7</v>
      </c>
      <c r="H16" s="21" t="s">
        <v>8</v>
      </c>
      <c r="I16" s="21" t="s">
        <v>9</v>
      </c>
    </row>
    <row r="17" spans="1:9">
      <c r="A17" s="38" t="s">
        <v>41</v>
      </c>
      <c r="B17" s="36">
        <v>53</v>
      </c>
      <c r="C17" s="36">
        <v>20</v>
      </c>
      <c r="D17" s="36">
        <v>0</v>
      </c>
      <c r="E17" s="36">
        <v>0</v>
      </c>
      <c r="F17" s="36">
        <v>0</v>
      </c>
      <c r="G17" s="36">
        <f>B17-SUM(C17:F17)</f>
        <v>33</v>
      </c>
      <c r="H17" s="37">
        <f>(C17+D17)/B17</f>
        <v>0.37735849056603776</v>
      </c>
      <c r="I17" s="37">
        <f>(C17/(C17+D17+F17))</f>
        <v>1</v>
      </c>
    </row>
    <row r="18" spans="1:9">
      <c r="A18" s="38" t="s">
        <v>20</v>
      </c>
      <c r="B18" s="36">
        <v>12</v>
      </c>
      <c r="C18" s="36">
        <v>12</v>
      </c>
      <c r="D18" s="36">
        <v>0</v>
      </c>
      <c r="E18" s="36">
        <v>0</v>
      </c>
      <c r="F18" s="36">
        <v>0</v>
      </c>
      <c r="G18" s="36">
        <f>B18-SUM(C18:F18)</f>
        <v>0</v>
      </c>
      <c r="H18" s="37">
        <f t="shared" ref="H18:H42" si="0">(C18+D18)/B18</f>
        <v>1</v>
      </c>
      <c r="I18" s="37">
        <f t="shared" ref="I18:I42" si="1">C18/(C18+D18+F18)</f>
        <v>1</v>
      </c>
    </row>
    <row r="19" spans="1:9">
      <c r="A19" s="38" t="s">
        <v>21</v>
      </c>
      <c r="B19" s="36">
        <v>48</v>
      </c>
      <c r="C19" s="36">
        <v>48</v>
      </c>
      <c r="D19" s="36">
        <v>0</v>
      </c>
      <c r="E19" s="36">
        <v>0</v>
      </c>
      <c r="F19" s="36">
        <v>0</v>
      </c>
      <c r="G19" s="36">
        <f>B19-SUM(C19:F19)</f>
        <v>0</v>
      </c>
      <c r="H19" s="37">
        <f t="shared" si="0"/>
        <v>1</v>
      </c>
      <c r="I19" s="37">
        <f t="shared" si="1"/>
        <v>1</v>
      </c>
    </row>
    <row r="20" spans="1:9">
      <c r="A20" s="38" t="s">
        <v>22</v>
      </c>
      <c r="B20" s="36">
        <v>13</v>
      </c>
      <c r="C20" s="36">
        <v>13</v>
      </c>
      <c r="D20" s="36">
        <v>0</v>
      </c>
      <c r="E20" s="36">
        <v>0</v>
      </c>
      <c r="F20" s="36">
        <v>0</v>
      </c>
      <c r="G20" s="36">
        <f t="shared" ref="G20:G41" si="2">B20-SUM(C20:F20)</f>
        <v>0</v>
      </c>
      <c r="H20" s="37">
        <f t="shared" si="0"/>
        <v>1</v>
      </c>
      <c r="I20" s="37">
        <f>C20/(C20+D20+F20)</f>
        <v>1</v>
      </c>
    </row>
    <row r="21" spans="1:9">
      <c r="A21" s="38" t="s">
        <v>23</v>
      </c>
      <c r="B21" s="36">
        <v>9</v>
      </c>
      <c r="C21" s="36">
        <v>9</v>
      </c>
      <c r="D21" s="36">
        <v>0</v>
      </c>
      <c r="E21" s="36">
        <v>0</v>
      </c>
      <c r="F21" s="36">
        <v>0</v>
      </c>
      <c r="G21" s="36">
        <f t="shared" si="2"/>
        <v>0</v>
      </c>
      <c r="H21" s="37">
        <f t="shared" si="0"/>
        <v>1</v>
      </c>
      <c r="I21" s="37">
        <f t="shared" si="1"/>
        <v>1</v>
      </c>
    </row>
    <row r="22" spans="1:9">
      <c r="A22" s="38" t="s">
        <v>42</v>
      </c>
      <c r="B22" s="36">
        <v>3</v>
      </c>
      <c r="C22" s="36">
        <v>3</v>
      </c>
      <c r="D22" s="36">
        <v>0</v>
      </c>
      <c r="E22" s="36">
        <v>0</v>
      </c>
      <c r="F22" s="36">
        <v>0</v>
      </c>
      <c r="G22" s="36">
        <f t="shared" si="2"/>
        <v>0</v>
      </c>
      <c r="H22" s="37">
        <f t="shared" si="0"/>
        <v>1</v>
      </c>
      <c r="I22" s="37">
        <f t="shared" si="1"/>
        <v>1</v>
      </c>
    </row>
    <row r="23" spans="1:9">
      <c r="A23" s="38" t="s">
        <v>43</v>
      </c>
      <c r="B23" s="36">
        <v>6</v>
      </c>
      <c r="C23" s="36">
        <v>0</v>
      </c>
      <c r="D23" s="36">
        <v>0</v>
      </c>
      <c r="E23" s="36">
        <v>0</v>
      </c>
      <c r="F23" s="36">
        <v>0</v>
      </c>
      <c r="G23" s="36">
        <f t="shared" si="2"/>
        <v>6</v>
      </c>
      <c r="H23" s="37">
        <f>(C23+D23)/B23</f>
        <v>0</v>
      </c>
      <c r="I23" s="37" t="e">
        <f t="shared" si="1"/>
        <v>#DIV/0!</v>
      </c>
    </row>
    <row r="24" spans="1:9">
      <c r="A24" s="38" t="s">
        <v>44</v>
      </c>
      <c r="B24" s="36">
        <v>139</v>
      </c>
      <c r="C24" s="36">
        <v>82</v>
      </c>
      <c r="D24" s="36">
        <v>0</v>
      </c>
      <c r="E24" s="36">
        <v>1</v>
      </c>
      <c r="F24" s="36">
        <v>0</v>
      </c>
      <c r="G24" s="36">
        <f t="shared" si="2"/>
        <v>56</v>
      </c>
      <c r="H24" s="37">
        <f t="shared" si="0"/>
        <v>0.58992805755395683</v>
      </c>
      <c r="I24" s="37">
        <f t="shared" si="1"/>
        <v>1</v>
      </c>
    </row>
    <row r="25" spans="1:9">
      <c r="A25" s="38" t="s">
        <v>45</v>
      </c>
      <c r="B25" s="36">
        <v>4</v>
      </c>
      <c r="C25" s="36">
        <v>3</v>
      </c>
      <c r="D25" s="36">
        <v>0</v>
      </c>
      <c r="E25" s="36">
        <v>0</v>
      </c>
      <c r="F25" s="36">
        <v>0</v>
      </c>
      <c r="G25" s="36">
        <f t="shared" si="2"/>
        <v>1</v>
      </c>
      <c r="H25" s="37">
        <f t="shared" si="0"/>
        <v>0.75</v>
      </c>
      <c r="I25" s="37">
        <f t="shared" si="1"/>
        <v>1</v>
      </c>
    </row>
    <row r="26" spans="1:9">
      <c r="A26" s="38" t="s">
        <v>24</v>
      </c>
      <c r="B26" s="36">
        <v>6</v>
      </c>
      <c r="C26" s="36">
        <v>0</v>
      </c>
      <c r="D26" s="36">
        <v>0</v>
      </c>
      <c r="E26" s="36">
        <v>0</v>
      </c>
      <c r="F26" s="36">
        <v>0</v>
      </c>
      <c r="G26" s="36">
        <f t="shared" si="2"/>
        <v>6</v>
      </c>
      <c r="H26" s="37">
        <f t="shared" si="0"/>
        <v>0</v>
      </c>
      <c r="I26" s="37" t="e">
        <f t="shared" si="1"/>
        <v>#DIV/0!</v>
      </c>
    </row>
    <row r="27" spans="1:9">
      <c r="A27" s="38" t="s">
        <v>25</v>
      </c>
      <c r="B27" s="36">
        <v>15</v>
      </c>
      <c r="C27" s="36">
        <v>7</v>
      </c>
      <c r="D27" s="36">
        <v>0</v>
      </c>
      <c r="E27" s="36">
        <v>0</v>
      </c>
      <c r="F27" s="36">
        <v>0</v>
      </c>
      <c r="G27" s="36">
        <f t="shared" si="2"/>
        <v>8</v>
      </c>
      <c r="H27" s="37">
        <f t="shared" si="0"/>
        <v>0.46666666666666667</v>
      </c>
      <c r="I27" s="37">
        <f t="shared" si="1"/>
        <v>1</v>
      </c>
    </row>
    <row r="28" spans="1:9">
      <c r="A28" s="38" t="s">
        <v>26</v>
      </c>
      <c r="B28" s="36">
        <v>3</v>
      </c>
      <c r="C28" s="36">
        <v>0</v>
      </c>
      <c r="D28" s="36">
        <v>0</v>
      </c>
      <c r="E28" s="36">
        <v>0</v>
      </c>
      <c r="F28" s="36">
        <v>0</v>
      </c>
      <c r="G28" s="36">
        <f t="shared" si="2"/>
        <v>3</v>
      </c>
      <c r="H28" s="37">
        <f t="shared" si="0"/>
        <v>0</v>
      </c>
      <c r="I28" s="37" t="e">
        <f t="shared" si="1"/>
        <v>#DIV/0!</v>
      </c>
    </row>
    <row r="29" spans="1:9">
      <c r="A29" s="38" t="s">
        <v>27</v>
      </c>
      <c r="B29" s="36">
        <v>17</v>
      </c>
      <c r="C29" s="36">
        <v>16</v>
      </c>
      <c r="D29" s="36">
        <v>0</v>
      </c>
      <c r="E29" s="36">
        <v>1</v>
      </c>
      <c r="F29" s="36">
        <v>0</v>
      </c>
      <c r="G29" s="36">
        <f t="shared" si="2"/>
        <v>0</v>
      </c>
      <c r="H29" s="37">
        <f t="shared" si="0"/>
        <v>0.94117647058823528</v>
      </c>
      <c r="I29" s="37">
        <f t="shared" si="1"/>
        <v>1</v>
      </c>
    </row>
    <row r="30" spans="1:9">
      <c r="A30" s="38" t="s">
        <v>46</v>
      </c>
      <c r="B30" s="36">
        <v>20</v>
      </c>
      <c r="C30" s="36">
        <v>0</v>
      </c>
      <c r="D30" s="36">
        <v>0</v>
      </c>
      <c r="E30" s="36">
        <v>0</v>
      </c>
      <c r="F30" s="36">
        <v>0</v>
      </c>
      <c r="G30" s="36">
        <f t="shared" si="2"/>
        <v>20</v>
      </c>
      <c r="H30" s="37">
        <f t="shared" si="0"/>
        <v>0</v>
      </c>
      <c r="I30" s="37" t="e">
        <f t="shared" si="1"/>
        <v>#DIV/0!</v>
      </c>
    </row>
    <row r="31" spans="1:9">
      <c r="A31" s="38" t="s">
        <v>28</v>
      </c>
      <c r="B31" s="36">
        <v>209</v>
      </c>
      <c r="C31" s="36">
        <v>68</v>
      </c>
      <c r="D31" s="36">
        <v>1</v>
      </c>
      <c r="E31" s="36">
        <v>0</v>
      </c>
      <c r="F31" s="36">
        <v>0</v>
      </c>
      <c r="G31" s="36">
        <f t="shared" si="2"/>
        <v>140</v>
      </c>
      <c r="H31" s="37">
        <f>(C31+D31)/B31</f>
        <v>0.33014354066985646</v>
      </c>
      <c r="I31" s="37">
        <f t="shared" si="1"/>
        <v>0.98550724637681164</v>
      </c>
    </row>
    <row r="32" spans="1:9">
      <c r="A32" s="38" t="s">
        <v>30</v>
      </c>
      <c r="B32" s="36">
        <v>47</v>
      </c>
      <c r="C32" s="36">
        <v>43</v>
      </c>
      <c r="D32" s="36">
        <v>0</v>
      </c>
      <c r="E32" s="36">
        <v>1</v>
      </c>
      <c r="F32" s="36">
        <v>0</v>
      </c>
      <c r="G32" s="36">
        <f t="shared" si="2"/>
        <v>3</v>
      </c>
      <c r="H32" s="37">
        <f t="shared" si="0"/>
        <v>0.91489361702127658</v>
      </c>
      <c r="I32" s="37">
        <f t="shared" si="1"/>
        <v>1</v>
      </c>
    </row>
    <row r="33" spans="1:9">
      <c r="A33" s="38" t="s">
        <v>31</v>
      </c>
      <c r="B33" s="36">
        <v>19</v>
      </c>
      <c r="C33" s="36">
        <v>0</v>
      </c>
      <c r="D33" s="36">
        <v>0</v>
      </c>
      <c r="E33" s="36">
        <v>0</v>
      </c>
      <c r="F33" s="36">
        <v>0</v>
      </c>
      <c r="G33" s="36">
        <f t="shared" si="2"/>
        <v>19</v>
      </c>
      <c r="H33" s="37">
        <f t="shared" si="0"/>
        <v>0</v>
      </c>
      <c r="I33" s="37" t="e">
        <f t="shared" si="1"/>
        <v>#DIV/0!</v>
      </c>
    </row>
    <row r="34" spans="1:9">
      <c r="A34" s="38" t="s">
        <v>32</v>
      </c>
      <c r="B34" s="36">
        <v>21</v>
      </c>
      <c r="C34" s="36">
        <v>19</v>
      </c>
      <c r="D34" s="36">
        <v>0</v>
      </c>
      <c r="E34" s="36">
        <v>0</v>
      </c>
      <c r="F34" s="36">
        <v>0</v>
      </c>
      <c r="G34" s="36">
        <f t="shared" si="2"/>
        <v>2</v>
      </c>
      <c r="H34" s="37">
        <f t="shared" si="0"/>
        <v>0.90476190476190477</v>
      </c>
      <c r="I34" s="37">
        <f t="shared" si="1"/>
        <v>1</v>
      </c>
    </row>
    <row r="35" spans="1:9">
      <c r="A35" s="38" t="s">
        <v>33</v>
      </c>
      <c r="B35" s="36">
        <v>8</v>
      </c>
      <c r="C35" s="36">
        <v>8</v>
      </c>
      <c r="D35" s="36">
        <v>0</v>
      </c>
      <c r="E35" s="36">
        <v>0</v>
      </c>
      <c r="F35" s="36">
        <v>0</v>
      </c>
      <c r="G35" s="36">
        <f t="shared" si="2"/>
        <v>0</v>
      </c>
      <c r="H35" s="37">
        <f t="shared" si="0"/>
        <v>1</v>
      </c>
      <c r="I35" s="37">
        <f t="shared" si="1"/>
        <v>1</v>
      </c>
    </row>
    <row r="36" spans="1:9">
      <c r="A36" s="38" t="s">
        <v>35</v>
      </c>
      <c r="B36" s="36">
        <v>6</v>
      </c>
      <c r="C36" s="36">
        <v>0</v>
      </c>
      <c r="D36" s="36">
        <v>0</v>
      </c>
      <c r="E36" s="36">
        <v>0</v>
      </c>
      <c r="F36" s="36">
        <v>0</v>
      </c>
      <c r="G36" s="36">
        <f t="shared" si="2"/>
        <v>6</v>
      </c>
      <c r="H36" s="37">
        <f t="shared" si="0"/>
        <v>0</v>
      </c>
      <c r="I36" s="37" t="e">
        <f t="shared" si="1"/>
        <v>#DIV/0!</v>
      </c>
    </row>
    <row r="37" spans="1:9">
      <c r="A37" s="38" t="s">
        <v>34</v>
      </c>
      <c r="B37" s="36">
        <v>2</v>
      </c>
      <c r="C37" s="36">
        <v>0</v>
      </c>
      <c r="D37" s="36">
        <v>0</v>
      </c>
      <c r="E37" s="36">
        <v>0</v>
      </c>
      <c r="F37" s="36">
        <v>0</v>
      </c>
      <c r="G37" s="36">
        <f t="shared" si="2"/>
        <v>2</v>
      </c>
      <c r="H37" s="37">
        <f t="shared" si="0"/>
        <v>0</v>
      </c>
      <c r="I37" s="37" t="e">
        <f t="shared" si="1"/>
        <v>#DIV/0!</v>
      </c>
    </row>
    <row r="38" spans="1:9">
      <c r="A38" s="38" t="s">
        <v>36</v>
      </c>
      <c r="B38" s="36">
        <v>6</v>
      </c>
      <c r="C38" s="36">
        <v>4</v>
      </c>
      <c r="D38" s="36">
        <v>0</v>
      </c>
      <c r="E38" s="36">
        <v>0</v>
      </c>
      <c r="F38" s="36">
        <v>0</v>
      </c>
      <c r="G38" s="36">
        <f t="shared" si="2"/>
        <v>2</v>
      </c>
      <c r="H38" s="37">
        <f t="shared" si="0"/>
        <v>0.66666666666666663</v>
      </c>
      <c r="I38" s="37">
        <f t="shared" si="1"/>
        <v>1</v>
      </c>
    </row>
    <row r="39" spans="1:9">
      <c r="A39" s="38" t="s">
        <v>37</v>
      </c>
      <c r="B39" s="36">
        <v>24</v>
      </c>
      <c r="C39" s="36">
        <v>24</v>
      </c>
      <c r="D39" s="36">
        <v>1</v>
      </c>
      <c r="E39" s="36">
        <v>0</v>
      </c>
      <c r="F39" s="36">
        <v>0</v>
      </c>
      <c r="G39" s="36">
        <f t="shared" si="2"/>
        <v>-1</v>
      </c>
      <c r="H39" s="37">
        <f t="shared" si="0"/>
        <v>1.0416666666666667</v>
      </c>
      <c r="I39" s="37">
        <f t="shared" si="1"/>
        <v>0.96</v>
      </c>
    </row>
    <row r="40" spans="1:9">
      <c r="A40" s="38" t="s">
        <v>38</v>
      </c>
      <c r="B40" s="36">
        <v>4</v>
      </c>
      <c r="C40" s="36">
        <v>0</v>
      </c>
      <c r="D40" s="36">
        <v>0</v>
      </c>
      <c r="E40" s="36">
        <v>0</v>
      </c>
      <c r="F40" s="36">
        <v>0</v>
      </c>
      <c r="G40" s="36">
        <f t="shared" si="2"/>
        <v>4</v>
      </c>
      <c r="H40" s="37">
        <f t="shared" si="0"/>
        <v>0</v>
      </c>
      <c r="I40" s="37" t="e">
        <f t="shared" si="1"/>
        <v>#DIV/0!</v>
      </c>
    </row>
    <row r="41" spans="1:9">
      <c r="A41" s="38" t="s">
        <v>50</v>
      </c>
      <c r="B41" s="36"/>
      <c r="C41" s="36"/>
      <c r="D41" s="36"/>
      <c r="E41" s="36"/>
      <c r="F41" s="36"/>
      <c r="G41" s="36">
        <f t="shared" si="2"/>
        <v>0</v>
      </c>
      <c r="H41" s="37" t="e">
        <f t="shared" si="0"/>
        <v>#DIV/0!</v>
      </c>
      <c r="I41" s="37" t="e">
        <f t="shared" si="1"/>
        <v>#DIV/0!</v>
      </c>
    </row>
    <row r="42" spans="1:9" ht="15.75">
      <c r="A42" s="24" t="s">
        <v>10</v>
      </c>
      <c r="B42" s="25">
        <f t="shared" ref="B42:G42" si="3">SUM(B17:B40)</f>
        <v>694</v>
      </c>
      <c r="C42" s="25">
        <f t="shared" si="3"/>
        <v>379</v>
      </c>
      <c r="D42" s="25">
        <f t="shared" si="3"/>
        <v>2</v>
      </c>
      <c r="E42" s="25">
        <f t="shared" si="3"/>
        <v>3</v>
      </c>
      <c r="F42" s="25">
        <f t="shared" si="3"/>
        <v>0</v>
      </c>
      <c r="G42" s="25">
        <f t="shared" si="3"/>
        <v>310</v>
      </c>
      <c r="H42" s="26">
        <f t="shared" si="0"/>
        <v>0.54899135446685876</v>
      </c>
      <c r="I42" s="26">
        <f t="shared" si="1"/>
        <v>0.99475065616797897</v>
      </c>
    </row>
    <row r="43" spans="1:9">
      <c r="A43" s="75" t="s">
        <v>11</v>
      </c>
      <c r="B43" s="75"/>
      <c r="C43" s="75"/>
      <c r="D43" s="75"/>
      <c r="E43" s="75"/>
      <c r="F43" s="75"/>
      <c r="G43" s="75"/>
      <c r="H43" s="75"/>
      <c r="I43" s="75"/>
    </row>
  </sheetData>
  <mergeCells count="13">
    <mergeCell ref="B8:F8"/>
    <mergeCell ref="A1:I1"/>
    <mergeCell ref="B2:I2"/>
    <mergeCell ref="A4:A5"/>
    <mergeCell ref="A6:E6"/>
    <mergeCell ref="B7:F7"/>
    <mergeCell ref="A43:I43"/>
    <mergeCell ref="B9:F9"/>
    <mergeCell ref="B10:F10"/>
    <mergeCell ref="B11:F11"/>
    <mergeCell ref="B12:F12"/>
    <mergeCell ref="B13:F13"/>
    <mergeCell ref="A15:I15"/>
  </mergeCells>
  <hyperlinks>
    <hyperlink ref="A9" r:id="rId1" display="testdirector:dbsqc.sgp.dbs.com/qcbin,CBG,A_DB_CHANNELS,%5bAnyUser%5d;defect:2928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9"/>
  <sheetViews>
    <sheetView topLeftCell="A19" workbookViewId="0">
      <selection activeCell="H15" sqref="H15"/>
    </sheetView>
  </sheetViews>
  <sheetFormatPr defaultRowHeight="12.75"/>
  <cols>
    <col min="1" max="1" width="25" style="32" bestFit="1" customWidth="1"/>
    <col min="2" max="2" width="11.28515625" style="32" bestFit="1" customWidth="1"/>
    <col min="3" max="4" width="12.85546875" style="32" customWidth="1"/>
    <col min="5" max="5" width="13.42578125" style="32" customWidth="1"/>
    <col min="6" max="6" width="9.42578125" style="32" bestFit="1" customWidth="1"/>
    <col min="7" max="7" width="12.85546875" style="32" customWidth="1"/>
    <col min="8" max="8" width="14" style="32" customWidth="1"/>
    <col min="9" max="9" width="13.5703125" style="32" bestFit="1" customWidth="1"/>
    <col min="10" max="16384" width="9.140625" style="34"/>
  </cols>
  <sheetData>
    <row r="1" spans="1:9" s="32" customFormat="1" ht="15.75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9" s="32" customFormat="1" ht="15.75" customHeight="1">
      <c r="A2" s="15" t="s">
        <v>1</v>
      </c>
      <c r="B2" s="70" t="s">
        <v>47</v>
      </c>
      <c r="C2" s="71"/>
      <c r="D2" s="71"/>
      <c r="E2" s="71"/>
      <c r="F2" s="71"/>
      <c r="G2" s="71"/>
      <c r="H2" s="71"/>
      <c r="I2" s="71"/>
    </row>
    <row r="3" spans="1:9" s="32" customFormat="1">
      <c r="A3" s="34"/>
      <c r="B3" s="34"/>
      <c r="C3" s="34"/>
      <c r="D3" s="34"/>
    </row>
    <row r="4" spans="1:9" s="32" customFormat="1" ht="13.5" customHeight="1">
      <c r="A4" s="55" t="s">
        <v>19</v>
      </c>
      <c r="B4" s="20" t="s">
        <v>17</v>
      </c>
      <c r="C4" s="20" t="s">
        <v>18</v>
      </c>
    </row>
    <row r="5" spans="1:9" s="32" customFormat="1" ht="14.25">
      <c r="A5" s="55"/>
      <c r="B5" s="27"/>
      <c r="C5" s="27"/>
    </row>
    <row r="6" spans="1:9">
      <c r="A6" s="76"/>
      <c r="B6" s="76"/>
      <c r="C6" s="76"/>
      <c r="D6" s="76"/>
      <c r="E6" s="76"/>
      <c r="F6" s="33"/>
      <c r="G6" s="33"/>
      <c r="H6" s="33"/>
      <c r="I6" s="33"/>
    </row>
    <row r="7" spans="1:9" s="32" customFormat="1" ht="14.25">
      <c r="A7" s="29" t="s">
        <v>12</v>
      </c>
      <c r="B7" s="56" t="s">
        <v>48</v>
      </c>
      <c r="C7" s="57"/>
      <c r="D7" s="57"/>
      <c r="E7" s="57"/>
      <c r="F7" s="58"/>
      <c r="G7" s="29" t="s">
        <v>13</v>
      </c>
      <c r="H7" s="29" t="s">
        <v>14</v>
      </c>
      <c r="I7" s="29" t="s">
        <v>15</v>
      </c>
    </row>
    <row r="8" spans="1:9" s="32" customFormat="1" ht="14.25">
      <c r="A8" s="35">
        <v>2926</v>
      </c>
      <c r="B8" s="74" t="s">
        <v>66</v>
      </c>
      <c r="C8" s="74"/>
      <c r="D8" s="74"/>
      <c r="E8" s="74"/>
      <c r="F8" s="74"/>
      <c r="G8" s="36" t="s">
        <v>67</v>
      </c>
      <c r="H8" s="37" t="s">
        <v>82</v>
      </c>
      <c r="I8" s="37" t="s">
        <v>84</v>
      </c>
    </row>
    <row r="9" spans="1:9" s="32" customFormat="1" ht="14.25">
      <c r="A9" s="35">
        <v>2929</v>
      </c>
      <c r="B9" s="74" t="s">
        <v>72</v>
      </c>
      <c r="C9" s="74"/>
      <c r="D9" s="74"/>
      <c r="E9" s="74"/>
      <c r="F9" s="74" t="s">
        <v>81</v>
      </c>
      <c r="G9" s="36" t="s">
        <v>67</v>
      </c>
      <c r="H9" s="37" t="s">
        <v>85</v>
      </c>
      <c r="I9" s="37" t="s">
        <v>83</v>
      </c>
    </row>
    <row r="10" spans="1:9" s="32" customFormat="1" ht="14.25">
      <c r="A10" s="35">
        <v>2931</v>
      </c>
      <c r="B10" s="74" t="s">
        <v>75</v>
      </c>
      <c r="C10" s="74"/>
      <c r="D10" s="74"/>
      <c r="E10" s="74"/>
      <c r="F10" s="74" t="s">
        <v>81</v>
      </c>
      <c r="G10" s="36" t="s">
        <v>78</v>
      </c>
      <c r="H10" s="37" t="s">
        <v>87</v>
      </c>
      <c r="I10" s="37" t="s">
        <v>86</v>
      </c>
    </row>
    <row r="11" spans="1:9" s="32" customFormat="1" ht="14.25">
      <c r="A11" s="35">
        <v>3034</v>
      </c>
      <c r="B11" s="74" t="s">
        <v>88</v>
      </c>
      <c r="C11" s="74"/>
      <c r="D11" s="74"/>
      <c r="E11" s="74"/>
      <c r="F11" s="74" t="s">
        <v>81</v>
      </c>
      <c r="G11" s="36" t="s">
        <v>67</v>
      </c>
      <c r="H11" s="37" t="s">
        <v>82</v>
      </c>
      <c r="I11" s="37" t="s">
        <v>86</v>
      </c>
    </row>
    <row r="12" spans="1:9" s="32" customFormat="1" ht="14.25">
      <c r="A12" s="35">
        <v>3035</v>
      </c>
      <c r="B12" s="74" t="s">
        <v>89</v>
      </c>
      <c r="C12" s="74"/>
      <c r="D12" s="74"/>
      <c r="E12" s="74"/>
      <c r="F12" s="74" t="s">
        <v>81</v>
      </c>
      <c r="G12" s="36" t="s">
        <v>67</v>
      </c>
      <c r="H12" s="37" t="s">
        <v>82</v>
      </c>
      <c r="I12" s="37" t="s">
        <v>86</v>
      </c>
    </row>
    <row r="13" spans="1:9" s="32" customFormat="1" ht="14.25">
      <c r="A13" s="35">
        <v>3036</v>
      </c>
      <c r="B13" s="74" t="s">
        <v>90</v>
      </c>
      <c r="C13" s="74"/>
      <c r="D13" s="74"/>
      <c r="E13" s="74"/>
      <c r="F13" s="74" t="s">
        <v>81</v>
      </c>
      <c r="G13" s="36" t="s">
        <v>67</v>
      </c>
      <c r="H13" s="37" t="s">
        <v>82</v>
      </c>
      <c r="I13" s="37" t="s">
        <v>84</v>
      </c>
    </row>
    <row r="14" spans="1:9" s="32" customFormat="1" ht="14.25">
      <c r="A14" s="35">
        <v>3054</v>
      </c>
      <c r="B14" s="74" t="s">
        <v>92</v>
      </c>
      <c r="C14" s="74"/>
      <c r="D14" s="74"/>
      <c r="E14" s="74"/>
      <c r="F14" s="74"/>
      <c r="G14" s="36" t="s">
        <v>67</v>
      </c>
      <c r="H14" s="37" t="s">
        <v>82</v>
      </c>
      <c r="I14" s="37" t="s">
        <v>84</v>
      </c>
    </row>
    <row r="15" spans="1:9" s="32" customFormat="1" ht="14.25">
      <c r="A15" s="35">
        <v>3120</v>
      </c>
      <c r="B15" s="74" t="s">
        <v>93</v>
      </c>
      <c r="C15" s="74"/>
      <c r="D15" s="74"/>
      <c r="E15" s="74"/>
      <c r="F15" s="74"/>
      <c r="G15" s="36" t="s">
        <v>67</v>
      </c>
      <c r="H15" s="37" t="s">
        <v>82</v>
      </c>
      <c r="I15" s="37" t="s">
        <v>84</v>
      </c>
    </row>
    <row r="16" spans="1:9" s="32" customFormat="1" ht="14.25">
      <c r="A16" s="35">
        <v>2928</v>
      </c>
      <c r="B16" s="74" t="s">
        <v>70</v>
      </c>
      <c r="C16" s="74"/>
      <c r="D16" s="74"/>
      <c r="E16" s="74"/>
      <c r="F16" s="74" t="s">
        <v>81</v>
      </c>
      <c r="G16" s="36" t="s">
        <v>94</v>
      </c>
      <c r="H16" s="37" t="s">
        <v>82</v>
      </c>
      <c r="I16" s="37" t="s">
        <v>84</v>
      </c>
    </row>
    <row r="17" spans="1:9" s="32" customFormat="1" ht="14.25">
      <c r="A17" s="35">
        <v>2930</v>
      </c>
      <c r="B17" s="74" t="s">
        <v>74</v>
      </c>
      <c r="C17" s="74"/>
      <c r="D17" s="74"/>
      <c r="E17" s="74"/>
      <c r="F17" s="74" t="s">
        <v>81</v>
      </c>
      <c r="G17" s="36" t="s">
        <v>94</v>
      </c>
      <c r="H17" s="37" t="s">
        <v>82</v>
      </c>
      <c r="I17" s="37" t="s">
        <v>86</v>
      </c>
    </row>
    <row r="18" spans="1:9" s="32" customFormat="1" ht="14.25">
      <c r="A18" s="35">
        <v>2936</v>
      </c>
      <c r="B18" s="74" t="s">
        <v>80</v>
      </c>
      <c r="C18" s="74"/>
      <c r="D18" s="74"/>
      <c r="E18" s="74"/>
      <c r="F18" s="74" t="s">
        <v>81</v>
      </c>
      <c r="G18" s="36" t="s">
        <v>94</v>
      </c>
      <c r="H18" s="37" t="s">
        <v>82</v>
      </c>
      <c r="I18" s="37" t="s">
        <v>86</v>
      </c>
    </row>
    <row r="19" spans="1:9" s="32" customFormat="1" ht="14.25">
      <c r="A19" s="35">
        <v>3038</v>
      </c>
      <c r="B19" s="74" t="s">
        <v>91</v>
      </c>
      <c r="C19" s="74"/>
      <c r="D19" s="74"/>
      <c r="E19" s="74"/>
      <c r="F19" s="74"/>
      <c r="G19" s="36" t="s">
        <v>94</v>
      </c>
      <c r="H19" s="37" t="s">
        <v>82</v>
      </c>
      <c r="I19" s="37" t="s">
        <v>84</v>
      </c>
    </row>
    <row r="20" spans="1:9">
      <c r="A20" s="34"/>
      <c r="B20" s="34"/>
      <c r="C20" s="34"/>
      <c r="D20" s="34"/>
      <c r="E20" s="34"/>
      <c r="F20" s="34"/>
      <c r="G20" s="34"/>
      <c r="H20" s="34"/>
      <c r="I20" s="34"/>
    </row>
    <row r="21" spans="1:9" ht="14.25">
      <c r="A21" s="56" t="s">
        <v>51</v>
      </c>
      <c r="B21" s="57"/>
      <c r="C21" s="57"/>
      <c r="D21" s="57"/>
      <c r="E21" s="57"/>
      <c r="F21" s="57"/>
      <c r="G21" s="57"/>
      <c r="H21" s="57"/>
      <c r="I21" s="58"/>
    </row>
    <row r="22" spans="1:9" ht="28.5">
      <c r="A22" s="14" t="s">
        <v>40</v>
      </c>
      <c r="B22" s="14" t="s">
        <v>77</v>
      </c>
      <c r="C22" s="23" t="s">
        <v>4</v>
      </c>
      <c r="D22" s="22" t="s">
        <v>5</v>
      </c>
      <c r="E22" s="20" t="s">
        <v>49</v>
      </c>
      <c r="F22" s="21" t="s">
        <v>6</v>
      </c>
      <c r="G22" s="21" t="s">
        <v>7</v>
      </c>
      <c r="H22" s="21" t="s">
        <v>8</v>
      </c>
      <c r="I22" s="21" t="s">
        <v>9</v>
      </c>
    </row>
    <row r="23" spans="1:9">
      <c r="A23" s="38" t="s">
        <v>41</v>
      </c>
      <c r="B23" s="36">
        <v>53</v>
      </c>
      <c r="C23" s="36">
        <v>26</v>
      </c>
      <c r="D23" s="36">
        <v>0</v>
      </c>
      <c r="E23" s="36">
        <v>0</v>
      </c>
      <c r="F23" s="36">
        <v>0</v>
      </c>
      <c r="G23" s="36">
        <f>B23-SUM(C23:F23)</f>
        <v>27</v>
      </c>
      <c r="H23" s="37">
        <f>(C23+D23)/B23</f>
        <v>0.49056603773584906</v>
      </c>
      <c r="I23" s="37">
        <f>(C23/(C23+D23+F23))</f>
        <v>1</v>
      </c>
    </row>
    <row r="24" spans="1:9">
      <c r="A24" s="38" t="s">
        <v>20</v>
      </c>
      <c r="B24" s="36">
        <v>12</v>
      </c>
      <c r="C24" s="36">
        <v>12</v>
      </c>
      <c r="D24" s="36">
        <v>0</v>
      </c>
      <c r="E24" s="36">
        <v>0</v>
      </c>
      <c r="F24" s="36">
        <v>0</v>
      </c>
      <c r="G24" s="36">
        <f>B24-SUM(C24:F24)</f>
        <v>0</v>
      </c>
      <c r="H24" s="37">
        <f t="shared" ref="H24:H48" si="0">(C24+D24)/B24</f>
        <v>1</v>
      </c>
      <c r="I24" s="37">
        <f t="shared" ref="I24:I48" si="1">C24/(C24+D24+F24)</f>
        <v>1</v>
      </c>
    </row>
    <row r="25" spans="1:9">
      <c r="A25" s="38" t="s">
        <v>21</v>
      </c>
      <c r="B25" s="36">
        <v>48</v>
      </c>
      <c r="C25" s="36">
        <v>48</v>
      </c>
      <c r="D25" s="36">
        <v>0</v>
      </c>
      <c r="E25" s="36">
        <v>0</v>
      </c>
      <c r="F25" s="36">
        <v>0</v>
      </c>
      <c r="G25" s="36">
        <f>B25-SUM(C25:F25)</f>
        <v>0</v>
      </c>
      <c r="H25" s="37">
        <f t="shared" si="0"/>
        <v>1</v>
      </c>
      <c r="I25" s="37">
        <f t="shared" si="1"/>
        <v>1</v>
      </c>
    </row>
    <row r="26" spans="1:9">
      <c r="A26" s="38" t="s">
        <v>22</v>
      </c>
      <c r="B26" s="36">
        <v>13</v>
      </c>
      <c r="C26" s="36">
        <v>13</v>
      </c>
      <c r="D26" s="36">
        <v>0</v>
      </c>
      <c r="E26" s="36">
        <v>0</v>
      </c>
      <c r="F26" s="36">
        <v>0</v>
      </c>
      <c r="G26" s="36">
        <f t="shared" ref="G26:G47" si="2">B26-SUM(C26:F26)</f>
        <v>0</v>
      </c>
      <c r="H26" s="37">
        <f t="shared" si="0"/>
        <v>1</v>
      </c>
      <c r="I26" s="37">
        <f>C26/(C26+D26+F26)</f>
        <v>1</v>
      </c>
    </row>
    <row r="27" spans="1:9">
      <c r="A27" s="38" t="s">
        <v>23</v>
      </c>
      <c r="B27" s="36">
        <v>9</v>
      </c>
      <c r="C27" s="36">
        <v>9</v>
      </c>
      <c r="D27" s="36">
        <v>0</v>
      </c>
      <c r="E27" s="36">
        <v>0</v>
      </c>
      <c r="F27" s="36">
        <v>0</v>
      </c>
      <c r="G27" s="36">
        <f t="shared" si="2"/>
        <v>0</v>
      </c>
      <c r="H27" s="37">
        <f t="shared" si="0"/>
        <v>1</v>
      </c>
      <c r="I27" s="37">
        <f t="shared" si="1"/>
        <v>1</v>
      </c>
    </row>
    <row r="28" spans="1:9">
      <c r="A28" s="38" t="s">
        <v>42</v>
      </c>
      <c r="B28" s="36">
        <v>3</v>
      </c>
      <c r="C28" s="36">
        <v>3</v>
      </c>
      <c r="D28" s="36">
        <v>0</v>
      </c>
      <c r="E28" s="36">
        <v>0</v>
      </c>
      <c r="F28" s="36">
        <v>0</v>
      </c>
      <c r="G28" s="36">
        <f t="shared" si="2"/>
        <v>0</v>
      </c>
      <c r="H28" s="37">
        <f t="shared" si="0"/>
        <v>1</v>
      </c>
      <c r="I28" s="37">
        <f t="shared" si="1"/>
        <v>1</v>
      </c>
    </row>
    <row r="29" spans="1:9">
      <c r="A29" s="38" t="s">
        <v>43</v>
      </c>
      <c r="B29" s="36">
        <v>6</v>
      </c>
      <c r="C29" s="36">
        <v>0</v>
      </c>
      <c r="D29" s="36">
        <v>0</v>
      </c>
      <c r="E29" s="36">
        <v>0</v>
      </c>
      <c r="F29" s="36">
        <v>0</v>
      </c>
      <c r="G29" s="36">
        <f t="shared" si="2"/>
        <v>6</v>
      </c>
      <c r="H29" s="37">
        <f>(C29+D29)/B29</f>
        <v>0</v>
      </c>
      <c r="I29" s="37">
        <v>0</v>
      </c>
    </row>
    <row r="30" spans="1:9">
      <c r="A30" s="38" t="s">
        <v>44</v>
      </c>
      <c r="B30" s="36">
        <v>139</v>
      </c>
      <c r="C30" s="36">
        <v>81</v>
      </c>
      <c r="D30" s="36">
        <v>3</v>
      </c>
      <c r="E30" s="36">
        <v>1</v>
      </c>
      <c r="F30" s="36">
        <v>0</v>
      </c>
      <c r="G30" s="36">
        <f t="shared" si="2"/>
        <v>54</v>
      </c>
      <c r="H30" s="37">
        <f t="shared" si="0"/>
        <v>0.60431654676258995</v>
      </c>
      <c r="I30" s="37">
        <f t="shared" si="1"/>
        <v>0.9642857142857143</v>
      </c>
    </row>
    <row r="31" spans="1:9">
      <c r="A31" s="38" t="s">
        <v>45</v>
      </c>
      <c r="B31" s="36">
        <v>4</v>
      </c>
      <c r="C31" s="36">
        <v>3</v>
      </c>
      <c r="D31" s="36">
        <v>0</v>
      </c>
      <c r="E31" s="36">
        <v>1</v>
      </c>
      <c r="F31" s="36">
        <v>0</v>
      </c>
      <c r="G31" s="36">
        <f t="shared" si="2"/>
        <v>0</v>
      </c>
      <c r="H31" s="37">
        <f t="shared" si="0"/>
        <v>0.75</v>
      </c>
      <c r="I31" s="37">
        <f t="shared" si="1"/>
        <v>1</v>
      </c>
    </row>
    <row r="32" spans="1:9">
      <c r="A32" s="38" t="s">
        <v>24</v>
      </c>
      <c r="B32" s="36">
        <v>6</v>
      </c>
      <c r="C32" s="36">
        <v>6</v>
      </c>
      <c r="D32" s="36">
        <v>0</v>
      </c>
      <c r="E32" s="36">
        <v>0</v>
      </c>
      <c r="F32" s="36">
        <v>0</v>
      </c>
      <c r="G32" s="36">
        <f t="shared" si="2"/>
        <v>0</v>
      </c>
      <c r="H32" s="37">
        <f t="shared" si="0"/>
        <v>1</v>
      </c>
      <c r="I32" s="37">
        <f t="shared" si="1"/>
        <v>1</v>
      </c>
    </row>
    <row r="33" spans="1:9">
      <c r="A33" s="38" t="s">
        <v>25</v>
      </c>
      <c r="B33" s="36">
        <v>15</v>
      </c>
      <c r="C33" s="36">
        <v>7</v>
      </c>
      <c r="D33" s="36">
        <v>0</v>
      </c>
      <c r="E33" s="36">
        <v>0</v>
      </c>
      <c r="F33" s="36">
        <v>0</v>
      </c>
      <c r="G33" s="36">
        <f t="shared" si="2"/>
        <v>8</v>
      </c>
      <c r="H33" s="37">
        <f t="shared" si="0"/>
        <v>0.46666666666666667</v>
      </c>
      <c r="I33" s="37">
        <f t="shared" si="1"/>
        <v>1</v>
      </c>
    </row>
    <row r="34" spans="1:9">
      <c r="A34" s="38" t="s">
        <v>26</v>
      </c>
      <c r="B34" s="36">
        <v>3</v>
      </c>
      <c r="C34" s="36">
        <v>0</v>
      </c>
      <c r="D34" s="36">
        <v>0</v>
      </c>
      <c r="E34" s="36">
        <v>0</v>
      </c>
      <c r="F34" s="36">
        <v>0</v>
      </c>
      <c r="G34" s="36">
        <f t="shared" si="2"/>
        <v>3</v>
      </c>
      <c r="H34" s="37">
        <f t="shared" si="0"/>
        <v>0</v>
      </c>
      <c r="I34" s="37">
        <v>0</v>
      </c>
    </row>
    <row r="35" spans="1:9">
      <c r="A35" s="38" t="s">
        <v>27</v>
      </c>
      <c r="B35" s="36">
        <v>17</v>
      </c>
      <c r="C35" s="36">
        <v>16</v>
      </c>
      <c r="D35" s="36">
        <v>0</v>
      </c>
      <c r="E35" s="36">
        <v>1</v>
      </c>
      <c r="F35" s="36">
        <v>0</v>
      </c>
      <c r="G35" s="36">
        <f t="shared" si="2"/>
        <v>0</v>
      </c>
      <c r="H35" s="37">
        <f t="shared" si="0"/>
        <v>0.94117647058823528</v>
      </c>
      <c r="I35" s="37">
        <f t="shared" si="1"/>
        <v>1</v>
      </c>
    </row>
    <row r="36" spans="1:9">
      <c r="A36" s="38" t="s">
        <v>46</v>
      </c>
      <c r="B36" s="36">
        <v>20</v>
      </c>
      <c r="C36" s="36">
        <v>0</v>
      </c>
      <c r="D36" s="36">
        <v>0</v>
      </c>
      <c r="E36" s="36">
        <v>0</v>
      </c>
      <c r="F36" s="36">
        <v>0</v>
      </c>
      <c r="G36" s="36">
        <f t="shared" si="2"/>
        <v>20</v>
      </c>
      <c r="H36" s="37">
        <f t="shared" si="0"/>
        <v>0</v>
      </c>
      <c r="I36" s="37">
        <v>0</v>
      </c>
    </row>
    <row r="37" spans="1:9">
      <c r="A37" s="38" t="s">
        <v>28</v>
      </c>
      <c r="B37" s="36">
        <v>168</v>
      </c>
      <c r="C37" s="36">
        <v>76</v>
      </c>
      <c r="D37" s="36">
        <v>1</v>
      </c>
      <c r="E37" s="36">
        <v>0</v>
      </c>
      <c r="F37" s="36">
        <v>0</v>
      </c>
      <c r="G37" s="36">
        <f t="shared" si="2"/>
        <v>91</v>
      </c>
      <c r="H37" s="37">
        <f>(C37+D37)/B37</f>
        <v>0.45833333333333331</v>
      </c>
      <c r="I37" s="37">
        <f t="shared" si="1"/>
        <v>0.98701298701298701</v>
      </c>
    </row>
    <row r="38" spans="1:9">
      <c r="A38" s="38" t="s">
        <v>30</v>
      </c>
      <c r="B38" s="36">
        <v>47</v>
      </c>
      <c r="C38" s="36">
        <v>43</v>
      </c>
      <c r="D38" s="36">
        <v>0</v>
      </c>
      <c r="E38" s="36">
        <v>1</v>
      </c>
      <c r="F38" s="36">
        <v>0</v>
      </c>
      <c r="G38" s="36">
        <f t="shared" si="2"/>
        <v>3</v>
      </c>
      <c r="H38" s="37">
        <f t="shared" si="0"/>
        <v>0.91489361702127658</v>
      </c>
      <c r="I38" s="37">
        <f t="shared" si="1"/>
        <v>1</v>
      </c>
    </row>
    <row r="39" spans="1:9">
      <c r="A39" s="38" t="s">
        <v>31</v>
      </c>
      <c r="B39" s="36">
        <v>19</v>
      </c>
      <c r="C39" s="36">
        <v>13</v>
      </c>
      <c r="D39" s="36">
        <v>1</v>
      </c>
      <c r="E39" s="36">
        <v>0</v>
      </c>
      <c r="F39" s="36">
        <v>0</v>
      </c>
      <c r="G39" s="36">
        <f t="shared" si="2"/>
        <v>5</v>
      </c>
      <c r="H39" s="37">
        <f t="shared" si="0"/>
        <v>0.73684210526315785</v>
      </c>
      <c r="I39" s="37">
        <f t="shared" si="1"/>
        <v>0.9285714285714286</v>
      </c>
    </row>
    <row r="40" spans="1:9">
      <c r="A40" s="38" t="s">
        <v>32</v>
      </c>
      <c r="B40" s="36">
        <v>21</v>
      </c>
      <c r="C40" s="36">
        <v>19</v>
      </c>
      <c r="D40" s="36">
        <v>0</v>
      </c>
      <c r="E40" s="36">
        <v>0</v>
      </c>
      <c r="F40" s="36">
        <v>0</v>
      </c>
      <c r="G40" s="36">
        <f t="shared" si="2"/>
        <v>2</v>
      </c>
      <c r="H40" s="37">
        <f t="shared" si="0"/>
        <v>0.90476190476190477</v>
      </c>
      <c r="I40" s="37">
        <f t="shared" si="1"/>
        <v>1</v>
      </c>
    </row>
    <row r="41" spans="1:9">
      <c r="A41" s="38" t="s">
        <v>33</v>
      </c>
      <c r="B41" s="36">
        <v>8</v>
      </c>
      <c r="C41" s="36">
        <v>8</v>
      </c>
      <c r="D41" s="36">
        <v>0</v>
      </c>
      <c r="E41" s="36">
        <v>0</v>
      </c>
      <c r="F41" s="36">
        <v>0</v>
      </c>
      <c r="G41" s="36">
        <f t="shared" si="2"/>
        <v>0</v>
      </c>
      <c r="H41" s="37">
        <f t="shared" si="0"/>
        <v>1</v>
      </c>
      <c r="I41" s="37">
        <f t="shared" si="1"/>
        <v>1</v>
      </c>
    </row>
    <row r="42" spans="1:9">
      <c r="A42" s="38" t="s">
        <v>35</v>
      </c>
      <c r="B42" s="36">
        <v>6</v>
      </c>
      <c r="C42" s="36">
        <v>0</v>
      </c>
      <c r="D42" s="36">
        <v>0</v>
      </c>
      <c r="E42" s="36">
        <v>0</v>
      </c>
      <c r="F42" s="36">
        <v>0</v>
      </c>
      <c r="G42" s="36">
        <f t="shared" si="2"/>
        <v>6</v>
      </c>
      <c r="H42" s="37">
        <f t="shared" si="0"/>
        <v>0</v>
      </c>
      <c r="I42" s="37">
        <v>0</v>
      </c>
    </row>
    <row r="43" spans="1:9">
      <c r="A43" s="38" t="s">
        <v>34</v>
      </c>
      <c r="B43" s="36">
        <v>2</v>
      </c>
      <c r="C43" s="36">
        <v>0</v>
      </c>
      <c r="D43" s="36">
        <v>0</v>
      </c>
      <c r="E43" s="36">
        <v>0</v>
      </c>
      <c r="F43" s="36">
        <v>0</v>
      </c>
      <c r="G43" s="36">
        <f t="shared" si="2"/>
        <v>2</v>
      </c>
      <c r="H43" s="37">
        <f t="shared" si="0"/>
        <v>0</v>
      </c>
      <c r="I43" s="37">
        <v>0</v>
      </c>
    </row>
    <row r="44" spans="1:9">
      <c r="A44" s="38" t="s">
        <v>36</v>
      </c>
      <c r="B44" s="36">
        <v>6</v>
      </c>
      <c r="C44" s="36">
        <v>4</v>
      </c>
      <c r="D44" s="36">
        <v>0</v>
      </c>
      <c r="E44" s="36">
        <v>0</v>
      </c>
      <c r="F44" s="36">
        <v>0</v>
      </c>
      <c r="G44" s="36">
        <f t="shared" si="2"/>
        <v>2</v>
      </c>
      <c r="H44" s="37">
        <f t="shared" si="0"/>
        <v>0.66666666666666663</v>
      </c>
      <c r="I44" s="37">
        <f t="shared" si="1"/>
        <v>1</v>
      </c>
    </row>
    <row r="45" spans="1:9">
      <c r="A45" s="38" t="s">
        <v>37</v>
      </c>
      <c r="B45" s="36">
        <v>24</v>
      </c>
      <c r="C45" s="36">
        <v>24</v>
      </c>
      <c r="D45" s="36">
        <v>1</v>
      </c>
      <c r="E45" s="36">
        <v>0</v>
      </c>
      <c r="F45" s="36">
        <v>0</v>
      </c>
      <c r="G45" s="36">
        <f t="shared" si="2"/>
        <v>-1</v>
      </c>
      <c r="H45" s="37">
        <f t="shared" si="0"/>
        <v>1.0416666666666667</v>
      </c>
      <c r="I45" s="37">
        <f t="shared" si="1"/>
        <v>0.96</v>
      </c>
    </row>
    <row r="46" spans="1:9">
      <c r="A46" s="38" t="s">
        <v>38</v>
      </c>
      <c r="B46" s="36">
        <v>4</v>
      </c>
      <c r="C46" s="36">
        <v>0</v>
      </c>
      <c r="D46" s="36">
        <v>0</v>
      </c>
      <c r="E46" s="36">
        <v>0</v>
      </c>
      <c r="F46" s="36">
        <v>0</v>
      </c>
      <c r="G46" s="36">
        <f t="shared" si="2"/>
        <v>4</v>
      </c>
      <c r="H46" s="37">
        <f t="shared" si="0"/>
        <v>0</v>
      </c>
      <c r="I46" s="37">
        <v>0</v>
      </c>
    </row>
    <row r="47" spans="1:9">
      <c r="A47" s="38" t="s">
        <v>50</v>
      </c>
      <c r="B47" s="36"/>
      <c r="C47" s="36"/>
      <c r="D47" s="36"/>
      <c r="E47" s="36"/>
      <c r="F47" s="36"/>
      <c r="G47" s="36">
        <f t="shared" si="2"/>
        <v>0</v>
      </c>
      <c r="H47" s="37">
        <v>0</v>
      </c>
      <c r="I47" s="37">
        <v>0</v>
      </c>
    </row>
    <row r="48" spans="1:9" ht="15.75">
      <c r="A48" s="24" t="s">
        <v>10</v>
      </c>
      <c r="B48" s="25">
        <f t="shared" ref="B48:G48" si="3">SUM(B23:B46)</f>
        <v>653</v>
      </c>
      <c r="C48" s="25">
        <f t="shared" si="3"/>
        <v>411</v>
      </c>
      <c r="D48" s="25">
        <f t="shared" si="3"/>
        <v>6</v>
      </c>
      <c r="E48" s="25">
        <f t="shared" si="3"/>
        <v>4</v>
      </c>
      <c r="F48" s="25">
        <f t="shared" si="3"/>
        <v>0</v>
      </c>
      <c r="G48" s="25">
        <f t="shared" si="3"/>
        <v>232</v>
      </c>
      <c r="H48" s="26">
        <f t="shared" si="0"/>
        <v>0.63859111791730472</v>
      </c>
      <c r="I48" s="26">
        <f t="shared" si="1"/>
        <v>0.98561151079136688</v>
      </c>
    </row>
    <row r="49" spans="1:9">
      <c r="A49" s="75" t="s">
        <v>11</v>
      </c>
      <c r="B49" s="75"/>
      <c r="C49" s="75"/>
      <c r="D49" s="75"/>
      <c r="E49" s="75"/>
      <c r="F49" s="75"/>
      <c r="G49" s="75"/>
      <c r="H49" s="75"/>
      <c r="I49" s="75"/>
    </row>
  </sheetData>
  <mergeCells count="19">
    <mergeCell ref="B17:F17"/>
    <mergeCell ref="B10:F10"/>
    <mergeCell ref="A49:I49"/>
    <mergeCell ref="A21:I21"/>
    <mergeCell ref="B19:F19"/>
    <mergeCell ref="B15:F15"/>
    <mergeCell ref="B18:F18"/>
    <mergeCell ref="B11:F11"/>
    <mergeCell ref="B12:F12"/>
    <mergeCell ref="B13:F13"/>
    <mergeCell ref="B14:F14"/>
    <mergeCell ref="B8:F8"/>
    <mergeCell ref="B16:F16"/>
    <mergeCell ref="A1:I1"/>
    <mergeCell ref="B2:I2"/>
    <mergeCell ref="A4:A5"/>
    <mergeCell ref="A6:E6"/>
    <mergeCell ref="B7:F7"/>
    <mergeCell ref="B9:F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9"/>
  <sheetViews>
    <sheetView topLeftCell="A16" workbookViewId="0">
      <selection activeCell="C48" sqref="C48"/>
    </sheetView>
  </sheetViews>
  <sheetFormatPr defaultRowHeight="12.75"/>
  <cols>
    <col min="1" max="1" width="25" style="32" bestFit="1" customWidth="1"/>
    <col min="2" max="2" width="11.28515625" style="32" bestFit="1" customWidth="1"/>
    <col min="3" max="4" width="12.85546875" style="32" customWidth="1"/>
    <col min="5" max="5" width="13.42578125" style="32" customWidth="1"/>
    <col min="6" max="6" width="9.42578125" style="32" bestFit="1" customWidth="1"/>
    <col min="7" max="7" width="12.85546875" style="32" customWidth="1"/>
    <col min="8" max="8" width="14" style="32" customWidth="1"/>
    <col min="9" max="9" width="13.5703125" style="32" bestFit="1" customWidth="1"/>
    <col min="10" max="16384" width="9.140625" style="34"/>
  </cols>
  <sheetData>
    <row r="1" spans="1:9" s="32" customFormat="1" ht="15.75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9" s="32" customFormat="1" ht="15.75" customHeight="1">
      <c r="A2" s="15" t="s">
        <v>1</v>
      </c>
      <c r="B2" s="70" t="s">
        <v>47</v>
      </c>
      <c r="C2" s="71"/>
      <c r="D2" s="71"/>
      <c r="E2" s="71"/>
      <c r="F2" s="71"/>
      <c r="G2" s="71"/>
      <c r="H2" s="71"/>
      <c r="I2" s="71"/>
    </row>
    <row r="3" spans="1:9" s="32" customFormat="1">
      <c r="A3" s="34"/>
      <c r="B3" s="34"/>
      <c r="C3" s="34"/>
      <c r="D3" s="34"/>
    </row>
    <row r="4" spans="1:9" s="32" customFormat="1" ht="13.5" customHeight="1">
      <c r="A4" s="55" t="s">
        <v>19</v>
      </c>
      <c r="B4" s="20" t="s">
        <v>17</v>
      </c>
      <c r="C4" s="20" t="s">
        <v>18</v>
      </c>
    </row>
    <row r="5" spans="1:9" s="32" customFormat="1" ht="14.25">
      <c r="A5" s="55"/>
      <c r="B5" s="27"/>
      <c r="C5" s="27"/>
    </row>
    <row r="6" spans="1:9">
      <c r="A6" s="76"/>
      <c r="B6" s="76"/>
      <c r="C6" s="76"/>
      <c r="D6" s="76"/>
      <c r="E6" s="76"/>
      <c r="F6" s="40"/>
      <c r="G6" s="40"/>
      <c r="H6" s="40"/>
      <c r="I6" s="40"/>
    </row>
    <row r="7" spans="1:9" s="32" customFormat="1" ht="14.25">
      <c r="A7" s="39" t="s">
        <v>12</v>
      </c>
      <c r="B7" s="56" t="s">
        <v>48</v>
      </c>
      <c r="C7" s="57"/>
      <c r="D7" s="57"/>
      <c r="E7" s="57"/>
      <c r="F7" s="58"/>
      <c r="G7" s="39" t="s">
        <v>13</v>
      </c>
      <c r="H7" s="39" t="s">
        <v>14</v>
      </c>
      <c r="I7" s="39" t="s">
        <v>15</v>
      </c>
    </row>
    <row r="8" spans="1:9" s="32" customFormat="1" ht="14.25">
      <c r="A8" s="35">
        <v>2926</v>
      </c>
      <c r="B8" s="74" t="s">
        <v>66</v>
      </c>
      <c r="C8" s="74"/>
      <c r="D8" s="74"/>
      <c r="E8" s="74"/>
      <c r="F8" s="74"/>
      <c r="G8" s="36" t="s">
        <v>67</v>
      </c>
      <c r="H8" s="37" t="s">
        <v>82</v>
      </c>
      <c r="I8" s="37" t="s">
        <v>84</v>
      </c>
    </row>
    <row r="9" spans="1:9" s="32" customFormat="1" ht="14.25">
      <c r="A9" s="35">
        <v>2929</v>
      </c>
      <c r="B9" s="74" t="s">
        <v>72</v>
      </c>
      <c r="C9" s="74"/>
      <c r="D9" s="74"/>
      <c r="E9" s="74"/>
      <c r="F9" s="74" t="s">
        <v>81</v>
      </c>
      <c r="G9" s="36" t="s">
        <v>67</v>
      </c>
      <c r="H9" s="37" t="s">
        <v>85</v>
      </c>
      <c r="I9" s="37" t="s">
        <v>83</v>
      </c>
    </row>
    <row r="10" spans="1:9" s="32" customFormat="1" ht="14.25">
      <c r="A10" s="35">
        <v>2931</v>
      </c>
      <c r="B10" s="74" t="s">
        <v>75</v>
      </c>
      <c r="C10" s="74"/>
      <c r="D10" s="74"/>
      <c r="E10" s="74"/>
      <c r="F10" s="74" t="s">
        <v>81</v>
      </c>
      <c r="G10" s="36" t="s">
        <v>78</v>
      </c>
      <c r="H10" s="37" t="s">
        <v>87</v>
      </c>
      <c r="I10" s="37" t="s">
        <v>86</v>
      </c>
    </row>
    <row r="11" spans="1:9" s="32" customFormat="1" ht="14.25">
      <c r="A11" s="35">
        <v>3034</v>
      </c>
      <c r="B11" s="74" t="s">
        <v>88</v>
      </c>
      <c r="C11" s="74"/>
      <c r="D11" s="74"/>
      <c r="E11" s="74"/>
      <c r="F11" s="74" t="s">
        <v>81</v>
      </c>
      <c r="G11" s="36" t="s">
        <v>67</v>
      </c>
      <c r="H11" s="37" t="s">
        <v>82</v>
      </c>
      <c r="I11" s="37" t="s">
        <v>86</v>
      </c>
    </row>
    <row r="12" spans="1:9" s="32" customFormat="1" ht="14.25">
      <c r="A12" s="35">
        <v>3035</v>
      </c>
      <c r="B12" s="74" t="s">
        <v>89</v>
      </c>
      <c r="C12" s="74"/>
      <c r="D12" s="74"/>
      <c r="E12" s="74"/>
      <c r="F12" s="74" t="s">
        <v>81</v>
      </c>
      <c r="G12" s="36" t="s">
        <v>67</v>
      </c>
      <c r="H12" s="37" t="s">
        <v>82</v>
      </c>
      <c r="I12" s="37" t="s">
        <v>86</v>
      </c>
    </row>
    <row r="13" spans="1:9" s="32" customFormat="1" ht="14.25">
      <c r="A13" s="35">
        <v>3036</v>
      </c>
      <c r="B13" s="74" t="s">
        <v>90</v>
      </c>
      <c r="C13" s="74"/>
      <c r="D13" s="74"/>
      <c r="E13" s="74"/>
      <c r="F13" s="74" t="s">
        <v>81</v>
      </c>
      <c r="G13" s="36" t="s">
        <v>67</v>
      </c>
      <c r="H13" s="37" t="s">
        <v>82</v>
      </c>
      <c r="I13" s="37" t="s">
        <v>84</v>
      </c>
    </row>
    <row r="14" spans="1:9" s="32" customFormat="1" ht="14.25">
      <c r="A14" s="35">
        <v>3054</v>
      </c>
      <c r="B14" s="74" t="s">
        <v>92</v>
      </c>
      <c r="C14" s="74"/>
      <c r="D14" s="74"/>
      <c r="E14" s="74"/>
      <c r="F14" s="74"/>
      <c r="G14" s="36" t="s">
        <v>67</v>
      </c>
      <c r="H14" s="37" t="s">
        <v>82</v>
      </c>
      <c r="I14" s="37" t="s">
        <v>84</v>
      </c>
    </row>
    <row r="15" spans="1:9" s="32" customFormat="1" ht="14.25">
      <c r="A15" s="35">
        <v>3120</v>
      </c>
      <c r="B15" s="74" t="s">
        <v>93</v>
      </c>
      <c r="C15" s="74"/>
      <c r="D15" s="74"/>
      <c r="E15" s="74"/>
      <c r="F15" s="74"/>
      <c r="G15" s="36" t="s">
        <v>67</v>
      </c>
      <c r="H15" s="37" t="s">
        <v>82</v>
      </c>
      <c r="I15" s="37" t="s">
        <v>84</v>
      </c>
    </row>
    <row r="16" spans="1:9" s="32" customFormat="1" ht="14.25">
      <c r="A16" s="35">
        <v>2928</v>
      </c>
      <c r="B16" s="74" t="s">
        <v>70</v>
      </c>
      <c r="C16" s="74"/>
      <c r="D16" s="74"/>
      <c r="E16" s="74"/>
      <c r="F16" s="74" t="s">
        <v>81</v>
      </c>
      <c r="G16" s="36" t="s">
        <v>94</v>
      </c>
      <c r="H16" s="37" t="s">
        <v>82</v>
      </c>
      <c r="I16" s="37" t="s">
        <v>84</v>
      </c>
    </row>
    <row r="17" spans="1:9" s="32" customFormat="1" ht="14.25">
      <c r="A17" s="35">
        <v>2930</v>
      </c>
      <c r="B17" s="74" t="s">
        <v>74</v>
      </c>
      <c r="C17" s="74"/>
      <c r="D17" s="74"/>
      <c r="E17" s="74"/>
      <c r="F17" s="74" t="s">
        <v>81</v>
      </c>
      <c r="G17" s="36" t="s">
        <v>94</v>
      </c>
      <c r="H17" s="37" t="s">
        <v>82</v>
      </c>
      <c r="I17" s="37" t="s">
        <v>86</v>
      </c>
    </row>
    <row r="18" spans="1:9" s="32" customFormat="1" ht="14.25">
      <c r="A18" s="35">
        <v>2936</v>
      </c>
      <c r="B18" s="74" t="s">
        <v>80</v>
      </c>
      <c r="C18" s="74"/>
      <c r="D18" s="74"/>
      <c r="E18" s="74"/>
      <c r="F18" s="74" t="s">
        <v>81</v>
      </c>
      <c r="G18" s="36" t="s">
        <v>94</v>
      </c>
      <c r="H18" s="37" t="s">
        <v>82</v>
      </c>
      <c r="I18" s="37" t="s">
        <v>86</v>
      </c>
    </row>
    <row r="19" spans="1:9" s="32" customFormat="1" ht="14.25">
      <c r="A19" s="35">
        <v>3038</v>
      </c>
      <c r="B19" s="74" t="s">
        <v>91</v>
      </c>
      <c r="C19" s="74"/>
      <c r="D19" s="74"/>
      <c r="E19" s="74"/>
      <c r="F19" s="74"/>
      <c r="G19" s="36" t="s">
        <v>94</v>
      </c>
      <c r="H19" s="37" t="s">
        <v>82</v>
      </c>
      <c r="I19" s="37" t="s">
        <v>84</v>
      </c>
    </row>
    <row r="20" spans="1:9">
      <c r="A20" s="34"/>
      <c r="B20" s="34"/>
      <c r="C20" s="34"/>
      <c r="D20" s="34"/>
      <c r="E20" s="34"/>
      <c r="F20" s="34"/>
      <c r="G20" s="34"/>
      <c r="H20" s="34"/>
      <c r="I20" s="34"/>
    </row>
    <row r="21" spans="1:9" ht="14.25">
      <c r="A21" s="56" t="s">
        <v>51</v>
      </c>
      <c r="B21" s="57"/>
      <c r="C21" s="57"/>
      <c r="D21" s="57"/>
      <c r="E21" s="57"/>
      <c r="F21" s="57"/>
      <c r="G21" s="57"/>
      <c r="H21" s="57"/>
      <c r="I21" s="58"/>
    </row>
    <row r="22" spans="1:9" ht="28.5">
      <c r="A22" s="14" t="s">
        <v>40</v>
      </c>
      <c r="B22" s="14" t="s">
        <v>77</v>
      </c>
      <c r="C22" s="23" t="s">
        <v>4</v>
      </c>
      <c r="D22" s="22" t="s">
        <v>5</v>
      </c>
      <c r="E22" s="20" t="s">
        <v>49</v>
      </c>
      <c r="F22" s="21" t="s">
        <v>6</v>
      </c>
      <c r="G22" s="21" t="s">
        <v>7</v>
      </c>
      <c r="H22" s="21" t="s">
        <v>8</v>
      </c>
      <c r="I22" s="21" t="s">
        <v>9</v>
      </c>
    </row>
    <row r="23" spans="1:9">
      <c r="A23" s="38" t="s">
        <v>41</v>
      </c>
      <c r="B23" s="36">
        <v>53</v>
      </c>
      <c r="C23" s="36">
        <v>28</v>
      </c>
      <c r="D23" s="36">
        <v>0</v>
      </c>
      <c r="E23" s="36">
        <v>0</v>
      </c>
      <c r="F23" s="36">
        <v>0</v>
      </c>
      <c r="G23" s="36">
        <f>B23-SUM(C23:F23)</f>
        <v>25</v>
      </c>
      <c r="H23" s="37">
        <f>(C23+D23)/B23</f>
        <v>0.52830188679245282</v>
      </c>
      <c r="I23" s="37">
        <f>(C23/(C23+D23+F23))</f>
        <v>1</v>
      </c>
    </row>
    <row r="24" spans="1:9">
      <c r="A24" s="38" t="s">
        <v>20</v>
      </c>
      <c r="B24" s="36">
        <v>12</v>
      </c>
      <c r="C24" s="36">
        <v>12</v>
      </c>
      <c r="D24" s="36">
        <v>0</v>
      </c>
      <c r="E24" s="36">
        <v>0</v>
      </c>
      <c r="F24" s="36">
        <v>0</v>
      </c>
      <c r="G24" s="36">
        <f>B24-SUM(C24:F24)</f>
        <v>0</v>
      </c>
      <c r="H24" s="37">
        <f t="shared" ref="H24:H48" si="0">(C24+D24)/B24</f>
        <v>1</v>
      </c>
      <c r="I24" s="37">
        <f t="shared" ref="I24:I48" si="1">C24/(C24+D24+F24)</f>
        <v>1</v>
      </c>
    </row>
    <row r="25" spans="1:9">
      <c r="A25" s="38" t="s">
        <v>21</v>
      </c>
      <c r="B25" s="36">
        <v>48</v>
      </c>
      <c r="C25" s="36">
        <v>48</v>
      </c>
      <c r="D25" s="36">
        <v>0</v>
      </c>
      <c r="E25" s="36">
        <v>0</v>
      </c>
      <c r="F25" s="36">
        <v>0</v>
      </c>
      <c r="G25" s="36">
        <f>B25-SUM(C25:F25)</f>
        <v>0</v>
      </c>
      <c r="H25" s="37">
        <f t="shared" si="0"/>
        <v>1</v>
      </c>
      <c r="I25" s="37">
        <f t="shared" si="1"/>
        <v>1</v>
      </c>
    </row>
    <row r="26" spans="1:9">
      <c r="A26" s="38" t="s">
        <v>22</v>
      </c>
      <c r="B26" s="36">
        <v>13</v>
      </c>
      <c r="C26" s="36">
        <v>13</v>
      </c>
      <c r="D26" s="36">
        <v>0</v>
      </c>
      <c r="E26" s="36">
        <v>0</v>
      </c>
      <c r="F26" s="36">
        <v>0</v>
      </c>
      <c r="G26" s="36">
        <f t="shared" ref="G26:G47" si="2">B26-SUM(C26:F26)</f>
        <v>0</v>
      </c>
      <c r="H26" s="37">
        <f t="shared" si="0"/>
        <v>1</v>
      </c>
      <c r="I26" s="37">
        <f>C26/(C26+D26+F26)</f>
        <v>1</v>
      </c>
    </row>
    <row r="27" spans="1:9">
      <c r="A27" s="38" t="s">
        <v>23</v>
      </c>
      <c r="B27" s="36">
        <v>9</v>
      </c>
      <c r="C27" s="36">
        <v>9</v>
      </c>
      <c r="D27" s="36">
        <v>0</v>
      </c>
      <c r="E27" s="36">
        <v>0</v>
      </c>
      <c r="F27" s="36">
        <v>0</v>
      </c>
      <c r="G27" s="36">
        <f t="shared" si="2"/>
        <v>0</v>
      </c>
      <c r="H27" s="37">
        <f t="shared" si="0"/>
        <v>1</v>
      </c>
      <c r="I27" s="37">
        <f t="shared" si="1"/>
        <v>1</v>
      </c>
    </row>
    <row r="28" spans="1:9">
      <c r="A28" s="38" t="s">
        <v>42</v>
      </c>
      <c r="B28" s="36">
        <v>3</v>
      </c>
      <c r="C28" s="36">
        <v>3</v>
      </c>
      <c r="D28" s="36">
        <v>0</v>
      </c>
      <c r="E28" s="36">
        <v>0</v>
      </c>
      <c r="F28" s="36">
        <v>0</v>
      </c>
      <c r="G28" s="36">
        <f t="shared" si="2"/>
        <v>0</v>
      </c>
      <c r="H28" s="37">
        <f t="shared" si="0"/>
        <v>1</v>
      </c>
      <c r="I28" s="37">
        <f t="shared" si="1"/>
        <v>1</v>
      </c>
    </row>
    <row r="29" spans="1:9">
      <c r="A29" s="38" t="s">
        <v>43</v>
      </c>
      <c r="B29" s="36">
        <v>6</v>
      </c>
      <c r="C29" s="36">
        <v>0</v>
      </c>
      <c r="D29" s="36">
        <v>0</v>
      </c>
      <c r="E29" s="36">
        <v>0</v>
      </c>
      <c r="F29" s="36">
        <v>0</v>
      </c>
      <c r="G29" s="36">
        <f t="shared" si="2"/>
        <v>6</v>
      </c>
      <c r="H29" s="37">
        <f>(C29+D29)/B29</f>
        <v>0</v>
      </c>
      <c r="I29" s="37">
        <v>0</v>
      </c>
    </row>
    <row r="30" spans="1:9">
      <c r="A30" s="38" t="s">
        <v>44</v>
      </c>
      <c r="B30" s="36">
        <v>139</v>
      </c>
      <c r="C30" s="36">
        <v>83</v>
      </c>
      <c r="D30" s="36">
        <v>3</v>
      </c>
      <c r="E30" s="36">
        <v>1</v>
      </c>
      <c r="F30" s="36">
        <v>0</v>
      </c>
      <c r="G30" s="36">
        <f t="shared" si="2"/>
        <v>52</v>
      </c>
      <c r="H30" s="37">
        <f t="shared" si="0"/>
        <v>0.61870503597122306</v>
      </c>
      <c r="I30" s="37">
        <f t="shared" si="1"/>
        <v>0.96511627906976749</v>
      </c>
    </row>
    <row r="31" spans="1:9">
      <c r="A31" s="38" t="s">
        <v>45</v>
      </c>
      <c r="B31" s="36">
        <v>4</v>
      </c>
      <c r="C31" s="36">
        <v>3</v>
      </c>
      <c r="D31" s="36">
        <v>0</v>
      </c>
      <c r="E31" s="36">
        <v>1</v>
      </c>
      <c r="F31" s="36">
        <v>0</v>
      </c>
      <c r="G31" s="36">
        <f t="shared" si="2"/>
        <v>0</v>
      </c>
      <c r="H31" s="37">
        <f t="shared" si="0"/>
        <v>0.75</v>
      </c>
      <c r="I31" s="37">
        <f t="shared" si="1"/>
        <v>1</v>
      </c>
    </row>
    <row r="32" spans="1:9">
      <c r="A32" s="38" t="s">
        <v>24</v>
      </c>
      <c r="B32" s="36">
        <v>6</v>
      </c>
      <c r="C32" s="36">
        <v>6</v>
      </c>
      <c r="D32" s="36">
        <v>0</v>
      </c>
      <c r="E32" s="36">
        <v>0</v>
      </c>
      <c r="F32" s="36">
        <v>0</v>
      </c>
      <c r="G32" s="36">
        <f t="shared" si="2"/>
        <v>0</v>
      </c>
      <c r="H32" s="37">
        <f t="shared" si="0"/>
        <v>1</v>
      </c>
      <c r="I32" s="37">
        <f t="shared" si="1"/>
        <v>1</v>
      </c>
    </row>
    <row r="33" spans="1:9">
      <c r="A33" s="38" t="s">
        <v>25</v>
      </c>
      <c r="B33" s="36">
        <v>15</v>
      </c>
      <c r="C33" s="36">
        <v>7</v>
      </c>
      <c r="D33" s="36">
        <v>0</v>
      </c>
      <c r="E33" s="36">
        <v>0</v>
      </c>
      <c r="F33" s="36">
        <v>0</v>
      </c>
      <c r="G33" s="36">
        <f t="shared" si="2"/>
        <v>8</v>
      </c>
      <c r="H33" s="37">
        <f t="shared" si="0"/>
        <v>0.46666666666666667</v>
      </c>
      <c r="I33" s="37">
        <f t="shared" si="1"/>
        <v>1</v>
      </c>
    </row>
    <row r="34" spans="1:9">
      <c r="A34" s="38" t="s">
        <v>26</v>
      </c>
      <c r="B34" s="36">
        <v>3</v>
      </c>
      <c r="C34" s="36">
        <v>0</v>
      </c>
      <c r="D34" s="36">
        <v>0</v>
      </c>
      <c r="E34" s="36">
        <v>0</v>
      </c>
      <c r="F34" s="36">
        <v>0</v>
      </c>
      <c r="G34" s="36">
        <f t="shared" si="2"/>
        <v>3</v>
      </c>
      <c r="H34" s="37">
        <f t="shared" si="0"/>
        <v>0</v>
      </c>
      <c r="I34" s="37">
        <v>0</v>
      </c>
    </row>
    <row r="35" spans="1:9">
      <c r="A35" s="38" t="s">
        <v>27</v>
      </c>
      <c r="B35" s="36">
        <v>17</v>
      </c>
      <c r="C35" s="36">
        <v>16</v>
      </c>
      <c r="D35" s="36">
        <v>0</v>
      </c>
      <c r="E35" s="36">
        <v>1</v>
      </c>
      <c r="F35" s="36">
        <v>0</v>
      </c>
      <c r="G35" s="36">
        <f t="shared" si="2"/>
        <v>0</v>
      </c>
      <c r="H35" s="37">
        <f t="shared" si="0"/>
        <v>0.94117647058823528</v>
      </c>
      <c r="I35" s="37">
        <f t="shared" si="1"/>
        <v>1</v>
      </c>
    </row>
    <row r="36" spans="1:9">
      <c r="A36" s="38" t="s">
        <v>46</v>
      </c>
      <c r="B36" s="36">
        <v>20</v>
      </c>
      <c r="C36" s="36">
        <v>4</v>
      </c>
      <c r="D36" s="36">
        <v>0</v>
      </c>
      <c r="E36" s="36">
        <v>0</v>
      </c>
      <c r="F36" s="36">
        <v>0</v>
      </c>
      <c r="G36" s="36">
        <f t="shared" si="2"/>
        <v>16</v>
      </c>
      <c r="H36" s="37">
        <f t="shared" si="0"/>
        <v>0.2</v>
      </c>
      <c r="I36" s="37">
        <v>0</v>
      </c>
    </row>
    <row r="37" spans="1:9">
      <c r="A37" s="38" t="s">
        <v>28</v>
      </c>
      <c r="B37" s="36">
        <v>168</v>
      </c>
      <c r="C37" s="36">
        <v>76</v>
      </c>
      <c r="D37" s="36">
        <v>1</v>
      </c>
      <c r="E37" s="36">
        <v>0</v>
      </c>
      <c r="F37" s="36">
        <v>0</v>
      </c>
      <c r="G37" s="36">
        <f t="shared" si="2"/>
        <v>91</v>
      </c>
      <c r="H37" s="37">
        <f>(C37+D37)/B37</f>
        <v>0.45833333333333331</v>
      </c>
      <c r="I37" s="37">
        <f t="shared" si="1"/>
        <v>0.98701298701298701</v>
      </c>
    </row>
    <row r="38" spans="1:9">
      <c r="A38" s="38" t="s">
        <v>30</v>
      </c>
      <c r="B38" s="36">
        <v>47</v>
      </c>
      <c r="C38" s="36">
        <v>43</v>
      </c>
      <c r="D38" s="36">
        <v>0</v>
      </c>
      <c r="E38" s="36">
        <v>1</v>
      </c>
      <c r="F38" s="36">
        <v>0</v>
      </c>
      <c r="G38" s="36">
        <f t="shared" si="2"/>
        <v>3</v>
      </c>
      <c r="H38" s="37">
        <f t="shared" si="0"/>
        <v>0.91489361702127658</v>
      </c>
      <c r="I38" s="37">
        <f t="shared" si="1"/>
        <v>1</v>
      </c>
    </row>
    <row r="39" spans="1:9">
      <c r="A39" s="38" t="s">
        <v>31</v>
      </c>
      <c r="B39" s="36">
        <v>19</v>
      </c>
      <c r="C39" s="36">
        <v>15</v>
      </c>
      <c r="D39" s="36">
        <v>1</v>
      </c>
      <c r="E39" s="36">
        <v>0</v>
      </c>
      <c r="F39" s="36">
        <v>0</v>
      </c>
      <c r="G39" s="36">
        <f t="shared" si="2"/>
        <v>3</v>
      </c>
      <c r="H39" s="37">
        <f t="shared" si="0"/>
        <v>0.84210526315789469</v>
      </c>
      <c r="I39" s="37">
        <f t="shared" si="1"/>
        <v>0.9375</v>
      </c>
    </row>
    <row r="40" spans="1:9">
      <c r="A40" s="38" t="s">
        <v>32</v>
      </c>
      <c r="B40" s="36">
        <v>21</v>
      </c>
      <c r="C40" s="36">
        <v>19</v>
      </c>
      <c r="D40" s="36">
        <v>0</v>
      </c>
      <c r="E40" s="36">
        <v>0</v>
      </c>
      <c r="F40" s="36">
        <v>0</v>
      </c>
      <c r="G40" s="36">
        <f t="shared" si="2"/>
        <v>2</v>
      </c>
      <c r="H40" s="37">
        <f t="shared" si="0"/>
        <v>0.90476190476190477</v>
      </c>
      <c r="I40" s="37">
        <f t="shared" si="1"/>
        <v>1</v>
      </c>
    </row>
    <row r="41" spans="1:9">
      <c r="A41" s="38" t="s">
        <v>33</v>
      </c>
      <c r="B41" s="36">
        <v>8</v>
      </c>
      <c r="C41" s="36">
        <v>8</v>
      </c>
      <c r="D41" s="36">
        <v>0</v>
      </c>
      <c r="E41" s="36">
        <v>0</v>
      </c>
      <c r="F41" s="36">
        <v>0</v>
      </c>
      <c r="G41" s="36">
        <f t="shared" si="2"/>
        <v>0</v>
      </c>
      <c r="H41" s="37">
        <f t="shared" si="0"/>
        <v>1</v>
      </c>
      <c r="I41" s="37">
        <f t="shared" si="1"/>
        <v>1</v>
      </c>
    </row>
    <row r="42" spans="1:9">
      <c r="A42" s="38" t="s">
        <v>35</v>
      </c>
      <c r="B42" s="36">
        <v>6</v>
      </c>
      <c r="C42" s="36">
        <v>0</v>
      </c>
      <c r="D42" s="36">
        <v>0</v>
      </c>
      <c r="E42" s="36">
        <v>0</v>
      </c>
      <c r="F42" s="36">
        <v>0</v>
      </c>
      <c r="G42" s="36">
        <f t="shared" si="2"/>
        <v>6</v>
      </c>
      <c r="H42" s="37">
        <f t="shared" si="0"/>
        <v>0</v>
      </c>
      <c r="I42" s="37">
        <v>0</v>
      </c>
    </row>
    <row r="43" spans="1:9">
      <c r="A43" s="38" t="s">
        <v>34</v>
      </c>
      <c r="B43" s="36">
        <v>2</v>
      </c>
      <c r="C43" s="36">
        <v>0</v>
      </c>
      <c r="D43" s="36">
        <v>0</v>
      </c>
      <c r="E43" s="36">
        <v>0</v>
      </c>
      <c r="F43" s="36">
        <v>0</v>
      </c>
      <c r="G43" s="36">
        <f t="shared" si="2"/>
        <v>2</v>
      </c>
      <c r="H43" s="37">
        <f t="shared" si="0"/>
        <v>0</v>
      </c>
      <c r="I43" s="37">
        <v>0</v>
      </c>
    </row>
    <row r="44" spans="1:9">
      <c r="A44" s="38" t="s">
        <v>36</v>
      </c>
      <c r="B44" s="36">
        <v>6</v>
      </c>
      <c r="C44" s="36">
        <v>4</v>
      </c>
      <c r="D44" s="36">
        <v>0</v>
      </c>
      <c r="E44" s="36">
        <v>0</v>
      </c>
      <c r="F44" s="36">
        <v>0</v>
      </c>
      <c r="G44" s="36">
        <f t="shared" si="2"/>
        <v>2</v>
      </c>
      <c r="H44" s="37">
        <f t="shared" si="0"/>
        <v>0.66666666666666663</v>
      </c>
      <c r="I44" s="37">
        <f t="shared" si="1"/>
        <v>1</v>
      </c>
    </row>
    <row r="45" spans="1:9">
      <c r="A45" s="38" t="s">
        <v>37</v>
      </c>
      <c r="B45" s="36">
        <v>24</v>
      </c>
      <c r="C45" s="36">
        <v>24</v>
      </c>
      <c r="D45" s="36">
        <v>1</v>
      </c>
      <c r="E45" s="36">
        <v>0</v>
      </c>
      <c r="F45" s="36">
        <v>0</v>
      </c>
      <c r="G45" s="36">
        <f t="shared" si="2"/>
        <v>-1</v>
      </c>
      <c r="H45" s="37">
        <f t="shared" si="0"/>
        <v>1.0416666666666667</v>
      </c>
      <c r="I45" s="37">
        <f t="shared" si="1"/>
        <v>0.96</v>
      </c>
    </row>
    <row r="46" spans="1:9">
      <c r="A46" s="38" t="s">
        <v>38</v>
      </c>
      <c r="B46" s="36">
        <v>4</v>
      </c>
      <c r="C46" s="36">
        <v>4</v>
      </c>
      <c r="D46" s="36">
        <v>0</v>
      </c>
      <c r="E46" s="36">
        <v>0</v>
      </c>
      <c r="F46" s="36">
        <v>0</v>
      </c>
      <c r="G46" s="36">
        <f t="shared" si="2"/>
        <v>0</v>
      </c>
      <c r="H46" s="37">
        <f t="shared" si="0"/>
        <v>1</v>
      </c>
      <c r="I46" s="37">
        <v>0</v>
      </c>
    </row>
    <row r="47" spans="1:9">
      <c r="A47" s="38" t="s">
        <v>50</v>
      </c>
      <c r="B47" s="36"/>
      <c r="C47" s="36"/>
      <c r="D47" s="36"/>
      <c r="E47" s="36"/>
      <c r="F47" s="36"/>
      <c r="G47" s="36">
        <f t="shared" si="2"/>
        <v>0</v>
      </c>
      <c r="H47" s="37">
        <v>0</v>
      </c>
      <c r="I47" s="37">
        <v>0</v>
      </c>
    </row>
    <row r="48" spans="1:9" ht="15.75">
      <c r="A48" s="24" t="s">
        <v>10</v>
      </c>
      <c r="B48" s="25">
        <f t="shared" ref="B48:G48" si="3">SUM(B23:B46)</f>
        <v>653</v>
      </c>
      <c r="C48" s="25">
        <f t="shared" si="3"/>
        <v>425</v>
      </c>
      <c r="D48" s="25">
        <f t="shared" si="3"/>
        <v>6</v>
      </c>
      <c r="E48" s="25">
        <f t="shared" si="3"/>
        <v>4</v>
      </c>
      <c r="F48" s="25">
        <f t="shared" si="3"/>
        <v>0</v>
      </c>
      <c r="G48" s="25">
        <f t="shared" si="3"/>
        <v>218</v>
      </c>
      <c r="H48" s="26">
        <f t="shared" si="0"/>
        <v>0.66003062787136291</v>
      </c>
      <c r="I48" s="26">
        <f t="shared" si="1"/>
        <v>0.9860788863109049</v>
      </c>
    </row>
    <row r="49" spans="1:9">
      <c r="A49" s="75" t="s">
        <v>11</v>
      </c>
      <c r="B49" s="75"/>
      <c r="C49" s="75"/>
      <c r="D49" s="75"/>
      <c r="E49" s="75"/>
      <c r="F49" s="75"/>
      <c r="G49" s="75"/>
      <c r="H49" s="75"/>
      <c r="I49" s="75"/>
    </row>
  </sheetData>
  <mergeCells count="19">
    <mergeCell ref="B14:F14"/>
    <mergeCell ref="A1:I1"/>
    <mergeCell ref="B2:I2"/>
    <mergeCell ref="A4:A5"/>
    <mergeCell ref="A6:E6"/>
    <mergeCell ref="B7:F7"/>
    <mergeCell ref="B8:F8"/>
    <mergeCell ref="B9:F9"/>
    <mergeCell ref="B10:F10"/>
    <mergeCell ref="B11:F11"/>
    <mergeCell ref="B12:F12"/>
    <mergeCell ref="B13:F13"/>
    <mergeCell ref="A49:I49"/>
    <mergeCell ref="B15:F15"/>
    <mergeCell ref="B16:F16"/>
    <mergeCell ref="B17:F17"/>
    <mergeCell ref="B18:F18"/>
    <mergeCell ref="B19:F19"/>
    <mergeCell ref="A21:I2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7"/>
  <sheetViews>
    <sheetView topLeftCell="A4" zoomScale="115" zoomScaleNormal="115" workbookViewId="0">
      <selection activeCell="K12" sqref="K12"/>
    </sheetView>
  </sheetViews>
  <sheetFormatPr defaultRowHeight="12.75"/>
  <cols>
    <col min="1" max="1" width="25" style="32" bestFit="1" customWidth="1"/>
    <col min="2" max="2" width="11.28515625" style="32" bestFit="1" customWidth="1"/>
    <col min="3" max="4" width="12.85546875" style="32" customWidth="1"/>
    <col min="5" max="5" width="13.42578125" style="32" customWidth="1"/>
    <col min="6" max="6" width="9.42578125" style="32" bestFit="1" customWidth="1"/>
    <col min="7" max="7" width="12.85546875" style="32" customWidth="1"/>
    <col min="8" max="8" width="14" style="32" customWidth="1"/>
    <col min="9" max="9" width="15.7109375" style="32" bestFit="1" customWidth="1"/>
    <col min="10" max="16384" width="9.140625" style="34"/>
  </cols>
  <sheetData>
    <row r="1" spans="1:9" s="32" customFormat="1" ht="15.75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9" s="32" customFormat="1" ht="15.75" customHeight="1">
      <c r="A2" s="15" t="s">
        <v>1</v>
      </c>
      <c r="B2" s="70" t="s">
        <v>47</v>
      </c>
      <c r="C2" s="71"/>
      <c r="D2" s="71"/>
      <c r="E2" s="71"/>
      <c r="F2" s="71"/>
      <c r="G2" s="71"/>
      <c r="H2" s="71"/>
      <c r="I2" s="71"/>
    </row>
    <row r="3" spans="1:9" s="32" customFormat="1">
      <c r="A3" s="34"/>
      <c r="B3" s="34"/>
      <c r="C3" s="34"/>
      <c r="D3" s="34"/>
    </row>
    <row r="4" spans="1:9" s="32" customFormat="1" ht="13.5" customHeight="1">
      <c r="A4" s="55" t="s">
        <v>19</v>
      </c>
      <c r="B4" s="20" t="s">
        <v>17</v>
      </c>
      <c r="C4" s="20" t="s">
        <v>18</v>
      </c>
    </row>
    <row r="5" spans="1:9" s="32" customFormat="1" ht="14.25">
      <c r="A5" s="55"/>
      <c r="B5" s="27"/>
      <c r="C5" s="27"/>
    </row>
    <row r="6" spans="1:9">
      <c r="A6" s="76"/>
      <c r="B6" s="76"/>
      <c r="C6" s="76"/>
      <c r="D6" s="76"/>
      <c r="E6" s="76"/>
      <c r="F6" s="40"/>
      <c r="G6" s="40"/>
      <c r="H6" s="40"/>
      <c r="I6" s="40"/>
    </row>
    <row r="7" spans="1:9" s="32" customFormat="1" ht="14.25">
      <c r="A7" s="39" t="s">
        <v>12</v>
      </c>
      <c r="B7" s="56" t="s">
        <v>48</v>
      </c>
      <c r="C7" s="57"/>
      <c r="D7" s="57"/>
      <c r="E7" s="57"/>
      <c r="F7" s="58"/>
      <c r="G7" s="39" t="s">
        <v>13</v>
      </c>
      <c r="H7" s="39" t="s">
        <v>14</v>
      </c>
      <c r="I7" s="39" t="s">
        <v>15</v>
      </c>
    </row>
    <row r="8" spans="1:9" s="32" customFormat="1" ht="14.25">
      <c r="A8" s="35">
        <v>2929</v>
      </c>
      <c r="B8" s="74" t="s">
        <v>72</v>
      </c>
      <c r="C8" s="74" t="s">
        <v>67</v>
      </c>
      <c r="D8" s="74" t="s">
        <v>85</v>
      </c>
      <c r="E8" s="74" t="s">
        <v>84</v>
      </c>
      <c r="F8" s="74"/>
      <c r="G8" s="35" t="s">
        <v>67</v>
      </c>
      <c r="H8" s="43" t="s">
        <v>85</v>
      </c>
      <c r="I8" s="43" t="s">
        <v>84</v>
      </c>
    </row>
    <row r="9" spans="1:9" s="32" customFormat="1" ht="14.25">
      <c r="A9" s="35">
        <v>2931</v>
      </c>
      <c r="B9" s="74" t="s">
        <v>75</v>
      </c>
      <c r="C9" s="74" t="s">
        <v>67</v>
      </c>
      <c r="D9" s="74" t="s">
        <v>87</v>
      </c>
      <c r="E9" s="74" t="s">
        <v>86</v>
      </c>
      <c r="F9" s="74"/>
      <c r="G9" s="35" t="s">
        <v>67</v>
      </c>
      <c r="H9" s="43" t="s">
        <v>87</v>
      </c>
      <c r="I9" s="43" t="s">
        <v>86</v>
      </c>
    </row>
    <row r="10" spans="1:9" s="32" customFormat="1" ht="14.25">
      <c r="A10" s="35">
        <v>3034</v>
      </c>
      <c r="B10" s="74" t="s">
        <v>88</v>
      </c>
      <c r="C10" s="74" t="s">
        <v>67</v>
      </c>
      <c r="D10" s="74" t="s">
        <v>82</v>
      </c>
      <c r="E10" s="74" t="s">
        <v>81</v>
      </c>
      <c r="F10" s="74"/>
      <c r="G10" s="35" t="s">
        <v>67</v>
      </c>
      <c r="H10" s="43" t="s">
        <v>82</v>
      </c>
      <c r="I10" s="43" t="s">
        <v>81</v>
      </c>
    </row>
    <row r="11" spans="1:9" s="32" customFormat="1" ht="14.25">
      <c r="A11" s="35">
        <v>3036</v>
      </c>
      <c r="B11" s="74" t="s">
        <v>90</v>
      </c>
      <c r="C11" s="74" t="s">
        <v>67</v>
      </c>
      <c r="D11" s="74" t="s">
        <v>82</v>
      </c>
      <c r="E11" s="74" t="s">
        <v>81</v>
      </c>
      <c r="F11" s="74"/>
      <c r="G11" s="35" t="s">
        <v>67</v>
      </c>
      <c r="H11" s="43" t="s">
        <v>82</v>
      </c>
      <c r="I11" s="43" t="s">
        <v>81</v>
      </c>
    </row>
    <row r="12" spans="1:9" ht="14.25">
      <c r="A12" s="35">
        <v>3205</v>
      </c>
      <c r="B12" s="74" t="s">
        <v>99</v>
      </c>
      <c r="C12" s="74" t="s">
        <v>67</v>
      </c>
      <c r="D12" s="74" t="s">
        <v>82</v>
      </c>
      <c r="E12" s="74" t="s">
        <v>84</v>
      </c>
      <c r="F12" s="74"/>
      <c r="G12" s="35" t="s">
        <v>67</v>
      </c>
      <c r="H12" s="43" t="s">
        <v>82</v>
      </c>
      <c r="I12" s="43" t="s">
        <v>84</v>
      </c>
    </row>
    <row r="13" spans="1:9" ht="14.25">
      <c r="A13" s="35">
        <v>3220</v>
      </c>
      <c r="B13" s="74" t="s">
        <v>100</v>
      </c>
      <c r="C13" s="74" t="s">
        <v>67</v>
      </c>
      <c r="D13" s="74" t="s">
        <v>82</v>
      </c>
      <c r="E13" s="74" t="s">
        <v>83</v>
      </c>
      <c r="F13" s="74"/>
      <c r="G13" s="35" t="s">
        <v>67</v>
      </c>
      <c r="H13" s="43" t="s">
        <v>82</v>
      </c>
      <c r="I13" s="43" t="s">
        <v>83</v>
      </c>
    </row>
    <row r="14" spans="1:9" ht="14.25">
      <c r="A14" s="35">
        <v>3260</v>
      </c>
      <c r="B14" s="74" t="s">
        <v>101</v>
      </c>
      <c r="C14" s="74" t="s">
        <v>67</v>
      </c>
      <c r="D14" s="74" t="s">
        <v>82</v>
      </c>
      <c r="E14" s="74" t="s">
        <v>84</v>
      </c>
      <c r="F14" s="74"/>
      <c r="G14" s="35" t="s">
        <v>67</v>
      </c>
      <c r="H14" s="43" t="s">
        <v>82</v>
      </c>
      <c r="I14" s="43" t="s">
        <v>84</v>
      </c>
    </row>
    <row r="15" spans="1:9" ht="14.25">
      <c r="A15" s="35">
        <v>3276</v>
      </c>
      <c r="B15" s="74" t="s">
        <v>102</v>
      </c>
      <c r="C15" s="74" t="s">
        <v>67</v>
      </c>
      <c r="D15" s="74" t="s">
        <v>82</v>
      </c>
      <c r="E15" s="74" t="s">
        <v>84</v>
      </c>
      <c r="F15" s="74"/>
      <c r="G15" s="35" t="s">
        <v>67</v>
      </c>
      <c r="H15" s="43" t="s">
        <v>82</v>
      </c>
      <c r="I15" s="43" t="s">
        <v>84</v>
      </c>
    </row>
    <row r="16" spans="1:9" ht="14.25">
      <c r="A16" s="35">
        <v>3035</v>
      </c>
      <c r="B16" s="74" t="s">
        <v>89</v>
      </c>
      <c r="C16" s="74" t="s">
        <v>78</v>
      </c>
      <c r="D16" s="74" t="s">
        <v>82</v>
      </c>
      <c r="E16" s="74" t="s">
        <v>81</v>
      </c>
      <c r="F16" s="74"/>
      <c r="G16" s="35" t="s">
        <v>78</v>
      </c>
      <c r="H16" s="43" t="s">
        <v>82</v>
      </c>
      <c r="I16" s="43" t="s">
        <v>81</v>
      </c>
    </row>
    <row r="17" spans="1:9" ht="14.25">
      <c r="A17" s="35">
        <v>3054</v>
      </c>
      <c r="B17" s="74" t="s">
        <v>92</v>
      </c>
      <c r="C17" s="74" t="s">
        <v>78</v>
      </c>
      <c r="D17" s="74" t="s">
        <v>82</v>
      </c>
      <c r="E17" s="74" t="s">
        <v>81</v>
      </c>
      <c r="F17" s="74"/>
      <c r="G17" s="35" t="s">
        <v>78</v>
      </c>
      <c r="H17" s="43" t="s">
        <v>82</v>
      </c>
      <c r="I17" s="43" t="s">
        <v>81</v>
      </c>
    </row>
    <row r="18" spans="1:9" ht="14.25">
      <c r="A18" s="35">
        <v>2926</v>
      </c>
      <c r="B18" s="74" t="s">
        <v>66</v>
      </c>
      <c r="C18" s="74" t="s">
        <v>94</v>
      </c>
      <c r="D18" s="74" t="s">
        <v>82</v>
      </c>
      <c r="E18" s="74" t="s">
        <v>84</v>
      </c>
      <c r="F18" s="74" t="s">
        <v>94</v>
      </c>
      <c r="G18" s="35" t="s">
        <v>94</v>
      </c>
      <c r="H18" s="43" t="s">
        <v>82</v>
      </c>
      <c r="I18" s="43" t="s">
        <v>84</v>
      </c>
    </row>
    <row r="19" spans="1:9" ht="14.25">
      <c r="A19" s="35">
        <v>2928</v>
      </c>
      <c r="B19" s="74" t="s">
        <v>70</v>
      </c>
      <c r="C19" s="74" t="s">
        <v>94</v>
      </c>
      <c r="D19" s="74" t="s">
        <v>82</v>
      </c>
      <c r="E19" s="74" t="s">
        <v>84</v>
      </c>
      <c r="F19" s="74"/>
      <c r="G19" s="35" t="s">
        <v>94</v>
      </c>
      <c r="H19" s="43" t="s">
        <v>82</v>
      </c>
      <c r="I19" s="43" t="s">
        <v>84</v>
      </c>
    </row>
    <row r="20" spans="1:9" ht="14.25">
      <c r="A20" s="35">
        <v>2930</v>
      </c>
      <c r="B20" s="74" t="s">
        <v>74</v>
      </c>
      <c r="C20" s="74" t="s">
        <v>94</v>
      </c>
      <c r="D20" s="74" t="s">
        <v>82</v>
      </c>
      <c r="E20" s="74" t="s">
        <v>81</v>
      </c>
      <c r="F20" s="74"/>
      <c r="G20" s="35" t="s">
        <v>94</v>
      </c>
      <c r="H20" s="43" t="s">
        <v>82</v>
      </c>
      <c r="I20" s="43" t="s">
        <v>81</v>
      </c>
    </row>
    <row r="21" spans="1:9" ht="14.25">
      <c r="A21" s="35">
        <v>2936</v>
      </c>
      <c r="B21" s="74" t="s">
        <v>80</v>
      </c>
      <c r="C21" s="74" t="s">
        <v>94</v>
      </c>
      <c r="D21" s="74" t="s">
        <v>82</v>
      </c>
      <c r="E21" s="74" t="s">
        <v>84</v>
      </c>
      <c r="F21" s="74"/>
      <c r="G21" s="35" t="s">
        <v>94</v>
      </c>
      <c r="H21" s="43" t="s">
        <v>82</v>
      </c>
      <c r="I21" s="43" t="s">
        <v>84</v>
      </c>
    </row>
    <row r="22" spans="1:9" ht="14.25">
      <c r="A22" s="35">
        <v>3038</v>
      </c>
      <c r="B22" s="74" t="s">
        <v>91</v>
      </c>
      <c r="C22" s="74" t="s">
        <v>94</v>
      </c>
      <c r="D22" s="74" t="s">
        <v>82</v>
      </c>
      <c r="E22" s="74" t="s">
        <v>81</v>
      </c>
      <c r="F22" s="74"/>
      <c r="G22" s="35" t="s">
        <v>94</v>
      </c>
      <c r="H22" s="43" t="s">
        <v>82</v>
      </c>
      <c r="I22" s="43" t="s">
        <v>81</v>
      </c>
    </row>
    <row r="23" spans="1:9" ht="14.25">
      <c r="A23" s="35">
        <v>3120</v>
      </c>
      <c r="B23" s="74" t="s">
        <v>93</v>
      </c>
      <c r="C23" s="74" t="s">
        <v>94</v>
      </c>
      <c r="D23" s="74" t="s">
        <v>85</v>
      </c>
      <c r="E23" s="74" t="s">
        <v>81</v>
      </c>
      <c r="F23" s="74"/>
      <c r="G23" s="35" t="s">
        <v>94</v>
      </c>
      <c r="H23" s="43" t="s">
        <v>85</v>
      </c>
      <c r="I23" s="43" t="s">
        <v>81</v>
      </c>
    </row>
    <row r="24" spans="1:9" ht="14.25">
      <c r="A24" s="35">
        <v>3203</v>
      </c>
      <c r="B24" s="74" t="s">
        <v>95</v>
      </c>
      <c r="C24" s="74" t="s">
        <v>67</v>
      </c>
      <c r="D24" s="74" t="s">
        <v>82</v>
      </c>
      <c r="E24" s="74" t="s">
        <v>84</v>
      </c>
      <c r="F24" s="74"/>
      <c r="G24" s="35" t="s">
        <v>94</v>
      </c>
      <c r="H24" s="43" t="s">
        <v>82</v>
      </c>
      <c r="I24" s="43" t="s">
        <v>84</v>
      </c>
    </row>
    <row r="25" spans="1:9" ht="14.25">
      <c r="A25" s="35">
        <v>3204</v>
      </c>
      <c r="B25" s="74" t="s">
        <v>96</v>
      </c>
      <c r="C25" s="74" t="s">
        <v>94</v>
      </c>
      <c r="D25" s="74" t="s">
        <v>85</v>
      </c>
      <c r="E25" s="74" t="s">
        <v>81</v>
      </c>
      <c r="F25" s="74"/>
      <c r="G25" s="35" t="s">
        <v>94</v>
      </c>
      <c r="H25" s="43" t="s">
        <v>85</v>
      </c>
      <c r="I25" s="43" t="s">
        <v>81</v>
      </c>
    </row>
    <row r="26" spans="1:9" ht="14.25">
      <c r="A26" s="35">
        <v>3227</v>
      </c>
      <c r="B26" s="74" t="s">
        <v>97</v>
      </c>
      <c r="C26" s="74" t="s">
        <v>94</v>
      </c>
      <c r="D26" s="74" t="s">
        <v>82</v>
      </c>
      <c r="E26" s="74" t="s">
        <v>81</v>
      </c>
      <c r="F26" s="74"/>
      <c r="G26" s="35" t="s">
        <v>94</v>
      </c>
      <c r="H26" s="43" t="s">
        <v>82</v>
      </c>
      <c r="I26" s="43" t="s">
        <v>81</v>
      </c>
    </row>
    <row r="27" spans="1:9" ht="14.25">
      <c r="A27" s="35">
        <v>3259</v>
      </c>
      <c r="B27" s="74" t="s">
        <v>98</v>
      </c>
      <c r="C27" s="74" t="s">
        <v>94</v>
      </c>
      <c r="D27" s="74" t="s">
        <v>82</v>
      </c>
      <c r="E27" s="74" t="s">
        <v>81</v>
      </c>
      <c r="F27" s="74"/>
      <c r="G27" s="35" t="s">
        <v>94</v>
      </c>
      <c r="H27" s="43" t="s">
        <v>82</v>
      </c>
      <c r="I27" s="43" t="s">
        <v>81</v>
      </c>
    </row>
    <row r="28" spans="1:9">
      <c r="A28" s="34"/>
      <c r="B28" s="34"/>
      <c r="C28" s="34"/>
      <c r="D28" s="34"/>
      <c r="E28" s="34"/>
      <c r="F28" s="34"/>
      <c r="G28" s="34"/>
      <c r="H28" s="34"/>
      <c r="I28" s="34"/>
    </row>
    <row r="29" spans="1:9" ht="14.25">
      <c r="A29" s="56" t="s">
        <v>51</v>
      </c>
      <c r="B29" s="57"/>
      <c r="C29" s="57"/>
      <c r="D29" s="57"/>
      <c r="E29" s="57"/>
      <c r="F29" s="57"/>
      <c r="G29" s="57"/>
      <c r="H29" s="57"/>
      <c r="I29" s="58"/>
    </row>
    <row r="30" spans="1:9" ht="28.5">
      <c r="A30" s="14" t="s">
        <v>40</v>
      </c>
      <c r="B30" s="14" t="s">
        <v>77</v>
      </c>
      <c r="C30" s="23" t="s">
        <v>4</v>
      </c>
      <c r="D30" s="22" t="s">
        <v>5</v>
      </c>
      <c r="E30" s="20" t="s">
        <v>49</v>
      </c>
      <c r="F30" s="21" t="s">
        <v>6</v>
      </c>
      <c r="G30" s="21" t="s">
        <v>7</v>
      </c>
      <c r="H30" s="21" t="s">
        <v>8</v>
      </c>
      <c r="I30" s="21" t="s">
        <v>9</v>
      </c>
    </row>
    <row r="31" spans="1:9">
      <c r="A31" s="38" t="s">
        <v>41</v>
      </c>
      <c r="B31" s="36">
        <v>53</v>
      </c>
      <c r="C31" s="36">
        <v>43</v>
      </c>
      <c r="D31" s="36">
        <v>1</v>
      </c>
      <c r="E31" s="36">
        <v>0</v>
      </c>
      <c r="F31" s="36">
        <v>0</v>
      </c>
      <c r="G31" s="36">
        <f>B31-SUM(C31:F31)</f>
        <v>9</v>
      </c>
      <c r="H31" s="37">
        <f>(C31+D31)/B31</f>
        <v>0.83018867924528306</v>
      </c>
      <c r="I31" s="37">
        <f>(C31/(C31+D31+F31))</f>
        <v>0.97727272727272729</v>
      </c>
    </row>
    <row r="32" spans="1:9">
      <c r="A32" s="38" t="s">
        <v>20</v>
      </c>
      <c r="B32" s="36">
        <v>12</v>
      </c>
      <c r="C32" s="36">
        <v>12</v>
      </c>
      <c r="D32" s="36">
        <v>0</v>
      </c>
      <c r="E32" s="36">
        <v>0</v>
      </c>
      <c r="F32" s="36">
        <v>0</v>
      </c>
      <c r="G32" s="36">
        <f>B32-SUM(C32:F32)</f>
        <v>0</v>
      </c>
      <c r="H32" s="37">
        <f t="shared" ref="H32:H54" si="0">(C32+D32)/B32</f>
        <v>1</v>
      </c>
      <c r="I32" s="37">
        <f t="shared" ref="I32:I56" si="1">C32/(C32+D32+F32)</f>
        <v>1</v>
      </c>
    </row>
    <row r="33" spans="1:9">
      <c r="A33" s="38" t="s">
        <v>21</v>
      </c>
      <c r="B33" s="36">
        <v>48</v>
      </c>
      <c r="C33" s="36">
        <v>48</v>
      </c>
      <c r="D33" s="36">
        <v>0</v>
      </c>
      <c r="E33" s="36">
        <v>0</v>
      </c>
      <c r="F33" s="36">
        <v>0</v>
      </c>
      <c r="G33" s="36">
        <f>B33-SUM(C33:F33)</f>
        <v>0</v>
      </c>
      <c r="H33" s="37">
        <f t="shared" si="0"/>
        <v>1</v>
      </c>
      <c r="I33" s="37">
        <f t="shared" si="1"/>
        <v>1</v>
      </c>
    </row>
    <row r="34" spans="1:9">
      <c r="A34" s="38" t="s">
        <v>22</v>
      </c>
      <c r="B34" s="36">
        <v>13</v>
      </c>
      <c r="C34" s="36">
        <v>13</v>
      </c>
      <c r="D34" s="36">
        <v>0</v>
      </c>
      <c r="E34" s="36">
        <v>0</v>
      </c>
      <c r="F34" s="36">
        <v>0</v>
      </c>
      <c r="G34" s="36">
        <f t="shared" ref="G34:G55" si="2">B34-SUM(C34:F34)</f>
        <v>0</v>
      </c>
      <c r="H34" s="37">
        <f t="shared" si="0"/>
        <v>1</v>
      </c>
      <c r="I34" s="37">
        <f>C34/(C34+D34+F34)</f>
        <v>1</v>
      </c>
    </row>
    <row r="35" spans="1:9">
      <c r="A35" s="38" t="s">
        <v>23</v>
      </c>
      <c r="B35" s="36">
        <v>9</v>
      </c>
      <c r="C35" s="36">
        <v>9</v>
      </c>
      <c r="D35" s="36">
        <v>0</v>
      </c>
      <c r="E35" s="36">
        <v>0</v>
      </c>
      <c r="F35" s="36">
        <v>0</v>
      </c>
      <c r="G35" s="36">
        <f t="shared" si="2"/>
        <v>0</v>
      </c>
      <c r="H35" s="37">
        <f t="shared" si="0"/>
        <v>1</v>
      </c>
      <c r="I35" s="37">
        <f t="shared" si="1"/>
        <v>1</v>
      </c>
    </row>
    <row r="36" spans="1:9">
      <c r="A36" s="38" t="s">
        <v>42</v>
      </c>
      <c r="B36" s="36">
        <v>3</v>
      </c>
      <c r="C36" s="36">
        <v>3</v>
      </c>
      <c r="D36" s="36">
        <v>0</v>
      </c>
      <c r="E36" s="36">
        <v>0</v>
      </c>
      <c r="F36" s="36">
        <v>0</v>
      </c>
      <c r="G36" s="36">
        <f t="shared" si="2"/>
        <v>0</v>
      </c>
      <c r="H36" s="37">
        <f t="shared" si="0"/>
        <v>1</v>
      </c>
      <c r="I36" s="37">
        <f t="shared" si="1"/>
        <v>1</v>
      </c>
    </row>
    <row r="37" spans="1:9">
      <c r="A37" s="38" t="s">
        <v>43</v>
      </c>
      <c r="B37" s="36">
        <v>6</v>
      </c>
      <c r="C37" s="36">
        <v>4</v>
      </c>
      <c r="D37" s="36">
        <v>1</v>
      </c>
      <c r="E37" s="36">
        <v>0</v>
      </c>
      <c r="F37" s="36">
        <v>0</v>
      </c>
      <c r="G37" s="36">
        <f t="shared" si="2"/>
        <v>1</v>
      </c>
      <c r="H37" s="37">
        <f>(C37+D37)/B37</f>
        <v>0.83333333333333337</v>
      </c>
      <c r="I37" s="37">
        <f t="shared" si="1"/>
        <v>0.8</v>
      </c>
    </row>
    <row r="38" spans="1:9">
      <c r="A38" s="38" t="s">
        <v>44</v>
      </c>
      <c r="B38" s="36">
        <v>138</v>
      </c>
      <c r="C38" s="36">
        <v>87</v>
      </c>
      <c r="D38" s="36">
        <v>4</v>
      </c>
      <c r="E38" s="36">
        <v>2</v>
      </c>
      <c r="F38" s="36">
        <v>0</v>
      </c>
      <c r="G38" s="36">
        <f>B38-SUM(C38:F38)</f>
        <v>45</v>
      </c>
      <c r="H38" s="37">
        <f t="shared" si="0"/>
        <v>0.65942028985507251</v>
      </c>
      <c r="I38" s="37">
        <f t="shared" si="1"/>
        <v>0.95604395604395609</v>
      </c>
    </row>
    <row r="39" spans="1:9">
      <c r="A39" s="38" t="s">
        <v>45</v>
      </c>
      <c r="B39" s="36">
        <v>4</v>
      </c>
      <c r="C39" s="36">
        <v>3</v>
      </c>
      <c r="D39" s="36">
        <v>0</v>
      </c>
      <c r="E39" s="36">
        <v>1</v>
      </c>
      <c r="F39" s="36">
        <v>0</v>
      </c>
      <c r="G39" s="36">
        <f t="shared" si="2"/>
        <v>0</v>
      </c>
      <c r="H39" s="37">
        <f t="shared" si="0"/>
        <v>0.75</v>
      </c>
      <c r="I39" s="37">
        <f t="shared" si="1"/>
        <v>1</v>
      </c>
    </row>
    <row r="40" spans="1:9">
      <c r="A40" s="38" t="s">
        <v>24</v>
      </c>
      <c r="B40" s="36">
        <v>6</v>
      </c>
      <c r="C40" s="36">
        <v>6</v>
      </c>
      <c r="D40" s="36">
        <v>0</v>
      </c>
      <c r="E40" s="36">
        <v>0</v>
      </c>
      <c r="F40" s="36">
        <v>0</v>
      </c>
      <c r="G40" s="36">
        <f t="shared" si="2"/>
        <v>0</v>
      </c>
      <c r="H40" s="37">
        <f t="shared" si="0"/>
        <v>1</v>
      </c>
      <c r="I40" s="37">
        <f t="shared" si="1"/>
        <v>1</v>
      </c>
    </row>
    <row r="41" spans="1:9">
      <c r="A41" s="38" t="s">
        <v>25</v>
      </c>
      <c r="B41" s="36">
        <v>15</v>
      </c>
      <c r="C41" s="36">
        <v>9</v>
      </c>
      <c r="D41" s="36">
        <v>0</v>
      </c>
      <c r="E41" s="36">
        <v>0</v>
      </c>
      <c r="F41" s="36">
        <v>0</v>
      </c>
      <c r="G41" s="36">
        <f t="shared" si="2"/>
        <v>6</v>
      </c>
      <c r="H41" s="37">
        <f t="shared" si="0"/>
        <v>0.6</v>
      </c>
      <c r="I41" s="37">
        <f t="shared" si="1"/>
        <v>1</v>
      </c>
    </row>
    <row r="42" spans="1:9">
      <c r="A42" s="38" t="s">
        <v>26</v>
      </c>
      <c r="B42" s="36">
        <v>3</v>
      </c>
      <c r="C42" s="36">
        <v>0</v>
      </c>
      <c r="D42" s="36">
        <v>0</v>
      </c>
      <c r="E42" s="36">
        <v>0</v>
      </c>
      <c r="F42" s="36">
        <v>0</v>
      </c>
      <c r="G42" s="36">
        <f t="shared" si="2"/>
        <v>3</v>
      </c>
      <c r="H42" s="37">
        <f t="shared" si="0"/>
        <v>0</v>
      </c>
      <c r="I42" s="37">
        <v>0</v>
      </c>
    </row>
    <row r="43" spans="1:9">
      <c r="A43" s="38" t="s">
        <v>27</v>
      </c>
      <c r="B43" s="36">
        <v>17</v>
      </c>
      <c r="C43" s="36">
        <v>16</v>
      </c>
      <c r="D43" s="36">
        <v>0</v>
      </c>
      <c r="E43" s="36">
        <v>1</v>
      </c>
      <c r="F43" s="36">
        <v>0</v>
      </c>
      <c r="G43" s="36">
        <f t="shared" si="2"/>
        <v>0</v>
      </c>
      <c r="H43" s="37">
        <f t="shared" si="0"/>
        <v>0.94117647058823528</v>
      </c>
      <c r="I43" s="37">
        <f t="shared" si="1"/>
        <v>1</v>
      </c>
    </row>
    <row r="44" spans="1:9">
      <c r="A44" s="38" t="s">
        <v>46</v>
      </c>
      <c r="B44" s="36">
        <v>20</v>
      </c>
      <c r="C44" s="36">
        <v>20</v>
      </c>
      <c r="D44" s="36">
        <v>0</v>
      </c>
      <c r="E44" s="36">
        <v>0</v>
      </c>
      <c r="F44" s="36">
        <v>0</v>
      </c>
      <c r="G44" s="36">
        <f t="shared" si="2"/>
        <v>0</v>
      </c>
      <c r="H44" s="37">
        <f t="shared" si="0"/>
        <v>1</v>
      </c>
      <c r="I44" s="37">
        <f t="shared" si="1"/>
        <v>1</v>
      </c>
    </row>
    <row r="45" spans="1:9">
      <c r="A45" s="38" t="s">
        <v>28</v>
      </c>
      <c r="B45" s="36">
        <v>130</v>
      </c>
      <c r="C45" s="36">
        <v>84</v>
      </c>
      <c r="D45" s="36">
        <v>1</v>
      </c>
      <c r="E45" s="36">
        <v>0</v>
      </c>
      <c r="F45" s="36">
        <v>0</v>
      </c>
      <c r="G45" s="36">
        <f t="shared" si="2"/>
        <v>45</v>
      </c>
      <c r="H45" s="37">
        <f>(C45+D45)/B45</f>
        <v>0.65384615384615385</v>
      </c>
      <c r="I45" s="37">
        <f t="shared" si="1"/>
        <v>0.9882352941176471</v>
      </c>
    </row>
    <row r="46" spans="1:9">
      <c r="A46" s="38" t="s">
        <v>30</v>
      </c>
      <c r="B46" s="36">
        <v>47</v>
      </c>
      <c r="C46" s="36">
        <v>45</v>
      </c>
      <c r="D46" s="36">
        <v>0</v>
      </c>
      <c r="E46" s="36">
        <v>1</v>
      </c>
      <c r="F46" s="36">
        <v>0</v>
      </c>
      <c r="G46" s="36">
        <f t="shared" si="2"/>
        <v>1</v>
      </c>
      <c r="H46" s="37">
        <f t="shared" si="0"/>
        <v>0.95744680851063835</v>
      </c>
      <c r="I46" s="37">
        <f t="shared" si="1"/>
        <v>1</v>
      </c>
    </row>
    <row r="47" spans="1:9">
      <c r="A47" s="38" t="s">
        <v>31</v>
      </c>
      <c r="B47" s="36">
        <v>19</v>
      </c>
      <c r="C47" s="36">
        <v>17</v>
      </c>
      <c r="D47" s="36">
        <v>2</v>
      </c>
      <c r="E47" s="36">
        <v>0</v>
      </c>
      <c r="F47" s="36">
        <v>0</v>
      </c>
      <c r="G47" s="36">
        <f t="shared" si="2"/>
        <v>0</v>
      </c>
      <c r="H47" s="37">
        <f t="shared" si="0"/>
        <v>1</v>
      </c>
      <c r="I47" s="37">
        <f t="shared" si="1"/>
        <v>0.89473684210526316</v>
      </c>
    </row>
    <row r="48" spans="1:9">
      <c r="A48" s="38" t="s">
        <v>32</v>
      </c>
      <c r="B48" s="36">
        <v>21</v>
      </c>
      <c r="C48" s="36">
        <v>21</v>
      </c>
      <c r="D48" s="36">
        <v>0</v>
      </c>
      <c r="E48" s="36">
        <v>0</v>
      </c>
      <c r="F48" s="36">
        <v>0</v>
      </c>
      <c r="G48" s="36">
        <f t="shared" si="2"/>
        <v>0</v>
      </c>
      <c r="H48" s="37">
        <f t="shared" si="0"/>
        <v>1</v>
      </c>
      <c r="I48" s="37">
        <f t="shared" si="1"/>
        <v>1</v>
      </c>
    </row>
    <row r="49" spans="1:9">
      <c r="A49" s="38" t="s">
        <v>33</v>
      </c>
      <c r="B49" s="36">
        <v>8</v>
      </c>
      <c r="C49" s="36">
        <v>8</v>
      </c>
      <c r="D49" s="36">
        <v>0</v>
      </c>
      <c r="E49" s="36">
        <v>0</v>
      </c>
      <c r="F49" s="36">
        <v>0</v>
      </c>
      <c r="G49" s="36">
        <f t="shared" si="2"/>
        <v>0</v>
      </c>
      <c r="H49" s="37">
        <f t="shared" si="0"/>
        <v>1</v>
      </c>
      <c r="I49" s="37">
        <f t="shared" si="1"/>
        <v>1</v>
      </c>
    </row>
    <row r="50" spans="1:9">
      <c r="A50" s="38" t="s">
        <v>35</v>
      </c>
      <c r="B50" s="36">
        <v>6</v>
      </c>
      <c r="C50" s="36">
        <v>0</v>
      </c>
      <c r="D50" s="36">
        <v>0</v>
      </c>
      <c r="E50" s="36">
        <v>0</v>
      </c>
      <c r="F50" s="36">
        <v>0</v>
      </c>
      <c r="G50" s="36">
        <f t="shared" si="2"/>
        <v>6</v>
      </c>
      <c r="H50" s="37">
        <f t="shared" si="0"/>
        <v>0</v>
      </c>
      <c r="I50" s="37">
        <v>0</v>
      </c>
    </row>
    <row r="51" spans="1:9">
      <c r="A51" s="38" t="s">
        <v>34</v>
      </c>
      <c r="B51" s="36">
        <v>2</v>
      </c>
      <c r="C51" s="36">
        <v>2</v>
      </c>
      <c r="D51" s="36">
        <v>0</v>
      </c>
      <c r="E51" s="36">
        <v>0</v>
      </c>
      <c r="F51" s="36">
        <v>0</v>
      </c>
      <c r="G51" s="36">
        <f t="shared" si="2"/>
        <v>0</v>
      </c>
      <c r="H51" s="37">
        <f t="shared" si="0"/>
        <v>1</v>
      </c>
      <c r="I51" s="37">
        <f t="shared" si="1"/>
        <v>1</v>
      </c>
    </row>
    <row r="52" spans="1:9">
      <c r="A52" s="38" t="s">
        <v>36</v>
      </c>
      <c r="B52" s="36">
        <v>6</v>
      </c>
      <c r="C52" s="36">
        <v>4</v>
      </c>
      <c r="D52" s="36">
        <v>0</v>
      </c>
      <c r="E52" s="36">
        <v>0</v>
      </c>
      <c r="F52" s="36">
        <v>0</v>
      </c>
      <c r="G52" s="36">
        <f t="shared" si="2"/>
        <v>2</v>
      </c>
      <c r="H52" s="37">
        <f t="shared" si="0"/>
        <v>0.66666666666666663</v>
      </c>
      <c r="I52" s="37">
        <f t="shared" si="1"/>
        <v>1</v>
      </c>
    </row>
    <row r="53" spans="1:9">
      <c r="A53" s="38" t="s">
        <v>37</v>
      </c>
      <c r="B53" s="36">
        <v>24</v>
      </c>
      <c r="C53" s="36">
        <v>24</v>
      </c>
      <c r="D53" s="36">
        <v>0</v>
      </c>
      <c r="E53" s="36">
        <v>0</v>
      </c>
      <c r="F53" s="36">
        <v>0</v>
      </c>
      <c r="G53" s="36">
        <f t="shared" si="2"/>
        <v>0</v>
      </c>
      <c r="H53" s="37">
        <f t="shared" si="0"/>
        <v>1</v>
      </c>
      <c r="I53" s="37">
        <f t="shared" si="1"/>
        <v>1</v>
      </c>
    </row>
    <row r="54" spans="1:9">
      <c r="A54" s="38" t="s">
        <v>38</v>
      </c>
      <c r="B54" s="36">
        <v>4</v>
      </c>
      <c r="C54" s="36">
        <v>4</v>
      </c>
      <c r="D54" s="36">
        <v>0</v>
      </c>
      <c r="E54" s="36">
        <v>0</v>
      </c>
      <c r="F54" s="36">
        <v>0</v>
      </c>
      <c r="G54" s="36">
        <f t="shared" si="2"/>
        <v>0</v>
      </c>
      <c r="H54" s="37">
        <f t="shared" si="0"/>
        <v>1</v>
      </c>
      <c r="I54" s="37">
        <f>C54/(C54+D54+F54)</f>
        <v>1</v>
      </c>
    </row>
    <row r="55" spans="1:9">
      <c r="A55" s="38" t="s">
        <v>50</v>
      </c>
      <c r="B55" s="36"/>
      <c r="C55" s="36"/>
      <c r="D55" s="36"/>
      <c r="E55" s="36"/>
      <c r="F55" s="36"/>
      <c r="G55" s="36">
        <f t="shared" si="2"/>
        <v>0</v>
      </c>
      <c r="H55" s="37">
        <v>0</v>
      </c>
      <c r="I55" s="37">
        <v>0</v>
      </c>
    </row>
    <row r="56" spans="1:9" ht="15.75">
      <c r="A56" s="24" t="s">
        <v>10</v>
      </c>
      <c r="B56" s="25">
        <f t="shared" ref="B56:G56" si="3">SUM(B31:B54)</f>
        <v>614</v>
      </c>
      <c r="C56" s="25">
        <f t="shared" si="3"/>
        <v>482</v>
      </c>
      <c r="D56" s="25">
        <f t="shared" si="3"/>
        <v>9</v>
      </c>
      <c r="E56" s="25">
        <f t="shared" si="3"/>
        <v>5</v>
      </c>
      <c r="F56" s="25">
        <f t="shared" si="3"/>
        <v>0</v>
      </c>
      <c r="G56" s="25">
        <f t="shared" si="3"/>
        <v>118</v>
      </c>
      <c r="H56" s="26">
        <f>(C56+D56)/B56</f>
        <v>0.79967426710097722</v>
      </c>
      <c r="I56" s="26">
        <f t="shared" si="1"/>
        <v>0.98167006109979638</v>
      </c>
    </row>
    <row r="57" spans="1:9">
      <c r="A57" s="77" t="s">
        <v>11</v>
      </c>
      <c r="B57" s="77"/>
      <c r="C57" s="77"/>
      <c r="D57" s="77"/>
      <c r="E57" s="77"/>
      <c r="F57" s="77"/>
      <c r="G57" s="77"/>
      <c r="H57" s="77"/>
      <c r="I57" s="77"/>
    </row>
  </sheetData>
  <mergeCells count="27">
    <mergeCell ref="A1:I1"/>
    <mergeCell ref="B2:I2"/>
    <mergeCell ref="A4:A5"/>
    <mergeCell ref="A6:E6"/>
    <mergeCell ref="B7:F7"/>
    <mergeCell ref="B8:F8"/>
    <mergeCell ref="B9:F9"/>
    <mergeCell ref="B17:F17"/>
    <mergeCell ref="B16:F16"/>
    <mergeCell ref="B10:F10"/>
    <mergeCell ref="B11:F11"/>
    <mergeCell ref="B12:F12"/>
    <mergeCell ref="B13:F13"/>
    <mergeCell ref="B14:F14"/>
    <mergeCell ref="B15:F15"/>
    <mergeCell ref="A57:I57"/>
    <mergeCell ref="B22:F22"/>
    <mergeCell ref="B23:F23"/>
    <mergeCell ref="B25:F25"/>
    <mergeCell ref="B26:F26"/>
    <mergeCell ref="B27:F27"/>
    <mergeCell ref="B18:F18"/>
    <mergeCell ref="B19:F19"/>
    <mergeCell ref="B21:F21"/>
    <mergeCell ref="A29:I29"/>
    <mergeCell ref="B20:F20"/>
    <mergeCell ref="B24:F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0206</vt:lpstr>
      <vt:lpstr>0306</vt:lpstr>
      <vt:lpstr>0406</vt:lpstr>
      <vt:lpstr>0506</vt:lpstr>
      <vt:lpstr>0606</vt:lpstr>
      <vt:lpstr>0806</vt:lpstr>
      <vt:lpstr>0906</vt:lpstr>
      <vt:lpstr>1006</vt:lpstr>
      <vt:lpstr>1106</vt:lpstr>
      <vt:lpstr>1606</vt:lpstr>
      <vt:lpstr>1706</vt:lpstr>
      <vt:lpstr>1806</vt:lpstr>
      <vt:lpstr>2306</vt:lpstr>
      <vt:lpstr>2406</vt:lpstr>
      <vt:lpstr>2506</vt:lpstr>
      <vt:lpstr>Defects</vt:lpstr>
    </vt:vector>
  </TitlesOfParts>
  <Company>DBS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gkcharkravarthi</dc:creator>
  <cp:lastModifiedBy>gkcharkravarthi</cp:lastModifiedBy>
  <dcterms:created xsi:type="dcterms:W3CDTF">2014-07-09T10:27:36Z</dcterms:created>
  <dcterms:modified xsi:type="dcterms:W3CDTF">2015-07-03T09:31:38Z</dcterms:modified>
</cp:coreProperties>
</file>