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reebabagovind/Desktop/PariThesis/"/>
    </mc:Choice>
  </mc:AlternateContent>
  <xr:revisionPtr revIDLastSave="0" documentId="8_{39F6D6D7-9E4C-2C4E-9CF6-1F7AA26CD07C}" xr6:coauthVersionLast="47" xr6:coauthVersionMax="47" xr10:uidLastSave="{00000000-0000-0000-0000-000000000000}"/>
  <bookViews>
    <workbookView xWindow="14720" yWindow="560" windowWidth="23620" windowHeight="17440" activeTab="1" xr2:uid="{00000000-000D-0000-FFFF-FFFF00000000}"/>
  </bookViews>
  <sheets>
    <sheet name="The Impact of Terrorism on the " sheetId="1" r:id="rId1"/>
    <sheet name="Safe-Activity" sheetId="19" r:id="rId2"/>
    <sheet name="Unsafe-Activity" sheetId="15" r:id="rId3"/>
    <sheet name="Activities" sheetId="14" r:id="rId4"/>
    <sheet name="Perception-Safety&amp;Security" sheetId="12" r:id="rId5"/>
    <sheet name="Perception-Country" sheetId="11" r:id="rId6"/>
    <sheet name="Sheet4" sheetId="5" r:id="rId7"/>
    <sheet name="Relationship" sheetId="4" r:id="rId8"/>
    <sheet name="Sheet9" sheetId="10" r:id="rId9"/>
    <sheet name="Country" sheetId="3" r:id="rId10"/>
  </sheets>
  <definedNames>
    <definedName name="_xlchart.v1.0" hidden="1">Country!$C$1</definedName>
    <definedName name="_xlchart.v1.1" hidden="1">Country!$C$2:$C$124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  <pivotCache cacheId="9" r:id="rId20"/>
    <pivotCache cacheId="10" r:id="rId21"/>
  </pivotCaches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7" i="11" l="1"/>
  <c r="L6" i="11"/>
  <c r="L5" i="11"/>
  <c r="L4" i="11"/>
  <c r="L3" i="11"/>
  <c r="K7" i="11"/>
  <c r="K6" i="11"/>
  <c r="K5" i="11"/>
  <c r="K4" i="11"/>
  <c r="K3" i="11"/>
  <c r="J7" i="11"/>
  <c r="J6" i="11"/>
  <c r="J5" i="11"/>
  <c r="J4" i="11"/>
  <c r="J3" i="11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4"/>
  <c r="H10" i="4"/>
  <c r="H3" i="4"/>
  <c r="H4" i="4"/>
  <c r="H5" i="4"/>
  <c r="H6" i="4"/>
  <c r="H7" i="4"/>
  <c r="H2" i="4"/>
  <c r="H26" i="3"/>
  <c r="H25" i="3"/>
  <c r="H24" i="3"/>
  <c r="H23" i="3"/>
  <c r="I21" i="3"/>
  <c r="I6" i="3"/>
  <c r="I43" i="3"/>
  <c r="I20" i="3"/>
  <c r="I5" i="3"/>
  <c r="I42" i="3"/>
  <c r="I19" i="3"/>
  <c r="I4" i="3"/>
  <c r="I41" i="3"/>
  <c r="I18" i="3"/>
  <c r="I3" i="3"/>
  <c r="I40" i="3"/>
  <c r="I14" i="3"/>
  <c r="I39" i="3"/>
  <c r="I13" i="3"/>
  <c r="I38" i="3"/>
  <c r="I12" i="3"/>
  <c r="I34" i="3"/>
  <c r="I11" i="3"/>
  <c r="I33" i="3"/>
  <c r="I10" i="3"/>
  <c r="I32" i="3"/>
  <c r="I9" i="3"/>
  <c r="I31" i="3"/>
  <c r="I8" i="3"/>
  <c r="I30" i="3"/>
  <c r="I7" i="3"/>
</calcChain>
</file>

<file path=xl/sharedStrings.xml><?xml version="1.0" encoding="utf-8"?>
<sst xmlns="http://purl.oclc.org/ooxml/spreadsheetml/main" count="3216" uniqueCount="298">
  <si>
    <t>Timestamp</t>
  </si>
  <si>
    <t xml:space="preserve">Which country do you belong to? </t>
  </si>
  <si>
    <t>What is your gender?</t>
  </si>
  <si>
    <t>What is your age?</t>
  </si>
  <si>
    <t>What is your highest level of education?</t>
  </si>
  <si>
    <t>Have you used hospitality and tourism services in the past?</t>
  </si>
  <si>
    <t>What was your travel destination country?</t>
  </si>
  <si>
    <t>What was the purpose of traveling?</t>
  </si>
  <si>
    <t>Usually, how many times do you travel in one calendar year?</t>
  </si>
  <si>
    <t>Length of stay ?</t>
  </si>
  <si>
    <t>On a scale of 1-10, how concerned will you be about terrorism while choosing a destination?</t>
  </si>
  <si>
    <t xml:space="preserve">Have you ever visited a place or destination that has been the victim of terrorism? </t>
  </si>
  <si>
    <t>How safer did you feel during the trip?</t>
  </si>
  <si>
    <t>Would you like to travel to an area that is on a terrorist's target?</t>
  </si>
  <si>
    <t>Would you prefer to travel to a country after terrorist incidents which are highly respected in terms of its security level (such as the US, UK, UAE, Germany, etc.)?</t>
  </si>
  <si>
    <t>Would you prefer to travel to a country after terrorist incidents which are least respected in terms of its security level (such as Afghanistan, Syria, Nigeria, etc.)?</t>
  </si>
  <si>
    <t>Do you agree, developed countries are safer to visit than developing countries?</t>
  </si>
  <si>
    <t>While choosing a hotel, what is your topmost priority?</t>
  </si>
  <si>
    <t>Which security-linked event that happened in the past may greatly influence your choice of decision-making in a potential destination city?</t>
  </si>
  <si>
    <t>You hear/experience a terrorist/security-linked incident; how likely would you consider visiting the destination country in your future travel plans?</t>
  </si>
  <si>
    <t>How likely are you to engage in the following activities in a prospective destination country where you feel threatened/unsafe? (1-least, 5-most) [Touring in day]</t>
  </si>
  <si>
    <t>How likely are you to engage in the following activities in a prospective destination country where you feel threatened/unsafe? (1-least, 5-most) [Walk after dark]</t>
  </si>
  <si>
    <t>How likely are you to engage in the following activities in a prospective destination country where you feel threatened/unsafe? (1-least, 5-most) [Use Public Transport]</t>
  </si>
  <si>
    <t>How likely are you to engage in the following activities in a prospective destination country where you feel threatened/unsafe? (1-least, 5-most) [Driving]</t>
  </si>
  <si>
    <t>How likely are you to engage in the following activities in a prospective destination country where you feel threatened/unsafe? (1-least, 5-most) [Stay at hotel]</t>
  </si>
  <si>
    <t>How likely are you to engage in the following activities in a prospective destination country where you feel threatened/unsafe? (1-least, 5-most) [Travel to grey areas]</t>
  </si>
  <si>
    <t>How likely are you to engage in the following activities in a prospective destination country where you feel unthreatened/safe? (1-least, 5-most) [Touring in day]</t>
  </si>
  <si>
    <t>How likely are you to engage in the following activities in a prospective destination country where you feel unthreatened/safe? (1-least, 5-most) [Walk after dark]</t>
  </si>
  <si>
    <t>How likely are you to engage in the following activities in a prospective destination country where you feel unthreatened/safe? (1-least, 5-most) [Use Public Transport]</t>
  </si>
  <si>
    <t>How likely are you to engage in the following activities in a prospective destination country where you feel unthreatened/safe? (1-least, 5-most) [Driving]</t>
  </si>
  <si>
    <t>How likely are you to engage in the following activities in a prospective destination country where you feel unthreatened/safe? (1-least, 5-most) [Stay at hotel]</t>
  </si>
  <si>
    <t>How likely are you to engage in the following activities in a prospective destination country where you feel unthreatened/safe? (1-least, 5-most) [Travel to grey areas]</t>
  </si>
  <si>
    <t>2021/08/16 2:55:54 pm CET</t>
  </si>
  <si>
    <t>India</t>
  </si>
  <si>
    <t>Male</t>
  </si>
  <si>
    <t>Postgraduate and above</t>
  </si>
  <si>
    <t>Yes</t>
  </si>
  <si>
    <t>Spain</t>
  </si>
  <si>
    <t>Education</t>
  </si>
  <si>
    <t>Never</t>
  </si>
  <si>
    <t>Safety and Security</t>
  </si>
  <si>
    <t>Terrorist-linked activities.</t>
  </si>
  <si>
    <t>2021/08/16 2:57:23 pm CET</t>
  </si>
  <si>
    <t>Undergraduate</t>
  </si>
  <si>
    <t xml:space="preserve">Austria </t>
  </si>
  <si>
    <t>holiday</t>
  </si>
  <si>
    <t>More than 4</t>
  </si>
  <si>
    <t>No</t>
  </si>
  <si>
    <t>Location</t>
  </si>
  <si>
    <t>Theft &amp; robbery near your accommodation.</t>
  </si>
  <si>
    <t>2021/08/16 3:07:10 pm CET</t>
  </si>
  <si>
    <t>Medical</t>
  </si>
  <si>
    <t>Physical attack on an individual.</t>
  </si>
  <si>
    <t>2021/08/16 3:07:54 pm CET</t>
  </si>
  <si>
    <t>UK</t>
  </si>
  <si>
    <t>USA</t>
  </si>
  <si>
    <t>Business</t>
  </si>
  <si>
    <t>2021/08/16 3:16:03 pm CET</t>
  </si>
  <si>
    <t>INDIA</t>
  </si>
  <si>
    <t>Female</t>
  </si>
  <si>
    <t>Nepal</t>
  </si>
  <si>
    <t>2021/08/16 3:16:04 pm CET</t>
  </si>
  <si>
    <t>2021/08/16 3:18:10 pm CET</t>
  </si>
  <si>
    <t>Maybe</t>
  </si>
  <si>
    <t>2021/08/16 3:23:23 pm CET</t>
  </si>
  <si>
    <t>Postgraduate</t>
  </si>
  <si>
    <t>NA</t>
  </si>
  <si>
    <t>2021/08/16 3:33:14 pm CET</t>
  </si>
  <si>
    <t>Sri Lanka</t>
  </si>
  <si>
    <t>2021/08/16 3:36:00 pm CET</t>
  </si>
  <si>
    <t xml:space="preserve">India </t>
  </si>
  <si>
    <t xml:space="preserve">Maldives </t>
  </si>
  <si>
    <t>2021/08/16 3:38:33 pm CET</t>
  </si>
  <si>
    <t>Canada</t>
  </si>
  <si>
    <t>2021/08/16 3:39:05 pm CET</t>
  </si>
  <si>
    <t>Accommodation</t>
  </si>
  <si>
    <t>2021/08/16 3:39:36 pm CET</t>
  </si>
  <si>
    <t>None</t>
  </si>
  <si>
    <t>2021/08/16 3:41:44 pm CET</t>
  </si>
  <si>
    <t>food and Beverage Services</t>
  </si>
  <si>
    <t>2021/08/16 3:44:22 pm CET</t>
  </si>
  <si>
    <t>2021/08/16 4:00:55 pm CET</t>
  </si>
  <si>
    <t>Intermediate</t>
  </si>
  <si>
    <t>2021/08/16 4:03:16 pm CET</t>
  </si>
  <si>
    <t>Kodaikanal</t>
  </si>
  <si>
    <t>2021/08/16 4:07:03 pm CET</t>
  </si>
  <si>
    <t xml:space="preserve">None yet </t>
  </si>
  <si>
    <t>2021/08/16 4:07:59 pm CET</t>
  </si>
  <si>
    <t xml:space="preserve">Non binary </t>
  </si>
  <si>
    <t>2021/08/16 4:11:11 pm CET</t>
  </si>
  <si>
    <t>NEPAL</t>
  </si>
  <si>
    <t>2021/08/16 4:16:41 pm CET</t>
  </si>
  <si>
    <t>Dubai</t>
  </si>
  <si>
    <t>2021/08/16 4:21:12 pm CET</t>
  </si>
  <si>
    <t>UAE</t>
  </si>
  <si>
    <t>2021/08/16 4:21:14 pm CET</t>
  </si>
  <si>
    <t>2021/08/16 4:25:15 pm CET</t>
  </si>
  <si>
    <t>Not visited yet</t>
  </si>
  <si>
    <t>2021/08/16 4:26:21 pm CET</t>
  </si>
  <si>
    <t xml:space="preserve">Sri Lanka </t>
  </si>
  <si>
    <t>Gunshots by local gangs.</t>
  </si>
  <si>
    <t>2021/08/16 4:35:34 pm CET</t>
  </si>
  <si>
    <t>2021/08/16 4:37:43 pm CET</t>
  </si>
  <si>
    <t>2021/08/16 4:38:06 pm CET</t>
  </si>
  <si>
    <t>2021/08/16 4:42:27 pm CET</t>
  </si>
  <si>
    <t>2021/08/16 4:49:00 pm CET</t>
  </si>
  <si>
    <t>2021/08/16 4:51:12 pm CET</t>
  </si>
  <si>
    <t>2021/08/16 4:51:40 pm CET</t>
  </si>
  <si>
    <t>Brazil</t>
  </si>
  <si>
    <t>2021/08/16 4:52:19 pm CET</t>
  </si>
  <si>
    <t>2021/08/16 4:53:38 pm CET</t>
  </si>
  <si>
    <t>Not available</t>
  </si>
  <si>
    <t>2021/08/16 4:57:43 pm CET</t>
  </si>
  <si>
    <t>Domestic Travel</t>
  </si>
  <si>
    <t>2021/08/16 5:07:36 pm CET</t>
  </si>
  <si>
    <t xml:space="preserve">Singapore </t>
  </si>
  <si>
    <t>2021/08/16 5:11:29 pm CET</t>
  </si>
  <si>
    <t>Singapore</t>
  </si>
  <si>
    <t>2021/08/16 5:15:39 pm CET</t>
  </si>
  <si>
    <t>2021/08/16 5:21:06 pm CET</t>
  </si>
  <si>
    <t>Vietnam</t>
  </si>
  <si>
    <t>2021/08/16 5:44:46 pm CET</t>
  </si>
  <si>
    <t>Delhi</t>
  </si>
  <si>
    <t>2021/08/16 5:53:25 pm CET</t>
  </si>
  <si>
    <t>2021/08/16 5:54:02 pm CET</t>
  </si>
  <si>
    <t>Not yet</t>
  </si>
  <si>
    <t>2021/08/16 5:59:28 pm CET</t>
  </si>
  <si>
    <t>USA üá∫üá∏</t>
  </si>
  <si>
    <t>2021/08/16 6:04:10 pm CET</t>
  </si>
  <si>
    <t>2021/08/16 6:05:15 pm CET</t>
  </si>
  <si>
    <t>Maleshia</t>
  </si>
  <si>
    <t>2021/08/16 6:23:44 pm CET</t>
  </si>
  <si>
    <t>2021/08/16 7:03:26 pm CET</t>
  </si>
  <si>
    <t>2021/08/16 7:05:02 pm CET</t>
  </si>
  <si>
    <t>2021/08/16 7:08:06 pm CET</t>
  </si>
  <si>
    <t>2021/08/16 7:15:41 pm CET</t>
  </si>
  <si>
    <t>Srilanka</t>
  </si>
  <si>
    <t>2021/08/16 7:16:11 pm CET</t>
  </si>
  <si>
    <t>2021/08/16 8:24:10 pm CET</t>
  </si>
  <si>
    <t xml:space="preserve">Europe </t>
  </si>
  <si>
    <t>2021/08/16 8:27:23 pm CET</t>
  </si>
  <si>
    <t>2021/08/16 8:44:51 pm CET</t>
  </si>
  <si>
    <t>2021/08/16 9:18:38 pm CET</t>
  </si>
  <si>
    <t xml:space="preserve">Lucknow </t>
  </si>
  <si>
    <t>2021/08/17 12:07:50 am CET</t>
  </si>
  <si>
    <t>2021/08/17 2:33:00 am CET</t>
  </si>
  <si>
    <t>EGYPT</t>
  </si>
  <si>
    <t>2021/08/17 4:12:39 am CET</t>
  </si>
  <si>
    <t>2021/08/17 4:14:23 am CET</t>
  </si>
  <si>
    <t>2021/08/17 4:16:51 am CET</t>
  </si>
  <si>
    <t>2021/08/17 5:48:08 am CET</t>
  </si>
  <si>
    <t>Whole india</t>
  </si>
  <si>
    <t>2021/08/17 7:06:17 am CET</t>
  </si>
  <si>
    <t>2021/08/17 7:11:48 am CET</t>
  </si>
  <si>
    <t>Bangalore</t>
  </si>
  <si>
    <t>2021/08/17 7:22:20 am CET</t>
  </si>
  <si>
    <t>üôÑüôÑ</t>
  </si>
  <si>
    <t>2021/08/17 8:00:34 am CET</t>
  </si>
  <si>
    <t>2021/08/17 8:03:25 am CET</t>
  </si>
  <si>
    <t>Chandigarh</t>
  </si>
  <si>
    <t>2021/08/17 8:03:35 am CET</t>
  </si>
  <si>
    <t>Haridwar</t>
  </si>
  <si>
    <t>2021/08/17 8:07:52 am CET</t>
  </si>
  <si>
    <t>Italy</t>
  </si>
  <si>
    <t>2021/08/17 8:12:45 am CET</t>
  </si>
  <si>
    <t>France</t>
  </si>
  <si>
    <t>2021/08/17 8:15:41 am CET</t>
  </si>
  <si>
    <t>2021/08/17 8:16:17 am CET</t>
  </si>
  <si>
    <t>N/A</t>
  </si>
  <si>
    <t>2021/08/17 8:16:56 am CET</t>
  </si>
  <si>
    <t>2021/08/17 8:18:53 am CET</t>
  </si>
  <si>
    <t>Paris</t>
  </si>
  <si>
    <t>2021/08/17 8:24:23 am CET</t>
  </si>
  <si>
    <t>2021/08/17 8:31:50 am CET</t>
  </si>
  <si>
    <t>No i havent travelled yet</t>
  </si>
  <si>
    <t>2021/08/17 8:36:16 am CET</t>
  </si>
  <si>
    <t>Bali</t>
  </si>
  <si>
    <t>2021/08/17 8:41:13 am CET</t>
  </si>
  <si>
    <t>2021/08/17 8:50:59 am CET</t>
  </si>
  <si>
    <t>2021/08/17 9:15:50 am CET</t>
  </si>
  <si>
    <t>United Kingdom</t>
  </si>
  <si>
    <t>2021/08/17 9:49:59 am CET</t>
  </si>
  <si>
    <t>2021/08/17 9:53:00 am CET</t>
  </si>
  <si>
    <t>2021/08/17 9:54:51 am CET</t>
  </si>
  <si>
    <t>2021/08/17 10:03:45 am CET</t>
  </si>
  <si>
    <t>2021/08/17 10:11:52 am CET</t>
  </si>
  <si>
    <t>Germany</t>
  </si>
  <si>
    <t>Egypt</t>
  </si>
  <si>
    <t>2021/08/17 10:19:34 am CET</t>
  </si>
  <si>
    <t>maldives</t>
  </si>
  <si>
    <t>2021/08/17 10:28:18 am CET</t>
  </si>
  <si>
    <t xml:space="preserve">Paris </t>
  </si>
  <si>
    <t>2021/08/17 10:35:29 am CET</t>
  </si>
  <si>
    <t>2021/08/17 10:38:10 am CET</t>
  </si>
  <si>
    <t>2021/08/17 11:12:22 am CET</t>
  </si>
  <si>
    <t>Italy, USA</t>
  </si>
  <si>
    <t>2021/08/17 11:17:22 am CET</t>
  </si>
  <si>
    <t>2021/08/17 11:18:43 am CET</t>
  </si>
  <si>
    <t xml:space="preserve">no destination </t>
  </si>
  <si>
    <t>2021/08/17 11:28:30 am CET</t>
  </si>
  <si>
    <t xml:space="preserve">Singapore, United Kingdom etc. </t>
  </si>
  <si>
    <t>2021/08/17 11:28:31 am CET</t>
  </si>
  <si>
    <t>2021/08/17 12:29:27 pm CET</t>
  </si>
  <si>
    <t>2021/08/17 12:34:13 pm CET</t>
  </si>
  <si>
    <t>SAUDIA ARABIA</t>
  </si>
  <si>
    <t>2021/08/17 12:39:34 pm CET</t>
  </si>
  <si>
    <t>2021/08/17 12:47:19 pm CET</t>
  </si>
  <si>
    <t xml:space="preserve">Switzerland </t>
  </si>
  <si>
    <t>2021/08/17 12:47:36 pm CET</t>
  </si>
  <si>
    <t xml:space="preserve">United Arab Emirates </t>
  </si>
  <si>
    <t>Job</t>
  </si>
  <si>
    <t>2021/08/17 1:34:14 pm CET</t>
  </si>
  <si>
    <t>China</t>
  </si>
  <si>
    <t>2021/08/17 1:58:51 pm CET</t>
  </si>
  <si>
    <t>2021/08/17 2:07:24 pm CET</t>
  </si>
  <si>
    <t>2021/08/17 2:10:43 pm CET</t>
  </si>
  <si>
    <t xml:space="preserve">Portugal </t>
  </si>
  <si>
    <t>2021/08/17 3:35:28 pm CET</t>
  </si>
  <si>
    <t xml:space="preserve">Spain </t>
  </si>
  <si>
    <t>2021/08/17 3:35:31 pm CET</t>
  </si>
  <si>
    <t>2021/08/17 5:09:45 pm CET</t>
  </si>
  <si>
    <t xml:space="preserve">Within India </t>
  </si>
  <si>
    <t>2021/08/17 5:52:32 pm CET</t>
  </si>
  <si>
    <t xml:space="preserve">Multiple last 1 Costa Rica </t>
  </si>
  <si>
    <t>2021/08/17 6:11:24 pm CET</t>
  </si>
  <si>
    <t>Scotland</t>
  </si>
  <si>
    <t>2021/08/17 6:42:32 pm CET</t>
  </si>
  <si>
    <t>Israel</t>
  </si>
  <si>
    <t>2021/08/17 7:42:07 pm CET</t>
  </si>
  <si>
    <t>2021/08/17 10:28:55 pm CET</t>
  </si>
  <si>
    <t>Gambia</t>
  </si>
  <si>
    <t>2021/08/17 11:07:57 pm CET</t>
  </si>
  <si>
    <t xml:space="preserve">Belgium </t>
  </si>
  <si>
    <t>2021/08/18 4:58:51 pm CET</t>
  </si>
  <si>
    <t>2021/08/18 5:18:54 pm CET</t>
  </si>
  <si>
    <t>Uruguay</t>
  </si>
  <si>
    <t>2021/08/18 7:05:12 pm CET</t>
  </si>
  <si>
    <t>2021/08/19 8:00:54 am CET</t>
  </si>
  <si>
    <t>Austria</t>
  </si>
  <si>
    <t>2021/08/19 10:33:17 am CET</t>
  </si>
  <si>
    <t>2021/08/21 2:50:12 pm CET</t>
  </si>
  <si>
    <t>2021/08/21 3:15:29 pm CET</t>
  </si>
  <si>
    <t>2021/08/24 2:18:37 pm CET</t>
  </si>
  <si>
    <t>2021/08/25 11:06:42 am CET</t>
  </si>
  <si>
    <t>2021/08/25 7:22:53 pm CET</t>
  </si>
  <si>
    <t>2021/09/04 9:07:04 pm CET</t>
  </si>
  <si>
    <t>Iceland</t>
  </si>
  <si>
    <t>2021/09/04 9:09:33 pm CET</t>
  </si>
  <si>
    <t>Sweden</t>
  </si>
  <si>
    <t>Row Labels</t>
  </si>
  <si>
    <t>Grand Total</t>
  </si>
  <si>
    <t xml:space="preserve">Count of Which country do you belong to? </t>
  </si>
  <si>
    <t>Column Labels</t>
  </si>
  <si>
    <t>Count of What is your gender?</t>
  </si>
  <si>
    <t xml:space="preserve">Min </t>
  </si>
  <si>
    <t>Max</t>
  </si>
  <si>
    <t>Mean</t>
  </si>
  <si>
    <t>Median</t>
  </si>
  <si>
    <t>Count of What is your highest level of education?</t>
  </si>
  <si>
    <t>Count of What was the purpose of traveling?</t>
  </si>
  <si>
    <t>Percentage</t>
  </si>
  <si>
    <t>Average concern about terrorism</t>
  </si>
  <si>
    <t>Count of Would you like to travel to an area that is on a terrorist's target?</t>
  </si>
  <si>
    <t>WAS LAST VISITED DESTINATION A VICTIM OF TERRORISM</t>
  </si>
  <si>
    <t xml:space="preserve">Degree of safety during last visit to destination </t>
  </si>
  <si>
    <t>Average of Would you like to travel to an area that is on a terrorist's target?</t>
  </si>
  <si>
    <t>Recode of Would you like to travel to an area that is on a terrorist's target?</t>
  </si>
  <si>
    <t xml:space="preserve">No </t>
  </si>
  <si>
    <t xml:space="preserve">Maybe </t>
  </si>
  <si>
    <t xml:space="preserve">Yes </t>
  </si>
  <si>
    <t>Average of Recode of Would you like to travel to an area that is on a terrorist's target?</t>
  </si>
  <si>
    <t>Average consent to area on a terrorist's target</t>
  </si>
  <si>
    <t>Visited a destination on terrorist's target?</t>
  </si>
  <si>
    <t>Degree of safety duringlast visit</t>
  </si>
  <si>
    <t>Degree of consent</t>
  </si>
  <si>
    <t>Travelling to a highly secure country country after terrorist incident</t>
  </si>
  <si>
    <t>Travelling to a least secure country country after terrorist incident</t>
  </si>
  <si>
    <t>Developed countries are safer to visit than developing countries</t>
  </si>
  <si>
    <t>Toal</t>
  </si>
  <si>
    <t>Sum of You hear/experience a terrorist/security-linked incident; how likely would you consider visiting the destination country in your future travel plans?</t>
  </si>
  <si>
    <t>Count of You hear/experience a terrorist/security-linked incident; how likely would you consider visiting the destination country in your future travel plans?</t>
  </si>
  <si>
    <t>Count of Would you prefer to travel to a country after terrorist incidents which are highly respected in terms of its security level (such as the US, UK, UAE, Germany, etc.)?</t>
  </si>
  <si>
    <t>Travelling to a highly secure country after terrorist incident</t>
  </si>
  <si>
    <t>Travelling to a least secure country after terrorist incident</t>
  </si>
  <si>
    <t>Travel to grey areas</t>
  </si>
  <si>
    <t>Stay at hotel</t>
  </si>
  <si>
    <t>Driving</t>
  </si>
  <si>
    <t>Use Public Transport</t>
  </si>
  <si>
    <t>Walk after dark</t>
  </si>
  <si>
    <t>Touring in day</t>
  </si>
  <si>
    <t>Count of Touring in day</t>
  </si>
  <si>
    <t>Count of Walk after dark</t>
  </si>
  <si>
    <t>Count of Use Public Transport</t>
  </si>
  <si>
    <t>Count of Driving</t>
  </si>
  <si>
    <t>Count of Stay at hotel</t>
  </si>
  <si>
    <t>Count of Travel to grey areas</t>
  </si>
  <si>
    <t>Activities</t>
  </si>
  <si>
    <t>Degree of Consent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</si>
</sst>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  <bgColor indexed="64"/>
      </patternFill>
    </fill>
  </fills>
  <borders count="2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indexed="65"/>
      </start>
      <end/>
      <top style="thin">
        <color indexed="65"/>
      </top>
      <bottom/>
      <diagonal/>
    </border>
    <border>
      <start style="thin">
        <color indexed="65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 style="thin">
        <color rgb="FF999999"/>
      </end>
      <top style="thin">
        <color indexed="65"/>
      </top>
      <bottom style="thin">
        <color rgb="FF999999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/>
      <end/>
      <top/>
      <bottom style="medium">
        <color rgb="FF7F7F7F"/>
      </bottom>
      <diagonal/>
    </border>
    <border>
      <start/>
      <end style="medium">
        <color rgb="FF7F7F7F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9" xfId="0" applyFont="1" applyFill="1" applyBorder="1"/>
    <xf numFmtId="10" fontId="0" fillId="0" borderId="0" xfId="0" applyNumberFormat="1"/>
    <xf numFmtId="2" fontId="0" fillId="0" borderId="0" xfId="0" applyNumberFormat="1"/>
    <xf numFmtId="0" fontId="0" fillId="0" borderId="10" xfId="0" pivotButton="1" applyBorder="1"/>
    <xf numFmtId="0" fontId="0" fillId="0" borderId="21" xfId="0" applyBorder="1"/>
    <xf numFmtId="0" fontId="0" fillId="0" borderId="10" xfId="0" applyBorder="1" applyAlignment="1">
      <alignment horizontal="left"/>
    </xf>
    <xf numFmtId="0" fontId="0" fillId="0" borderId="21" xfId="0" applyNumberFormat="1" applyBorder="1"/>
    <xf numFmtId="0" fontId="0" fillId="0" borderId="13" xfId="0" applyBorder="1" applyAlignment="1">
      <alignment horizontal="left"/>
    </xf>
    <xf numFmtId="0" fontId="0" fillId="0" borderId="22" xfId="0" applyNumberFormat="1" applyBorder="1"/>
    <xf numFmtId="0" fontId="0" fillId="0" borderId="23" xfId="0" applyBorder="1" applyAlignment="1">
      <alignment horizontal="left"/>
    </xf>
    <xf numFmtId="0" fontId="0" fillId="0" borderId="24" xfId="0" applyNumberFormat="1" applyBorder="1"/>
    <xf numFmtId="0" fontId="0" fillId="0" borderId="0" xfId="0" applyAlignment="1">
      <alignment horizontal="left" indent="1"/>
    </xf>
    <xf numFmtId="0" fontId="16" fillId="33" borderId="20" xfId="0" applyFont="1" applyFill="1" applyBorder="1" applyAlignment="1">
      <alignment horizontal="left"/>
    </xf>
    <xf numFmtId="10" fontId="16" fillId="33" borderId="20" xfId="0" applyNumberFormat="1" applyFont="1" applyFill="1" applyBorder="1"/>
    <xf numFmtId="0" fontId="19" fillId="0" borderId="25" xfId="0" applyFont="1" applyBorder="1" applyAlignment="1">
      <alignment vertical="center"/>
    </xf>
    <xf numFmtId="0" fontId="18" fillId="0" borderId="0" xfId="0" applyFont="1"/>
    <xf numFmtId="0" fontId="20" fillId="0" borderId="25" xfId="0" applyFont="1" applyBorder="1" applyAlignment="1">
      <alignment vertical="center"/>
    </xf>
    <xf numFmtId="0" fontId="20" fillId="34" borderId="26" xfId="0" applyFont="1" applyFill="1" applyBorder="1" applyAlignment="1">
      <alignment horizontal="right" vertical="center"/>
    </xf>
    <xf numFmtId="10" fontId="21" fillId="34" borderId="0" xfId="0" applyNumberFormat="1" applyFont="1" applyFill="1" applyAlignment="1">
      <alignment horizontal="right" vertical="center"/>
    </xf>
    <xf numFmtId="0" fontId="20" fillId="0" borderId="26" xfId="0" applyFont="1" applyBorder="1" applyAlignment="1">
      <alignment horizontal="right" vertical="center"/>
    </xf>
    <xf numFmtId="10" fontId="2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pivotCacheDefinition" Target="pivotCache/pivotCacheDefinition3.xml"/><Relationship Id="rId18" Type="http://purl.oclc.org/ooxml/officeDocument/relationships/pivotCacheDefinition" Target="pivotCache/pivotCacheDefinition8.xml"/><Relationship Id="rId3" Type="http://purl.oclc.org/ooxml/officeDocument/relationships/worksheet" Target="worksheets/sheet3.xml"/><Relationship Id="rId21" Type="http://purl.oclc.org/ooxml/officeDocument/relationships/pivotCacheDefinition" Target="pivotCache/pivotCacheDefinition11.xml"/><Relationship Id="rId7" Type="http://purl.oclc.org/ooxml/officeDocument/relationships/worksheet" Target="worksheets/sheet7.xml"/><Relationship Id="rId12" Type="http://purl.oclc.org/ooxml/officeDocument/relationships/pivotCacheDefinition" Target="pivotCache/pivotCacheDefinition2.xml"/><Relationship Id="rId17" Type="http://purl.oclc.org/ooxml/officeDocument/relationships/pivotCacheDefinition" Target="pivotCache/pivotCacheDefinition7.xml"/><Relationship Id="rId25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pivotCacheDefinition" Target="pivotCache/pivotCacheDefinition6.xml"/><Relationship Id="rId20" Type="http://purl.oclc.org/ooxml/officeDocument/relationships/pivotCacheDefinition" Target="pivotCache/pivotCacheDefinition1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1.xml"/><Relationship Id="rId24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pivotCacheDefinition" Target="pivotCache/pivotCacheDefinition5.xml"/><Relationship Id="rId23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pivotCacheDefinition" Target="pivotCache/pivotCacheDefinition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pivotCacheDefinition" Target="pivotCache/pivotCacheDefinition4.xml"/><Relationship Id="rId22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'Safe-Activity'!$H$40</c:f>
              <c:strCache>
                <c:ptCount val="1"/>
                <c:pt idx="0">
                  <c:v>Touring in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'Safe-Activity'!$I$40:$M$40</c:f>
              <c:numCache>
                <c:formatCode>0.00%</c:formatCode>
                <c:ptCount val="5"/>
                <c:pt idx="0">
                  <c:v>7.3170731707317069E-2</c:v>
                </c:pt>
                <c:pt idx="1">
                  <c:v>6.5040650406504072E-2</c:v>
                </c:pt>
                <c:pt idx="2">
                  <c:v>0.13821138211382114</c:v>
                </c:pt>
                <c:pt idx="3">
                  <c:v>0.3902439024390244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2-8846-B42A-F0FD56EE30D8}"/>
            </c:ext>
          </c:extLst>
        </c:ser>
        <c:ser>
          <c:idx val="1"/>
          <c:order val="1"/>
          <c:tx>
            <c:strRef>
              <c:f>'Safe-Activity'!$H$41</c:f>
              <c:strCache>
                <c:ptCount val="1"/>
                <c:pt idx="0">
                  <c:v>Walk after dark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'Safe-Activity'!$I$41:$M$41</c:f>
              <c:numCache>
                <c:formatCode>0.00%</c:formatCode>
                <c:ptCount val="5"/>
                <c:pt idx="0">
                  <c:v>0.12195121951219512</c:v>
                </c:pt>
                <c:pt idx="1">
                  <c:v>0.13008130081300814</c:v>
                </c:pt>
                <c:pt idx="2">
                  <c:v>0.29268292682926828</c:v>
                </c:pt>
                <c:pt idx="3">
                  <c:v>0.26829268292682928</c:v>
                </c:pt>
                <c:pt idx="4">
                  <c:v>0.18699186991869918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2-8846-B42A-F0FD56EE30D8}"/>
            </c:ext>
          </c:extLst>
        </c:ser>
        <c:ser>
          <c:idx val="2"/>
          <c:order val="2"/>
          <c:tx>
            <c:strRef>
              <c:f>'Safe-Activity'!$H$42</c:f>
              <c:strCache>
                <c:ptCount val="1"/>
                <c:pt idx="0">
                  <c:v>Use Public Transport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'Safe-Activity'!$I$42:$M$42</c:f>
              <c:numCache>
                <c:formatCode>0.00%</c:formatCode>
                <c:ptCount val="5"/>
                <c:pt idx="0">
                  <c:v>4.878048780487805E-2</c:v>
                </c:pt>
                <c:pt idx="1">
                  <c:v>0.10569105691056911</c:v>
                </c:pt>
                <c:pt idx="2">
                  <c:v>0.24390243902439024</c:v>
                </c:pt>
                <c:pt idx="3">
                  <c:v>0.34959349593495936</c:v>
                </c:pt>
                <c:pt idx="4">
                  <c:v>0.25203252032520324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2-8846-B42A-F0FD56EE30D8}"/>
            </c:ext>
          </c:extLst>
        </c:ser>
        <c:ser>
          <c:idx val="3"/>
          <c:order val="3"/>
          <c:tx>
            <c:strRef>
              <c:f>'Safe-Activity'!$H$43</c:f>
              <c:strCache>
                <c:ptCount val="1"/>
                <c:pt idx="0">
                  <c:v>Driving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'Safe-Activity'!$I$43:$M$43</c:f>
              <c:numCache>
                <c:formatCode>0.00%</c:formatCode>
                <c:ptCount val="5"/>
                <c:pt idx="0">
                  <c:v>4.878048780487805E-2</c:v>
                </c:pt>
                <c:pt idx="1">
                  <c:v>8.1300813008130079E-2</c:v>
                </c:pt>
                <c:pt idx="2">
                  <c:v>0.28455284552845528</c:v>
                </c:pt>
                <c:pt idx="3">
                  <c:v>0.28455284552845528</c:v>
                </c:pt>
                <c:pt idx="4">
                  <c:v>0.30081300813008133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2-8846-B42A-F0FD56EE30D8}"/>
            </c:ext>
          </c:extLst>
        </c:ser>
        <c:ser>
          <c:idx val="4"/>
          <c:order val="4"/>
          <c:tx>
            <c:strRef>
              <c:f>'Safe-Activity'!$H$44</c:f>
              <c:strCache>
                <c:ptCount val="1"/>
                <c:pt idx="0">
                  <c:v>Stay at hotel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'Safe-Activity'!$I$44:$M$44</c:f>
              <c:numCache>
                <c:formatCode>0.00%</c:formatCode>
                <c:ptCount val="5"/>
                <c:pt idx="0">
                  <c:v>6.5040650406504072E-2</c:v>
                </c:pt>
                <c:pt idx="1">
                  <c:v>0.11382113821138211</c:v>
                </c:pt>
                <c:pt idx="2">
                  <c:v>0.18699186991869918</c:v>
                </c:pt>
                <c:pt idx="3">
                  <c:v>0.32520325203252032</c:v>
                </c:pt>
                <c:pt idx="4">
                  <c:v>0.30894308943089432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2-8846-B42A-F0FD56EE30D8}"/>
            </c:ext>
          </c:extLst>
        </c:ser>
        <c:ser>
          <c:idx val="5"/>
          <c:order val="5"/>
          <c:tx>
            <c:strRef>
              <c:f>'Safe-Activity'!$H$45</c:f>
              <c:strCache>
                <c:ptCount val="1"/>
                <c:pt idx="0">
                  <c:v>Travel to grey areas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'Safe-Activity'!$I$45:$M$45</c:f>
              <c:numCache>
                <c:formatCode>0.00%</c:formatCode>
                <c:ptCount val="5"/>
                <c:pt idx="0">
                  <c:v>0.16260162601626016</c:v>
                </c:pt>
                <c:pt idx="1">
                  <c:v>0.17886178861788618</c:v>
                </c:pt>
                <c:pt idx="2">
                  <c:v>0.30081300813008133</c:v>
                </c:pt>
                <c:pt idx="3">
                  <c:v>0.21138211382113822</c:v>
                </c:pt>
                <c:pt idx="4">
                  <c:v>0.14634146341463414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2-8846-B42A-F0FD56EE3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4358368"/>
        <c:axId val="1134360016"/>
      </c:barChart>
      <c:catAx>
        <c:axId val="113435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360016"/>
        <c:crosses val="autoZero"/>
        <c:auto val="1"/>
        <c:lblAlgn val="ctr"/>
        <c:lblOffset val="100"/>
        <c:noMultiLvlLbl val="0"/>
      </c:catAx>
      <c:valAx>
        <c:axId val="113436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 agreeing</a:t>
                </a:r>
                <a:r>
                  <a:rPr lang="en-GB" baseline="0%"/>
                  <a:t> to a degree of consent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3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'Unsafe-Activity'!$H$40</c:f>
              <c:strCache>
                <c:ptCount val="1"/>
                <c:pt idx="0">
                  <c:v>Touring in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'Unsafe-Activity'!$I$40:$M$40</c:f>
              <c:numCache>
                <c:formatCode>0.00%</c:formatCode>
                <c:ptCount val="5"/>
                <c:pt idx="0">
                  <c:v>0.16260162601626016</c:v>
                </c:pt>
                <c:pt idx="1">
                  <c:v>0.18699186991869918</c:v>
                </c:pt>
                <c:pt idx="2">
                  <c:v>0.33333333333333331</c:v>
                </c:pt>
                <c:pt idx="3">
                  <c:v>0.18699186991869918</c:v>
                </c:pt>
                <c:pt idx="4">
                  <c:v>0.13008130081300814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1-6E44-B95A-2D4B33BF5F0D}"/>
            </c:ext>
          </c:extLst>
        </c:ser>
        <c:ser>
          <c:idx val="1"/>
          <c:order val="1"/>
          <c:tx>
            <c:strRef>
              <c:f>'Unsafe-Activity'!$H$41</c:f>
              <c:strCache>
                <c:ptCount val="1"/>
                <c:pt idx="0">
                  <c:v>Walk after dark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'Unsafe-Activity'!$I$41:$M$41</c:f>
              <c:numCache>
                <c:formatCode>0.00%</c:formatCode>
                <c:ptCount val="5"/>
                <c:pt idx="0">
                  <c:v>0.48780487804878048</c:v>
                </c:pt>
                <c:pt idx="1">
                  <c:v>0.17886178861788618</c:v>
                </c:pt>
                <c:pt idx="2">
                  <c:v>0.17886178861788618</c:v>
                </c:pt>
                <c:pt idx="3">
                  <c:v>8.1300813008130079E-2</c:v>
                </c:pt>
                <c:pt idx="4">
                  <c:v>7.3170731707317069E-2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11-6E44-B95A-2D4B33BF5F0D}"/>
            </c:ext>
          </c:extLst>
        </c:ser>
        <c:ser>
          <c:idx val="2"/>
          <c:order val="2"/>
          <c:tx>
            <c:strRef>
              <c:f>'Unsafe-Activity'!$H$42</c:f>
              <c:strCache>
                <c:ptCount val="1"/>
                <c:pt idx="0">
                  <c:v>Use Public Transport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'Unsafe-Activity'!$I$42:$M$42</c:f>
              <c:numCache>
                <c:formatCode>0.00%</c:formatCode>
                <c:ptCount val="5"/>
                <c:pt idx="0">
                  <c:v>0.1951219512195122</c:v>
                </c:pt>
                <c:pt idx="1">
                  <c:v>0.26829268292682928</c:v>
                </c:pt>
                <c:pt idx="2">
                  <c:v>0.26016260162601629</c:v>
                </c:pt>
                <c:pt idx="3">
                  <c:v>0.17886178861788618</c:v>
                </c:pt>
                <c:pt idx="4">
                  <c:v>9.7560975609756101E-2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11-6E44-B95A-2D4B33BF5F0D}"/>
            </c:ext>
          </c:extLst>
        </c:ser>
        <c:ser>
          <c:idx val="3"/>
          <c:order val="3"/>
          <c:tx>
            <c:strRef>
              <c:f>'Unsafe-Activity'!$H$43</c:f>
              <c:strCache>
                <c:ptCount val="1"/>
                <c:pt idx="0">
                  <c:v>Driving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'Unsafe-Activity'!$I$43:$M$43</c:f>
              <c:numCache>
                <c:formatCode>0.00%</c:formatCode>
                <c:ptCount val="5"/>
                <c:pt idx="0">
                  <c:v>0.1951219512195122</c:v>
                </c:pt>
                <c:pt idx="1">
                  <c:v>0.26016260162601629</c:v>
                </c:pt>
                <c:pt idx="2">
                  <c:v>0.27642276422764228</c:v>
                </c:pt>
                <c:pt idx="3">
                  <c:v>0.16260162601626016</c:v>
                </c:pt>
                <c:pt idx="4">
                  <c:v>0.10569105691056911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1-6E44-B95A-2D4B33BF5F0D}"/>
            </c:ext>
          </c:extLst>
        </c:ser>
        <c:ser>
          <c:idx val="4"/>
          <c:order val="4"/>
          <c:tx>
            <c:strRef>
              <c:f>'Unsafe-Activity'!$H$44</c:f>
              <c:strCache>
                <c:ptCount val="1"/>
                <c:pt idx="0">
                  <c:v>Stay at hotel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'Unsafe-Activity'!$I$44:$M$44</c:f>
              <c:numCache>
                <c:formatCode>0.00%</c:formatCode>
                <c:ptCount val="5"/>
                <c:pt idx="0">
                  <c:v>0.16260162601626016</c:v>
                </c:pt>
                <c:pt idx="1">
                  <c:v>0.16260162601626016</c:v>
                </c:pt>
                <c:pt idx="2">
                  <c:v>0.24390243902439024</c:v>
                </c:pt>
                <c:pt idx="3">
                  <c:v>0.25203252032520324</c:v>
                </c:pt>
                <c:pt idx="4">
                  <c:v>0.17886178861788618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11-6E44-B95A-2D4B33BF5F0D}"/>
            </c:ext>
          </c:extLst>
        </c:ser>
        <c:ser>
          <c:idx val="5"/>
          <c:order val="5"/>
          <c:tx>
            <c:strRef>
              <c:f>'Unsafe-Activity'!$H$45</c:f>
              <c:strCache>
                <c:ptCount val="1"/>
                <c:pt idx="0">
                  <c:v>Travel to grey areas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'Unsafe-Activity'!$I$38:$M$39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Degree of Consent</c:v>
                  </c:pt>
                </c:lvl>
              </c:multiLvlStrCache>
            </c:multiLvlStrRef>
          </c:cat>
          <c:val>
            <c:numRef>
              <c:f>'Unsafe-Activity'!$I$45:$M$45</c:f>
              <c:numCache>
                <c:formatCode>0.00%</c:formatCode>
                <c:ptCount val="5"/>
                <c:pt idx="0">
                  <c:v>0.3983739837398374</c:v>
                </c:pt>
                <c:pt idx="1">
                  <c:v>0.26829268292682928</c:v>
                </c:pt>
                <c:pt idx="2">
                  <c:v>0.1951219512195122</c:v>
                </c:pt>
                <c:pt idx="3">
                  <c:v>8.1300813008130079E-2</c:v>
                </c:pt>
                <c:pt idx="4">
                  <c:v>5.6910569105691054E-2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11-6E44-B95A-2D4B33BF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2822816"/>
        <c:axId val="1112704064"/>
      </c:barChart>
      <c:catAx>
        <c:axId val="1112822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04064"/>
        <c:crosses val="autoZero"/>
        <c:auto val="1"/>
        <c:lblAlgn val="ctr"/>
        <c:lblOffset val="100"/>
        <c:noMultiLvlLbl val="0"/>
      </c:catAx>
      <c:valAx>
        <c:axId val="111270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 agreeing to each degree of consent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82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'Perception-Safety&amp;Security'!$I$3</c:f>
              <c:strCache>
                <c:ptCount val="1"/>
                <c:pt idx="0">
                  <c:v>Sum of You hear/experience a terrorist/security-linked incident; how likely would you consider visiting the destination country in your future travel plans?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'Perception-Safety&amp;Security'!$I$4:$I$8</c:f>
              <c:numCache>
                <c:formatCode>0.00%</c:formatCode>
                <c:ptCount val="5"/>
                <c:pt idx="0">
                  <c:v>0.26016260162601629</c:v>
                </c:pt>
                <c:pt idx="1">
                  <c:v>0.18699186991869918</c:v>
                </c:pt>
                <c:pt idx="2">
                  <c:v>0.31707317073170732</c:v>
                </c:pt>
                <c:pt idx="3">
                  <c:v>0.14634146341463414</c:v>
                </c:pt>
                <c:pt idx="4">
                  <c:v>8.943089430894309E-2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9-0B49-A09B-F9B0B330C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055760"/>
        <c:axId val="1575063136"/>
      </c:barChart>
      <c:catAx>
        <c:axId val="157305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Degree</a:t>
                </a:r>
                <a:r>
                  <a:rPr lang="en-GB" baseline="0%"/>
                  <a:t> of consent (1-least, 5-most)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063136"/>
        <c:crosses val="autoZero"/>
        <c:auto val="1"/>
        <c:lblAlgn val="ctr"/>
        <c:lblOffset val="100"/>
        <c:noMultiLvlLbl val="0"/>
      </c:catAx>
      <c:valAx>
        <c:axId val="15750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5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'Perception-Country'!$J$11</c:f>
              <c:strCache>
                <c:ptCount val="1"/>
                <c:pt idx="0">
                  <c:v>Travelling to a highly secure country country after terrorist incident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'Perception-Country'!$J$12:$J$16</c:f>
              <c:numCache>
                <c:formatCode>0.00%</c:formatCode>
                <c:ptCount val="5"/>
                <c:pt idx="0">
                  <c:v>2.2026431718061675E-2</c:v>
                </c:pt>
                <c:pt idx="1">
                  <c:v>3.0837004405286344E-2</c:v>
                </c:pt>
                <c:pt idx="2">
                  <c:v>0.19823788546255505</c:v>
                </c:pt>
                <c:pt idx="3">
                  <c:v>0.3524229074889868</c:v>
                </c:pt>
                <c:pt idx="4">
                  <c:v>0.3964757709251101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6-9C42-B895-A79FD40BB178}"/>
            </c:ext>
          </c:extLst>
        </c:ser>
        <c:ser>
          <c:idx val="1"/>
          <c:order val="1"/>
          <c:tx>
            <c:strRef>
              <c:f>'Perception-Country'!$K$11</c:f>
              <c:strCache>
                <c:ptCount val="1"/>
                <c:pt idx="0">
                  <c:v>Travelling to a least secure country country after terrorist incident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'Perception-Country'!$K$12:$K$16</c:f>
              <c:numCache>
                <c:formatCode>0.00%</c:formatCode>
                <c:ptCount val="5"/>
                <c:pt idx="0">
                  <c:v>0.34080717488789236</c:v>
                </c:pt>
                <c:pt idx="1">
                  <c:v>0.17937219730941703</c:v>
                </c:pt>
                <c:pt idx="2">
                  <c:v>0.14798206278026907</c:v>
                </c:pt>
                <c:pt idx="3">
                  <c:v>0.10762331838565023</c:v>
                </c:pt>
                <c:pt idx="4">
                  <c:v>0.22421524663677131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6-9C42-B895-A79FD40BB178}"/>
            </c:ext>
          </c:extLst>
        </c:ser>
        <c:ser>
          <c:idx val="2"/>
          <c:order val="2"/>
          <c:tx>
            <c:strRef>
              <c:f>'Perception-Country'!$L$11</c:f>
              <c:strCache>
                <c:ptCount val="1"/>
                <c:pt idx="0">
                  <c:v>Developed countries are safer to visit than developing countries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'Perception-Country'!$L$12:$L$16</c:f>
              <c:numCache>
                <c:formatCode>0.00%</c:formatCode>
                <c:ptCount val="5"/>
                <c:pt idx="0">
                  <c:v>1.0438413361169102E-2</c:v>
                </c:pt>
                <c:pt idx="1">
                  <c:v>4.1753653444676408E-2</c:v>
                </c:pt>
                <c:pt idx="2">
                  <c:v>0.13778705636743216</c:v>
                </c:pt>
                <c:pt idx="3">
                  <c:v>0.35073068893528186</c:v>
                </c:pt>
                <c:pt idx="4">
                  <c:v>0.45929018789144049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6-9C42-B895-A79FD40BB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5879408"/>
        <c:axId val="1465253520"/>
      </c:barChart>
      <c:catAx>
        <c:axId val="155587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Degree of consent (1-least, 5-most)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53520"/>
        <c:crosses val="autoZero"/>
        <c:auto val="1"/>
        <c:lblAlgn val="ctr"/>
        <c:lblOffset val="100"/>
        <c:noMultiLvlLbl val="0"/>
      </c:catAx>
      <c:valAx>
        <c:axId val="146525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travellers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87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'Perception-Country'!$J$21</c:f>
              <c:strCache>
                <c:ptCount val="1"/>
                <c:pt idx="0">
                  <c:v>Travelling to a highly secure country after terrorist incident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'Perception-Country'!$J$22:$J$26</c:f>
              <c:numCache>
                <c:formatCode>0.00%</c:formatCode>
                <c:ptCount val="5"/>
                <c:pt idx="0">
                  <c:v>8.1299999999999997E-2</c:v>
                </c:pt>
                <c:pt idx="1">
                  <c:v>5.6899999999999999E-2</c:v>
                </c:pt>
                <c:pt idx="2">
                  <c:v>0.24390000000000001</c:v>
                </c:pt>
                <c:pt idx="3">
                  <c:v>0.32519999999999999</c:v>
                </c:pt>
                <c:pt idx="4">
                  <c:v>0.29270000000000002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7-734D-ACF8-CB16A1851084}"/>
            </c:ext>
          </c:extLst>
        </c:ser>
        <c:ser>
          <c:idx val="1"/>
          <c:order val="1"/>
          <c:tx>
            <c:strRef>
              <c:f>'Perception-Country'!$K$21</c:f>
              <c:strCache>
                <c:ptCount val="1"/>
                <c:pt idx="0">
                  <c:v>Travelling to a least secure country after terrorist incident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'Perception-Country'!$K$22:$K$26</c:f>
              <c:numCache>
                <c:formatCode>0.00%</c:formatCode>
                <c:ptCount val="5"/>
                <c:pt idx="0">
                  <c:v>0.6179</c:v>
                </c:pt>
                <c:pt idx="1">
                  <c:v>0.16259999999999999</c:v>
                </c:pt>
                <c:pt idx="2">
                  <c:v>8.9399999999999993E-2</c:v>
                </c:pt>
                <c:pt idx="3">
                  <c:v>4.8800000000000003E-2</c:v>
                </c:pt>
                <c:pt idx="4">
                  <c:v>8.1299999999999997E-2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7-734D-ACF8-CB16A1851084}"/>
            </c:ext>
          </c:extLst>
        </c:ser>
        <c:ser>
          <c:idx val="2"/>
          <c:order val="2"/>
          <c:tx>
            <c:strRef>
              <c:f>'Perception-Country'!$L$21</c:f>
              <c:strCache>
                <c:ptCount val="1"/>
                <c:pt idx="0">
                  <c:v>Developed countries are safer to visit than developing countries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'Perception-Country'!$L$22:$L$26</c:f>
              <c:numCache>
                <c:formatCode>0.00%</c:formatCode>
                <c:ptCount val="5"/>
                <c:pt idx="0">
                  <c:v>4.07E-2</c:v>
                </c:pt>
                <c:pt idx="1">
                  <c:v>8.1299999999999997E-2</c:v>
                </c:pt>
                <c:pt idx="2">
                  <c:v>0.1789</c:v>
                </c:pt>
                <c:pt idx="3">
                  <c:v>0.34150000000000003</c:v>
                </c:pt>
                <c:pt idx="4">
                  <c:v>0.35770000000000002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7-734D-ACF8-CB16A1851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418416"/>
        <c:axId val="1572701072"/>
      </c:barChart>
      <c:catAx>
        <c:axId val="157141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01072"/>
        <c:crosses val="autoZero"/>
        <c:auto val="1"/>
        <c:lblAlgn val="ctr"/>
        <c:lblOffset val="100"/>
        <c:noMultiLvlLbl val="0"/>
      </c:catAx>
      <c:valAx>
        <c:axId val="15727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1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 Impact of Terrorism on the Hospitality and Tourism Industry.xlsx]Relationship!PivotTable10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of frequency and purpose of travel with concern of terrorism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Relationship!$R$4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Relationship!$Q$5:$Q$29</c:f>
              <c:multiLvlStrCache>
                <c:ptCount val="1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More than 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More than 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More than 4</c:v>
                  </c:pt>
                  <c:pt idx="14">
                    <c:v>1</c:v>
                  </c:pt>
                  <c:pt idx="15">
                    <c:v>2</c:v>
                  </c:pt>
                  <c:pt idx="16">
                    <c:v>4</c:v>
                  </c:pt>
                  <c:pt idx="17">
                    <c:v>1</c:v>
                  </c:pt>
                  <c:pt idx="18">
                    <c:v>3</c:v>
                  </c:pt>
                </c:lvl>
                <c:lvl>
                  <c:pt idx="0">
                    <c:v>Business</c:v>
                  </c:pt>
                  <c:pt idx="4">
                    <c:v>Education</c:v>
                  </c:pt>
                  <c:pt idx="9">
                    <c:v>holiday</c:v>
                  </c:pt>
                  <c:pt idx="14">
                    <c:v>Job</c:v>
                  </c:pt>
                  <c:pt idx="17">
                    <c:v>Medical</c:v>
                  </c:pt>
                </c:lvl>
              </c:multiLvlStrCache>
            </c:multiLvlStrRef>
          </c:cat>
          <c:val>
            <c:numRef>
              <c:f>Relationship!$R$5:$R$29</c:f>
              <c:numCache>
                <c:formatCode>0.00</c:formatCode>
                <c:ptCount val="19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  <c:pt idx="4">
                  <c:v>7.25</c:v>
                </c:pt>
                <c:pt idx="5">
                  <c:v>7.8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8.4</c:v>
                </c:pt>
                <c:pt idx="10">
                  <c:v>7.7142857142857144</c:v>
                </c:pt>
                <c:pt idx="11">
                  <c:v>5.833333333333333</c:v>
                </c:pt>
                <c:pt idx="12">
                  <c:v>6.666666666666667</c:v>
                </c:pt>
                <c:pt idx="13">
                  <c:v>7.7272727272727275</c:v>
                </c:pt>
                <c:pt idx="14">
                  <c:v>10</c:v>
                </c:pt>
                <c:pt idx="15">
                  <c:v>10</c:v>
                </c:pt>
                <c:pt idx="16">
                  <c:v>9.5</c:v>
                </c:pt>
                <c:pt idx="17">
                  <c:v>9.5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F8-FF41-8B17-7AA1202A9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317776"/>
        <c:axId val="1411319424"/>
      </c:barChart>
      <c:catAx>
        <c:axId val="141131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319424"/>
        <c:crosses val="autoZero"/>
        <c:auto val="1"/>
        <c:lblAlgn val="ctr"/>
        <c:lblOffset val="100"/>
        <c:noMultiLvlLbl val="0"/>
      </c:catAx>
      <c:valAx>
        <c:axId val="14113194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31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Degree</a:t>
            </a:r>
            <a:r>
              <a:rPr lang="en-GB" baseline="0%"/>
              <a:t> of consent to travel to a destination on terrorist's target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Sheet9!$H$28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Sheet9!$H$29:$H$33</c:f>
              <c:numCache>
                <c:formatCode>0.00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2.2352941176470589</c:v>
                </c:pt>
                <c:pt idx="3">
                  <c:v>2.129032258064516</c:v>
                </c:pt>
                <c:pt idx="4">
                  <c:v>2.1052631578947367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7-2A4B-A6B9-E46F8DFC4CCB}"/>
            </c:ext>
          </c:extLst>
        </c:ser>
        <c:ser>
          <c:idx val="1"/>
          <c:order val="1"/>
          <c:tx>
            <c:strRef>
              <c:f>Sheet9!$I$28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Sheet9!$I$29:$I$33</c:f>
              <c:numCache>
                <c:formatCode>0.00</c:formatCode>
                <c:ptCount val="5"/>
                <c:pt idx="1">
                  <c:v>1</c:v>
                </c:pt>
                <c:pt idx="2">
                  <c:v>2</c:v>
                </c:pt>
                <c:pt idx="3">
                  <c:v>2.0833333333333335</c:v>
                </c:pt>
                <c:pt idx="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7-2A4B-A6B9-E46F8DFC4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399904"/>
        <c:axId val="1466407440"/>
      </c:barChart>
      <c:catAx>
        <c:axId val="14663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Degree</a:t>
                </a:r>
                <a:r>
                  <a:rPr lang="en-GB" baseline="0%"/>
                  <a:t> of safety during their last visit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07440"/>
        <c:crosses val="autoZero"/>
        <c:auto val="1"/>
        <c:lblAlgn val="ctr"/>
        <c:lblOffset val="100"/>
        <c:noMultiLvlLbl val="0"/>
      </c:catAx>
      <c:valAx>
        <c:axId val="14664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Degree of conset to travel to future destination on terrorist's target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10263888888888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3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 of Samples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Age Distribution of Samples</a:t>
          </a:r>
        </a:p>
      </cx:txPr>
    </cx:title>
    <cx:plotArea>
      <cx:plotAreaRegion>
        <cx:series layoutId="clusteredColumn" uniqueId="{4DCE298D-C332-704E-AE67-733E8B71ACDC}">
          <cx:tx>
            <cx:txData>
              <cx:f>_xlchart.v1.0</cx:f>
              <cx:v>What is your age?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679450</xdr:colOff>
      <xdr:row>45</xdr:row>
      <xdr:rowOff>190500</xdr:rowOff>
    </xdr:from>
    <xdr:to>
      <xdr:col>12</xdr:col>
      <xdr:colOff>508000</xdr:colOff>
      <xdr:row>64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164603-BE15-394E-8CA6-8C29A1D57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806450</xdr:colOff>
      <xdr:row>46</xdr:row>
      <xdr:rowOff>50800</xdr:rowOff>
    </xdr:from>
    <xdr:to>
      <xdr:col>13</xdr:col>
      <xdr:colOff>781050</xdr:colOff>
      <xdr:row>61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2E762-A43A-BC4F-A46F-EBC7B1F70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5797550</xdr:colOff>
      <xdr:row>12</xdr:row>
      <xdr:rowOff>19050</xdr:rowOff>
    </xdr:from>
    <xdr:to>
      <xdr:col>6</xdr:col>
      <xdr:colOff>336550</xdr:colOff>
      <xdr:row>25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F10988-2CDC-6847-9223-E9D30C811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495300</xdr:colOff>
      <xdr:row>14</xdr:row>
      <xdr:rowOff>101600</xdr:rowOff>
    </xdr:from>
    <xdr:to>
      <xdr:col>14</xdr:col>
      <xdr:colOff>114300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E3E263-0292-9E46-BF76-7C3DD1482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3155950</xdr:colOff>
      <xdr:row>13</xdr:row>
      <xdr:rowOff>19050</xdr:rowOff>
    </xdr:from>
    <xdr:to>
      <xdr:col>5</xdr:col>
      <xdr:colOff>7727950</xdr:colOff>
      <xdr:row>26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4C7193-CF96-D94A-A67F-BE516C43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18</xdr:col>
      <xdr:colOff>406400</xdr:colOff>
      <xdr:row>2</xdr:row>
      <xdr:rowOff>190500</xdr:rowOff>
    </xdr:from>
    <xdr:to>
      <xdr:col>19</xdr:col>
      <xdr:colOff>4533900</xdr:colOff>
      <xdr:row>20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F06583-086A-404C-85C4-683A21457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5</xdr:col>
      <xdr:colOff>647700</xdr:colOff>
      <xdr:row>16</xdr:row>
      <xdr:rowOff>146050</xdr:rowOff>
    </xdr:from>
    <xdr:to>
      <xdr:col>5</xdr:col>
      <xdr:colOff>5219700</xdr:colOff>
      <xdr:row>30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BDFF13-B837-B546-B60F-E66DF8DDE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9</xdr:col>
      <xdr:colOff>425450</xdr:colOff>
      <xdr:row>10</xdr:row>
      <xdr:rowOff>114300</xdr:rowOff>
    </xdr:from>
    <xdr:to>
      <xdr:col>20</xdr:col>
      <xdr:colOff>355600</xdr:colOff>
      <xdr:row>25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4AAB00-1C65-0941-97E3-CC4B7DBB2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66750" y="2146300"/>
              <a:ext cx="6038850" cy="296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3T19:38:45.56999993976205350" createdVersion="7" refreshedVersion="7" minRefreshableVersion="3" recordCount="123" xr:uid="{00000000-000A-0000-FFFF-FFFF05000000}">
  <cacheSource type="worksheet">
    <worksheetSource ref="A1:A124" sheet="Country"/>
  </cacheSource>
  <cacheFields count="1">
    <cacheField name="Which country do you belong to? " numFmtId="0">
      <sharedItems count="11">
        <s v="India"/>
        <s v="UK"/>
        <s v="USA"/>
        <s v="Germany"/>
        <s v="Spain"/>
        <s v="China"/>
        <s v="Israel"/>
        <s v="Gambia"/>
        <s v="Uruguay"/>
        <s v="Iceland"/>
        <s v="Swed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3T20:00:06.95000023115426100" createdVersion="7" refreshedVersion="7" minRefreshableVersion="3" recordCount="123" xr:uid="{00000000-000A-0000-FFFF-FFFF08000000}">
  <cacheSource type="worksheet">
    <worksheetSource ref="B1:B124" sheet="Country"/>
  </cacheSource>
  <cacheFields count="1">
    <cacheField name="What is your gender?" numFmtId="0">
      <sharedItems count="3">
        <s v="Male"/>
        <s v="Female"/>
        <s v="Non binary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3T20:40:04.47999970056116475" createdVersion="7" refreshedVersion="7" minRefreshableVersion="3" recordCount="123" xr:uid="{00000000-000A-0000-FFFF-FFFF0E000000}">
  <cacheSource type="worksheet">
    <worksheetSource ref="D1:D124" sheet="Country"/>
  </cacheSource>
  <cacheFields count="1">
    <cacheField name="What is your highest level of education?" numFmtId="0">
      <sharedItems count="4">
        <s v="Postgraduate and above"/>
        <s v="Undergraduate"/>
        <s v="Postgraduate"/>
        <s v="Intermedi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5T10:23:38.98999975528568175" createdVersion="7" refreshedVersion="7" minRefreshableVersion="3" recordCount="123" xr:uid="{00000000-000A-0000-FFFF-FFFF17000000}">
  <cacheSource type="worksheet">
    <worksheetSource ref="E1:E124" sheet="Country"/>
  </cacheSource>
  <cacheFields count="1">
    <cacheField name="What was the purpose of traveling?" numFmtId="0">
      <sharedItems count="5">
        <s v="Education"/>
        <s v="holiday"/>
        <s v="Medical"/>
        <s v="Business"/>
        <s v="Jo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5T15:09:47.70999996922910475" createdVersion="7" refreshedVersion="7" minRefreshableVersion="3" recordCount="123" xr:uid="{00000000-000A-0000-FFFF-FFFF2A000000}">
  <cacheSource type="worksheet">
    <worksheetSource ref="A1:M124" sheet="Relationship"/>
  </cacheSource>
  <cacheFields count="12">
    <cacheField name="What was the purpose of traveling?" numFmtId="0">
      <sharedItems count="5">
        <s v="Education"/>
        <s v="holiday"/>
        <s v="Medical"/>
        <s v="Business"/>
        <s v="Job"/>
      </sharedItems>
    </cacheField>
    <cacheField name="Usually, how many times do you travel in one calendar year?" numFmtId="0">
      <sharedItems containsMixedTypes="1" containsNumber="1" containsInteger="1" minValue="1" maxValue="4" count="5">
        <n v="2"/>
        <s v="More than 4"/>
        <n v="3"/>
        <n v="1"/>
        <n v="4"/>
      </sharedItems>
    </cacheField>
    <cacheField name="Length of stay ?" numFmtId="0">
      <sharedItems containsSemiMixedTypes="0" containsString="0" containsNumber="1" containsInteger="1" minValue="1" maxValue="730" count="24">
        <n v="15"/>
        <n v="4"/>
        <n v="7"/>
        <n v="365"/>
        <n v="5"/>
        <n v="30"/>
        <n v="730"/>
        <n v="3"/>
        <n v="180"/>
        <n v="2"/>
        <n v="10"/>
        <n v="13"/>
        <n v="90"/>
        <n v="60"/>
        <n v="12"/>
        <n v="1"/>
        <n v="9"/>
        <n v="8"/>
        <n v="6"/>
        <n v="14"/>
        <n v="20"/>
        <n v="11"/>
        <n v="18"/>
        <n v="240"/>
      </sharedItems>
    </cacheField>
    <cacheField name="On a scale of 1-10, how concerned will you be about terrorism while choosing a destination?" numFmtId="0">
      <sharedItems containsSemiMixedTypes="0" containsString="0" containsNumber="1" containsInteger="1" minValue="1" maxValue="10" count="10">
        <n v="10"/>
        <n v="8"/>
        <n v="5"/>
        <n v="4"/>
        <n v="3"/>
        <n v="9"/>
        <n v="7"/>
        <n v="6"/>
        <n v="1"/>
        <n v="2"/>
      </sharedItems>
    </cacheField>
    <cacheField name="Have you ever visited a place or destination that has been the victim of terrorism? " numFmtId="0">
      <sharedItems count="3">
        <s v="Yes"/>
        <s v="No"/>
        <s v="Maybe"/>
      </sharedItems>
    </cacheField>
    <cacheField name="How safer did you feel during the trip?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Would you like to travel to an area that is on a terrorist's target?" numFmtId="0">
      <sharedItems count="4">
        <s v="Never"/>
        <s v="No"/>
        <s v="Maybe"/>
        <s v="Yes"/>
      </sharedItems>
    </cacheField>
    <cacheField name="Would you prefer to travel to a country after terrorist incidents which are highly respected in terms of its security level (such as the US, UK, UAE, Germany, etc.)?" numFmtId="0">
      <sharedItems containsSemiMixedTypes="0" containsString="0" containsNumber="1" containsInteger="1" minValue="1" maxValue="5"/>
    </cacheField>
    <cacheField name="Would you prefer to travel to a country after terrorist incidents which are least respected in terms of its security level (such as Afghanistan, Syria, Nigeria, etc.)?" numFmtId="0">
      <sharedItems containsSemiMixedTypes="0" containsString="0" containsNumber="1" containsInteger="1" minValue="1" maxValue="5"/>
    </cacheField>
    <cacheField name="Do you agree, developed countries are safer to visit than developing countries?" numFmtId="0">
      <sharedItems containsSemiMixedTypes="0" containsString="0" containsNumber="1" containsInteger="1" minValue="1" maxValue="5"/>
    </cacheField>
    <cacheField name="While choosing a hotel, what is your topmost priority?" numFmtId="0">
      <sharedItems/>
    </cacheField>
    <cacheField name="Which security-linked event that happened in the past may greatly influence your choice of decision-making in a potential destination city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9-26T21:38:30.89000031352042875" createdVersion="7" refreshedVersion="7" minRefreshableVersion="3" recordCount="124" xr:uid="{00000000-000A-0000-FFFF-FFFF2F000000}">
  <cacheSource type="worksheet">
    <worksheetSource ref="A1:D1048576" sheet="Sheet9"/>
  </cacheSource>
  <cacheFields count="4">
    <cacheField name="Have you ever visited a place or destination that has been the victim of terrorism? " numFmtId="0">
      <sharedItems containsBlank="1" count="4">
        <s v="Yes"/>
        <s v="No"/>
        <s v="Maybe"/>
        <m/>
      </sharedItems>
    </cacheField>
    <cacheField name="How safer did you feel during the trip?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Would you like to travel to an area that is on a terrorist's target?" numFmtId="0">
      <sharedItems containsBlank="1"/>
    </cacheField>
    <cacheField name="Recode of Would you like to travel to an area that is on a terrorist's target?" numFmtId="0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0-02T18:19:36.60999989602714725" createdVersion="7" refreshedVersion="7" minRefreshableVersion="3" recordCount="123" xr:uid="{00000000-000A-0000-FFFF-FFFF35000000}">
  <cacheSource type="worksheet">
    <worksheetSource ref="A1:C124" sheet="Perception-Country"/>
  </cacheSource>
  <cacheFields count="3">
    <cacheField name="Would you prefer to travel to a country after terrorist incidents which are highly respected in terms of its security level (such as the US, UK, UAE, Germany, etc.)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Would you prefer to travel to a country after terrorist incidents which are least respected in terms of its security level (such as Afghanistan, Syria, Nigeria, etc.)?" numFmtId="0">
      <sharedItems containsSemiMixedTypes="0" containsString="0" containsNumber="1" containsInteger="1" minValue="1" maxValue="5" count="5">
        <n v="2"/>
        <n v="1"/>
        <n v="5"/>
        <n v="3"/>
        <n v="4"/>
      </sharedItems>
    </cacheField>
    <cacheField name="Do you agree, developed countries are safer to visit than developing countries?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0-03T11:07:22.449999880045650" createdVersion="7" refreshedVersion="7" minRefreshableVersion="3" recordCount="123" xr:uid="{00000000-000A-0000-FFFF-FFFF3A000000}">
  <cacheSource type="worksheet">
    <worksheetSource ref="A1:C124" sheet="Perception-Safety&amp;Security"/>
  </cacheSource>
  <cacheFields count="3">
    <cacheField name="While choosing a hotel, what is your topmost priority?" numFmtId="0">
      <sharedItems count="4">
        <s v="Safety and Security"/>
        <s v="Location"/>
        <s v="Accommodation"/>
        <s v="food and Beverage Services"/>
      </sharedItems>
    </cacheField>
    <cacheField name="Which security-linked event that happened in the past may greatly influence your choice of decision-making in a potential destination city?" numFmtId="0">
      <sharedItems count="4">
        <s v="Terrorist-linked activities."/>
        <s v="Theft &amp; robbery near your accommodation."/>
        <s v="Physical attack on an individual."/>
        <s v="Gunshots by local gangs."/>
      </sharedItems>
    </cacheField>
    <cacheField name="You hear/experience a terrorist/security-linked incident; how likely would you consider visiting the destination country in your future travel plans?" numFmtId="0">
      <sharedItems containsSemiMixedTypes="0" containsString="0" containsNumber="1" containsInteger="1" minValue="1" maxValue="5" count="5">
        <n v="2"/>
        <n v="3"/>
        <n v="1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0-03T19:54:19.58999977447092675" createdVersion="7" refreshedVersion="7" minRefreshableVersion="3" recordCount="123" xr:uid="{00000000-000A-0000-FFFF-FFFF43000000}">
  <cacheSource type="worksheet">
    <worksheetSource ref="A1:L124" sheet="Activities"/>
  </cacheSource>
  <cacheFields count="12">
    <cacheField name="How likely are you to engage in the following activities in a prospective destination country where you feel threatened/unsafe? (1-least, 5-most) [Touring in day]" numFmtId="0">
      <sharedItems containsSemiMixedTypes="0" containsString="0" containsNumber="1" containsInteger="1" minValue="1" maxValue="5" count="5">
        <n v="2"/>
        <n v="4"/>
        <n v="3"/>
        <n v="1"/>
        <n v="5"/>
      </sharedItems>
    </cacheField>
    <cacheField name="How likely are you to engage in the following activities in a prospective destination country where you feel threatened/unsafe? (1-least, 5-most) [Walk after dark]" numFmtId="0">
      <sharedItems containsSemiMixedTypes="0" containsString="0" containsNumber="1" containsInteger="1" minValue="1" maxValue="5" count="5">
        <n v="1"/>
        <n v="3"/>
        <n v="4"/>
        <n v="2"/>
        <n v="5"/>
      </sharedItems>
    </cacheField>
    <cacheField name="How likely are you to engage in the following activities in a prospective destination country where you feel threatened/unsafe? (1-least, 5-most) [Use Public Transport]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How likely are you to engage in the following activities in a prospective destination country where you feel threatened/unsafe? (1-least, 5-most) [Driving]" numFmtId="0">
      <sharedItems containsSemiMixedTypes="0" containsString="0" containsNumber="1" containsInteger="1" minValue="1" maxValue="5" count="5">
        <n v="3"/>
        <n v="4"/>
        <n v="1"/>
        <n v="5"/>
        <n v="2"/>
      </sharedItems>
    </cacheField>
    <cacheField name="How likely are you to engage in the following activities in a prospective destination country where you feel threatened/unsafe? (1-least, 5-most) [Stay at hotel]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How likely are you to engage in the following activities in a prospective destination country where you feel threatened/unsafe? (1-least, 5-most) [Travel to grey areas]" numFmtId="0">
      <sharedItems containsSemiMixedTypes="0" containsString="0" containsNumber="1" containsInteger="1" minValue="1" maxValue="5" count="5">
        <n v="1"/>
        <n v="4"/>
        <n v="2"/>
        <n v="3"/>
        <n v="5"/>
      </sharedItems>
    </cacheField>
    <cacheField name="How likely are you to engage in the following activities in a prospective destination country where you feel unthreatened/safe? (1-least, 5-most) [Touring in day]" numFmtId="0">
      <sharedItems containsSemiMixedTypes="0" containsString="0" containsNumber="1" containsInteger="1" minValue="1" maxValue="5" count="5">
        <n v="4"/>
        <n v="2"/>
        <n v="5"/>
        <n v="3"/>
        <n v="1"/>
      </sharedItems>
    </cacheField>
    <cacheField name="How likely are you to engage in the following activities in a prospective destination country where you feel unthreatened/safe? (1-least, 5-most) [Walk after dark]" numFmtId="0">
      <sharedItems containsSemiMixedTypes="0" containsString="0" containsNumber="1" containsInteger="1" minValue="1" maxValue="5"/>
    </cacheField>
    <cacheField name="How likely are you to engage in the following activities in a prospective destination country where you feel unthreatened/safe? (1-least, 5-most) [Use Public Transport]" numFmtId="0">
      <sharedItems containsSemiMixedTypes="0" containsString="0" containsNumber="1" containsInteger="1" minValue="1" maxValue="5"/>
    </cacheField>
    <cacheField name="How likely are you to engage in the following activities in a prospective destination country where you feel unthreatened/safe? (1-least, 5-most) [Driving]" numFmtId="0">
      <sharedItems containsSemiMixedTypes="0" containsString="0" containsNumber="1" containsInteger="1" minValue="1" maxValue="5"/>
    </cacheField>
    <cacheField name="How likely are you to engage in the following activities in a prospective destination country where you feel unthreatened/safe? (1-least, 5-most) [Stay at hotel]" numFmtId="0">
      <sharedItems containsSemiMixedTypes="0" containsString="0" containsNumber="1" containsInteger="1" minValue="1" maxValue="5"/>
    </cacheField>
    <cacheField name="How likely are you to engage in the following activities in a prospective destination country where you feel unthreatened/safe? (1-least, 5-most) [Travel to grey areas]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0-10T12:40:56.46999988239258675" createdVersion="7" refreshedVersion="7" minRefreshableVersion="3" recordCount="123" xr:uid="{00000000-000A-0000-FFFF-FFFF4B000000}">
  <cacheSource type="worksheet">
    <worksheetSource ref="A1:F124" sheet="Unsafe-Activity"/>
  </cacheSource>
  <cacheFields count="6">
    <cacheField name="Touring in day" numFmtId="0">
      <sharedItems containsSemiMixedTypes="0" containsString="0" containsNumber="1" containsInteger="1" minValue="1" maxValue="5" count="5">
        <n v="2"/>
        <n v="4"/>
        <n v="3"/>
        <n v="1"/>
        <n v="5"/>
      </sharedItems>
    </cacheField>
    <cacheField name="Walk after dark" numFmtId="0">
      <sharedItems containsSemiMixedTypes="0" containsString="0" containsNumber="1" containsInteger="1" minValue="1" maxValue="5" count="5">
        <n v="1"/>
        <n v="3"/>
        <n v="4"/>
        <n v="2"/>
        <n v="5"/>
      </sharedItems>
    </cacheField>
    <cacheField name="Use Public Transpor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riving" numFmtId="0">
      <sharedItems containsSemiMixedTypes="0" containsString="0" containsNumber="1" containsInteger="1" minValue="1" maxValue="5" count="5">
        <n v="3"/>
        <n v="4"/>
        <n v="1"/>
        <n v="5"/>
        <n v="2"/>
      </sharedItems>
    </cacheField>
    <cacheField name="Stay at hotel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Travel to grey areas" numFmtId="0">
      <sharedItems containsSemiMixedTypes="0" containsString="0" containsNumber="1" containsInteger="1" minValue="1" maxValue="5" count="5">
        <n v="1"/>
        <n v="4"/>
        <n v="2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0-10T14:58:54.37999973539263225" createdVersion="7" refreshedVersion="7" minRefreshableVersion="3" recordCount="123" xr:uid="{00000000-000A-0000-FFFF-FFFF53000000}">
  <cacheSource type="worksheet">
    <worksheetSource ref="A1:F124" sheet="Safe-Activity"/>
  </cacheSource>
  <cacheFields count="6">
    <cacheField name="Touring in day" numFmtId="0">
      <sharedItems containsSemiMixedTypes="0" containsString="0" containsNumber="1" containsInteger="1" minValue="1" maxValue="5" count="5">
        <n v="4"/>
        <n v="2"/>
        <n v="5"/>
        <n v="3"/>
        <n v="1"/>
      </sharedItems>
    </cacheField>
    <cacheField name="Walk after dark" numFmtId="0">
      <sharedItems containsSemiMixedTypes="0" containsString="0" containsNumber="1" containsInteger="1" minValue="1" maxValue="5" count="5">
        <n v="3"/>
        <n v="2"/>
        <n v="4"/>
        <n v="5"/>
        <n v="1"/>
      </sharedItems>
    </cacheField>
    <cacheField name="Use Public Transport" numFmtId="0">
      <sharedItems containsSemiMixedTypes="0" containsString="0" containsNumber="1" containsInteger="1" minValue="1" maxValue="5" count="5">
        <n v="5"/>
        <n v="2"/>
        <n v="4"/>
        <n v="3"/>
        <n v="1"/>
      </sharedItems>
    </cacheField>
    <cacheField name="Driving" numFmtId="0">
      <sharedItems containsSemiMixedTypes="0" containsString="0" containsNumber="1" containsInteger="1" minValue="1" maxValue="5" count="5">
        <n v="5"/>
        <n v="4"/>
        <n v="3"/>
        <n v="1"/>
        <n v="2"/>
      </sharedItems>
    </cacheField>
    <cacheField name="Stay at hotel" numFmtId="0">
      <sharedItems containsSemiMixedTypes="0" containsString="0" containsNumber="1" containsInteger="1" minValue="1" maxValue="5" count="5">
        <n v="5"/>
        <n v="4"/>
        <n v="2"/>
        <n v="3"/>
        <n v="1"/>
      </sharedItems>
    </cacheField>
    <cacheField name="Travel to grey areas" numFmtId="0">
      <sharedItems containsSemiMixedTypes="0" containsString="0" containsNumber="1" containsInteger="1" minValue="1" maxValue="5" count="5">
        <n v="1"/>
        <n v="4"/>
        <n v="3"/>
        <n v="2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1"/>
  </r>
  <r>
    <x v="0"/>
  </r>
  <r>
    <x v="1"/>
  </r>
  <r>
    <x v="5"/>
  </r>
  <r>
    <x v="0"/>
  </r>
  <r>
    <x v="0"/>
  </r>
  <r>
    <x v="1"/>
  </r>
  <r>
    <x v="1"/>
  </r>
  <r>
    <x v="1"/>
  </r>
  <r>
    <x v="0"/>
  </r>
  <r>
    <x v="1"/>
  </r>
  <r>
    <x v="1"/>
  </r>
  <r>
    <x v="6"/>
  </r>
  <r>
    <x v="0"/>
  </r>
  <r>
    <x v="7"/>
  </r>
  <r>
    <x v="1"/>
  </r>
  <r>
    <x v="0"/>
  </r>
  <r>
    <x v="8"/>
  </r>
  <r>
    <x v="1"/>
  </r>
  <r>
    <x v="1"/>
  </r>
  <r>
    <x v="1"/>
  </r>
  <r>
    <x v="1"/>
  </r>
  <r>
    <x v="0"/>
  </r>
  <r>
    <x v="0"/>
  </r>
  <r>
    <x v="0"/>
  </r>
  <r>
    <x v="0"/>
  </r>
  <r>
    <x v="9"/>
  </r>
  <r>
    <x v="10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2"/>
  </r>
  <r>
    <x v="2"/>
  </r>
  <r>
    <x v="3"/>
  </r>
  <r>
    <x v="1"/>
  </r>
  <r>
    <x v="2"/>
  </r>
  <r>
    <x v="3"/>
  </r>
  <r>
    <x v="1"/>
  </r>
  <r>
    <x v="1"/>
  </r>
  <r>
    <x v="1"/>
  </r>
  <r>
    <x v="1"/>
  </r>
  <r>
    <x v="2"/>
  </r>
  <r>
    <x v="1"/>
  </r>
  <r>
    <x v="3"/>
  </r>
  <r>
    <x v="2"/>
  </r>
  <r>
    <x v="1"/>
  </r>
  <r>
    <x v="1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1"/>
  </r>
  <r>
    <x v="3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3"/>
  </r>
  <r>
    <x v="1"/>
  </r>
  <r>
    <x v="2"/>
  </r>
  <r>
    <x v="1"/>
  </r>
  <r>
    <x v="2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3"/>
  </r>
  <r>
    <x v="2"/>
  </r>
  <r>
    <x v="1"/>
  </r>
  <r>
    <x v="2"/>
  </r>
  <r>
    <x v="2"/>
  </r>
  <r>
    <x v="2"/>
  </r>
  <r>
    <x v="3"/>
  </r>
  <r>
    <x v="2"/>
  </r>
  <r>
    <x v="0"/>
  </r>
  <r>
    <x v="2"/>
  </r>
  <r>
    <x v="0"/>
  </r>
  <r>
    <x v="1"/>
  </r>
  <r>
    <x v="3"/>
  </r>
  <r>
    <x v="2"/>
  </r>
  <r>
    <x v="2"/>
  </r>
  <r>
    <x v="0"/>
  </r>
  <r>
    <x v="1"/>
  </r>
  <r>
    <x v="1"/>
  </r>
  <r>
    <x v="1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3"/>
  </r>
  <r>
    <x v="2"/>
  </r>
  <r>
    <x v="2"/>
  </r>
  <r>
    <x v="1"/>
  </r>
  <r>
    <x v="1"/>
  </r>
  <r>
    <x v="2"/>
  </r>
  <r>
    <x v="2"/>
  </r>
  <r>
    <x v="1"/>
  </r>
  <r>
    <x v="1"/>
  </r>
  <r>
    <x v="2"/>
  </r>
</pivotCacheRecords>
</file>

<file path=xl/pivotCache/pivotCacheRecords4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</r>
  <r>
    <x v="1"/>
  </r>
  <r>
    <x v="2"/>
  </r>
  <r>
    <x v="3"/>
  </r>
  <r>
    <x v="0"/>
  </r>
  <r>
    <x v="0"/>
  </r>
  <r>
    <x v="1"/>
  </r>
  <r>
    <x v="1"/>
  </r>
  <r>
    <x v="0"/>
  </r>
  <r>
    <x v="1"/>
  </r>
  <r>
    <x v="0"/>
  </r>
  <r>
    <x v="1"/>
  </r>
  <r>
    <x v="1"/>
  </r>
  <r>
    <x v="3"/>
  </r>
  <r>
    <x v="4"/>
  </r>
  <r>
    <x v="1"/>
  </r>
  <r>
    <x v="1"/>
  </r>
  <r>
    <x v="1"/>
  </r>
  <r>
    <x v="1"/>
  </r>
  <r>
    <x v="1"/>
  </r>
  <r>
    <x v="1"/>
  </r>
  <r>
    <x v="0"/>
  </r>
  <r>
    <x v="0"/>
  </r>
  <r>
    <x v="3"/>
  </r>
  <r>
    <x v="1"/>
  </r>
  <r>
    <x v="0"/>
  </r>
  <r>
    <x v="0"/>
  </r>
  <r>
    <x v="1"/>
  </r>
  <r>
    <x v="1"/>
  </r>
  <r>
    <x v="1"/>
  </r>
  <r>
    <x v="1"/>
  </r>
  <r>
    <x v="3"/>
  </r>
  <r>
    <x v="1"/>
  </r>
  <r>
    <x v="1"/>
  </r>
  <r>
    <x v="4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3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4"/>
  </r>
  <r>
    <x v="1"/>
  </r>
  <r>
    <x v="1"/>
  </r>
  <r>
    <x v="4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3"/>
  </r>
  <r>
    <x v="0"/>
  </r>
  <r>
    <x v="1"/>
  </r>
  <r>
    <x v="1"/>
  </r>
  <r>
    <x v="0"/>
  </r>
</pivotCacheRecords>
</file>

<file path=xl/pivotCache/pivotCacheRecords5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  <x v="0"/>
    <x v="0"/>
    <x v="0"/>
    <x v="0"/>
    <n v="4"/>
    <n v="2"/>
    <n v="3"/>
    <s v="Safety and Security"/>
    <s v="Terrorist-linked activities."/>
  </r>
  <r>
    <x v="1"/>
    <x v="1"/>
    <x v="1"/>
    <x v="0"/>
    <x v="1"/>
    <x v="0"/>
    <x v="1"/>
    <n v="5"/>
    <n v="1"/>
    <n v="5"/>
    <s v="Location"/>
    <s v="Theft &amp; robbery near your accommodation."/>
  </r>
  <r>
    <x v="2"/>
    <x v="2"/>
    <x v="1"/>
    <x v="1"/>
    <x v="1"/>
    <x v="1"/>
    <x v="0"/>
    <n v="4"/>
    <n v="1"/>
    <n v="2"/>
    <s v="Safety and Security"/>
    <s v="Physical attack on an individual."/>
  </r>
  <r>
    <x v="3"/>
    <x v="3"/>
    <x v="2"/>
    <x v="0"/>
    <x v="0"/>
    <x v="0"/>
    <x v="1"/>
    <n v="4"/>
    <n v="1"/>
    <n v="3"/>
    <s v="Safety and Security"/>
    <s v="Terrorist-linked activities."/>
  </r>
  <r>
    <x v="0"/>
    <x v="0"/>
    <x v="2"/>
    <x v="1"/>
    <x v="0"/>
    <x v="2"/>
    <x v="0"/>
    <n v="3"/>
    <n v="1"/>
    <n v="1"/>
    <s v="Safety and Security"/>
    <s v="Theft &amp; robbery near your accommodation."/>
  </r>
  <r>
    <x v="0"/>
    <x v="3"/>
    <x v="3"/>
    <x v="0"/>
    <x v="1"/>
    <x v="0"/>
    <x v="1"/>
    <n v="4"/>
    <n v="1"/>
    <n v="4"/>
    <s v="Safety and Security"/>
    <s v="Terrorist-linked activities."/>
  </r>
  <r>
    <x v="1"/>
    <x v="1"/>
    <x v="4"/>
    <x v="1"/>
    <x v="1"/>
    <x v="0"/>
    <x v="2"/>
    <n v="5"/>
    <n v="2"/>
    <n v="2"/>
    <s v="Safety and Security"/>
    <s v="Physical attack on an individual."/>
  </r>
  <r>
    <x v="1"/>
    <x v="3"/>
    <x v="4"/>
    <x v="0"/>
    <x v="1"/>
    <x v="1"/>
    <x v="2"/>
    <n v="3"/>
    <n v="2"/>
    <n v="3"/>
    <s v="Safety and Security"/>
    <s v="Terrorist-linked activities."/>
  </r>
  <r>
    <x v="0"/>
    <x v="0"/>
    <x v="5"/>
    <x v="0"/>
    <x v="0"/>
    <x v="0"/>
    <x v="3"/>
    <n v="4"/>
    <n v="5"/>
    <n v="4"/>
    <s v="Safety and Security"/>
    <s v="Terrorist-linked activities."/>
  </r>
  <r>
    <x v="1"/>
    <x v="1"/>
    <x v="0"/>
    <x v="0"/>
    <x v="1"/>
    <x v="0"/>
    <x v="1"/>
    <n v="2"/>
    <n v="5"/>
    <n v="3"/>
    <s v="Location"/>
    <s v="Theft &amp; robbery near your accommodation."/>
  </r>
  <r>
    <x v="0"/>
    <x v="0"/>
    <x v="6"/>
    <x v="2"/>
    <x v="0"/>
    <x v="3"/>
    <x v="1"/>
    <n v="5"/>
    <n v="1"/>
    <n v="5"/>
    <s v="Location"/>
    <s v="Terrorist-linked activities."/>
  </r>
  <r>
    <x v="1"/>
    <x v="4"/>
    <x v="2"/>
    <x v="3"/>
    <x v="0"/>
    <x v="3"/>
    <x v="3"/>
    <n v="5"/>
    <n v="5"/>
    <n v="1"/>
    <s v="Accommodation"/>
    <s v="Physical attack on an individual."/>
  </r>
  <r>
    <x v="1"/>
    <x v="3"/>
    <x v="7"/>
    <x v="0"/>
    <x v="1"/>
    <x v="1"/>
    <x v="1"/>
    <n v="3"/>
    <n v="1"/>
    <n v="5"/>
    <s v="Safety and Security"/>
    <s v="Theft &amp; robbery near your accommodation."/>
  </r>
  <r>
    <x v="3"/>
    <x v="2"/>
    <x v="7"/>
    <x v="1"/>
    <x v="1"/>
    <x v="3"/>
    <x v="1"/>
    <n v="5"/>
    <n v="1"/>
    <n v="5"/>
    <s v="food and Beverage Services"/>
    <s v="Terrorist-linked activities."/>
  </r>
  <r>
    <x v="4"/>
    <x v="3"/>
    <x v="8"/>
    <x v="0"/>
    <x v="1"/>
    <x v="4"/>
    <x v="1"/>
    <n v="3"/>
    <n v="1"/>
    <n v="5"/>
    <s v="Safety and Security"/>
    <s v="Terrorist-linked activities."/>
  </r>
  <r>
    <x v="1"/>
    <x v="1"/>
    <x v="9"/>
    <x v="4"/>
    <x v="1"/>
    <x v="0"/>
    <x v="1"/>
    <n v="4"/>
    <n v="3"/>
    <n v="4"/>
    <s v="Safety and Security"/>
    <s v="Physical attack on an individual."/>
  </r>
  <r>
    <x v="1"/>
    <x v="3"/>
    <x v="10"/>
    <x v="0"/>
    <x v="1"/>
    <x v="0"/>
    <x v="3"/>
    <n v="3"/>
    <n v="1"/>
    <n v="4"/>
    <s v="Safety and Security"/>
    <s v="Physical attack on an individual."/>
  </r>
  <r>
    <x v="1"/>
    <x v="2"/>
    <x v="7"/>
    <x v="0"/>
    <x v="0"/>
    <x v="1"/>
    <x v="2"/>
    <n v="5"/>
    <n v="1"/>
    <n v="5"/>
    <s v="Safety and Security"/>
    <s v="Terrorist-linked activities."/>
  </r>
  <r>
    <x v="1"/>
    <x v="3"/>
    <x v="4"/>
    <x v="5"/>
    <x v="2"/>
    <x v="1"/>
    <x v="2"/>
    <n v="2"/>
    <n v="3"/>
    <n v="4"/>
    <s v="Safety and Security"/>
    <s v="Physical attack on an individual."/>
  </r>
  <r>
    <x v="1"/>
    <x v="3"/>
    <x v="7"/>
    <x v="0"/>
    <x v="1"/>
    <x v="0"/>
    <x v="1"/>
    <n v="4"/>
    <n v="1"/>
    <n v="5"/>
    <s v="Safety and Security"/>
    <s v="Terrorist-linked activities."/>
  </r>
  <r>
    <x v="1"/>
    <x v="0"/>
    <x v="10"/>
    <x v="6"/>
    <x v="0"/>
    <x v="0"/>
    <x v="2"/>
    <n v="4"/>
    <n v="2"/>
    <n v="5"/>
    <s v="Safety and Security"/>
    <s v="Theft &amp; robbery near your accommodation."/>
  </r>
  <r>
    <x v="0"/>
    <x v="3"/>
    <x v="10"/>
    <x v="7"/>
    <x v="2"/>
    <x v="1"/>
    <x v="0"/>
    <n v="3"/>
    <n v="3"/>
    <n v="4"/>
    <s v="Safety and Security"/>
    <s v="Terrorist-linked activities."/>
  </r>
  <r>
    <x v="0"/>
    <x v="0"/>
    <x v="7"/>
    <x v="1"/>
    <x v="0"/>
    <x v="1"/>
    <x v="1"/>
    <n v="4"/>
    <n v="1"/>
    <n v="3"/>
    <s v="Safety and Security"/>
    <s v="Terrorist-linked activities."/>
  </r>
  <r>
    <x v="3"/>
    <x v="3"/>
    <x v="4"/>
    <x v="0"/>
    <x v="1"/>
    <x v="4"/>
    <x v="1"/>
    <n v="1"/>
    <n v="1"/>
    <n v="3"/>
    <s v="Safety and Security"/>
    <s v="Terrorist-linked activities."/>
  </r>
  <r>
    <x v="1"/>
    <x v="0"/>
    <x v="2"/>
    <x v="0"/>
    <x v="1"/>
    <x v="0"/>
    <x v="1"/>
    <n v="5"/>
    <n v="1"/>
    <n v="2"/>
    <s v="Safety and Security"/>
    <s v="Gunshots by local gangs."/>
  </r>
  <r>
    <x v="0"/>
    <x v="3"/>
    <x v="11"/>
    <x v="8"/>
    <x v="1"/>
    <x v="0"/>
    <x v="0"/>
    <n v="4"/>
    <n v="1"/>
    <n v="5"/>
    <s v="Location"/>
    <s v="Terrorist-linked activities."/>
  </r>
  <r>
    <x v="0"/>
    <x v="4"/>
    <x v="12"/>
    <x v="2"/>
    <x v="1"/>
    <x v="0"/>
    <x v="1"/>
    <n v="4"/>
    <n v="2"/>
    <n v="5"/>
    <s v="food and Beverage Services"/>
    <s v="Terrorist-linked activities."/>
  </r>
  <r>
    <x v="1"/>
    <x v="3"/>
    <x v="5"/>
    <x v="0"/>
    <x v="1"/>
    <x v="0"/>
    <x v="0"/>
    <n v="3"/>
    <n v="2"/>
    <n v="4"/>
    <s v="Safety and Security"/>
    <s v="Terrorist-linked activities."/>
  </r>
  <r>
    <x v="1"/>
    <x v="2"/>
    <x v="7"/>
    <x v="7"/>
    <x v="2"/>
    <x v="1"/>
    <x v="1"/>
    <n v="3"/>
    <n v="3"/>
    <n v="4"/>
    <s v="Safety and Security"/>
    <s v="Terrorist-linked activities."/>
  </r>
  <r>
    <x v="1"/>
    <x v="0"/>
    <x v="10"/>
    <x v="0"/>
    <x v="0"/>
    <x v="0"/>
    <x v="0"/>
    <n v="4"/>
    <n v="1"/>
    <n v="5"/>
    <s v="Safety and Security"/>
    <s v="Terrorist-linked activities."/>
  </r>
  <r>
    <x v="1"/>
    <x v="2"/>
    <x v="0"/>
    <x v="8"/>
    <x v="1"/>
    <x v="3"/>
    <x v="1"/>
    <n v="5"/>
    <n v="1"/>
    <n v="4"/>
    <s v="Location"/>
    <s v="Theft &amp; robbery near your accommodation."/>
  </r>
  <r>
    <x v="3"/>
    <x v="3"/>
    <x v="13"/>
    <x v="0"/>
    <x v="1"/>
    <x v="0"/>
    <x v="0"/>
    <n v="5"/>
    <n v="1"/>
    <n v="5"/>
    <s v="Safety and Security"/>
    <s v="Terrorist-linked activities."/>
  </r>
  <r>
    <x v="1"/>
    <x v="3"/>
    <x v="10"/>
    <x v="7"/>
    <x v="2"/>
    <x v="1"/>
    <x v="1"/>
    <n v="3"/>
    <n v="2"/>
    <n v="4"/>
    <s v="Safety and Security"/>
    <s v="Physical attack on an individual."/>
  </r>
  <r>
    <x v="1"/>
    <x v="3"/>
    <x v="7"/>
    <x v="5"/>
    <x v="1"/>
    <x v="0"/>
    <x v="1"/>
    <n v="3"/>
    <n v="2"/>
    <n v="5"/>
    <s v="Safety and Security"/>
    <s v="Terrorist-linked activities."/>
  </r>
  <r>
    <x v="4"/>
    <x v="4"/>
    <x v="2"/>
    <x v="0"/>
    <x v="1"/>
    <x v="3"/>
    <x v="0"/>
    <n v="5"/>
    <n v="1"/>
    <n v="4"/>
    <s v="Safety and Security"/>
    <s v="Theft &amp; robbery near your accommodation."/>
  </r>
  <r>
    <x v="1"/>
    <x v="3"/>
    <x v="7"/>
    <x v="1"/>
    <x v="1"/>
    <x v="3"/>
    <x v="1"/>
    <n v="5"/>
    <n v="1"/>
    <n v="5"/>
    <s v="Safety and Security"/>
    <s v="Terrorist-linked activities."/>
  </r>
  <r>
    <x v="0"/>
    <x v="3"/>
    <x v="10"/>
    <x v="8"/>
    <x v="1"/>
    <x v="4"/>
    <x v="1"/>
    <n v="1"/>
    <n v="2"/>
    <n v="1"/>
    <s v="Safety and Security"/>
    <s v="Theft &amp; robbery near your accommodation."/>
  </r>
  <r>
    <x v="1"/>
    <x v="3"/>
    <x v="4"/>
    <x v="5"/>
    <x v="1"/>
    <x v="1"/>
    <x v="2"/>
    <n v="5"/>
    <n v="1"/>
    <n v="3"/>
    <s v="Safety and Security"/>
    <s v="Terrorist-linked activities."/>
  </r>
  <r>
    <x v="0"/>
    <x v="0"/>
    <x v="14"/>
    <x v="1"/>
    <x v="1"/>
    <x v="4"/>
    <x v="1"/>
    <n v="3"/>
    <n v="2"/>
    <n v="4"/>
    <s v="Safety and Security"/>
    <s v="Theft &amp; robbery near your accommodation."/>
  </r>
  <r>
    <x v="1"/>
    <x v="3"/>
    <x v="13"/>
    <x v="0"/>
    <x v="1"/>
    <x v="0"/>
    <x v="1"/>
    <n v="3"/>
    <n v="1"/>
    <n v="4"/>
    <s v="Location"/>
    <s v="Theft &amp; robbery near your accommodation."/>
  </r>
  <r>
    <x v="1"/>
    <x v="2"/>
    <x v="15"/>
    <x v="8"/>
    <x v="1"/>
    <x v="3"/>
    <x v="0"/>
    <n v="4"/>
    <n v="1"/>
    <n v="3"/>
    <s v="Accommodation"/>
    <s v="Theft &amp; robbery near your accommodation."/>
  </r>
  <r>
    <x v="1"/>
    <x v="3"/>
    <x v="11"/>
    <x v="5"/>
    <x v="1"/>
    <x v="0"/>
    <x v="1"/>
    <n v="4"/>
    <n v="1"/>
    <n v="4"/>
    <s v="Location"/>
    <s v="Theft &amp; robbery near your accommodation."/>
  </r>
  <r>
    <x v="1"/>
    <x v="0"/>
    <x v="16"/>
    <x v="0"/>
    <x v="1"/>
    <x v="3"/>
    <x v="3"/>
    <n v="5"/>
    <n v="4"/>
    <n v="5"/>
    <s v="Safety and Security"/>
    <s v="Gunshots by local gangs."/>
  </r>
  <r>
    <x v="1"/>
    <x v="4"/>
    <x v="17"/>
    <x v="0"/>
    <x v="0"/>
    <x v="1"/>
    <x v="1"/>
    <n v="3"/>
    <n v="1"/>
    <n v="4"/>
    <s v="Safety and Security"/>
    <s v="Theft &amp; robbery near your accommodation."/>
  </r>
  <r>
    <x v="1"/>
    <x v="0"/>
    <x v="2"/>
    <x v="2"/>
    <x v="2"/>
    <x v="3"/>
    <x v="1"/>
    <n v="5"/>
    <n v="1"/>
    <n v="3"/>
    <s v="Safety and Security"/>
    <s v="Theft &amp; robbery near your accommodation."/>
  </r>
  <r>
    <x v="1"/>
    <x v="0"/>
    <x v="7"/>
    <x v="3"/>
    <x v="2"/>
    <x v="3"/>
    <x v="1"/>
    <n v="5"/>
    <n v="1"/>
    <n v="5"/>
    <s v="Safety and Security"/>
    <s v="Theft &amp; robbery near your accommodation."/>
  </r>
  <r>
    <x v="0"/>
    <x v="1"/>
    <x v="2"/>
    <x v="5"/>
    <x v="0"/>
    <x v="3"/>
    <x v="2"/>
    <n v="2"/>
    <n v="3"/>
    <n v="4"/>
    <s v="Accommodation"/>
    <s v="Theft &amp; robbery near your accommodation."/>
  </r>
  <r>
    <x v="2"/>
    <x v="3"/>
    <x v="11"/>
    <x v="5"/>
    <x v="1"/>
    <x v="1"/>
    <x v="1"/>
    <n v="4"/>
    <n v="1"/>
    <n v="4"/>
    <s v="Location"/>
    <s v="Terrorist-linked activities."/>
  </r>
  <r>
    <x v="1"/>
    <x v="1"/>
    <x v="10"/>
    <x v="2"/>
    <x v="1"/>
    <x v="0"/>
    <x v="3"/>
    <n v="5"/>
    <n v="5"/>
    <n v="3"/>
    <s v="Safety and Security"/>
    <s v="Theft &amp; robbery near your accommodation."/>
  </r>
  <r>
    <x v="1"/>
    <x v="3"/>
    <x v="14"/>
    <x v="0"/>
    <x v="1"/>
    <x v="3"/>
    <x v="1"/>
    <n v="5"/>
    <n v="1"/>
    <n v="5"/>
    <s v="Safety and Security"/>
    <s v="Terrorist-linked activities."/>
  </r>
  <r>
    <x v="1"/>
    <x v="2"/>
    <x v="10"/>
    <x v="5"/>
    <x v="1"/>
    <x v="0"/>
    <x v="2"/>
    <n v="3"/>
    <n v="3"/>
    <n v="5"/>
    <s v="Safety and Security"/>
    <s v="Terrorist-linked activities."/>
  </r>
  <r>
    <x v="1"/>
    <x v="3"/>
    <x v="10"/>
    <x v="5"/>
    <x v="1"/>
    <x v="1"/>
    <x v="1"/>
    <n v="4"/>
    <n v="2"/>
    <n v="2"/>
    <s v="Safety and Security"/>
    <s v="Theft &amp; robbery near your accommodation."/>
  </r>
  <r>
    <x v="2"/>
    <x v="3"/>
    <x v="2"/>
    <x v="0"/>
    <x v="1"/>
    <x v="1"/>
    <x v="1"/>
    <n v="2"/>
    <n v="2"/>
    <n v="5"/>
    <s v="Safety and Security"/>
    <s v="Terrorist-linked activities."/>
  </r>
  <r>
    <x v="1"/>
    <x v="2"/>
    <x v="18"/>
    <x v="2"/>
    <x v="0"/>
    <x v="0"/>
    <x v="1"/>
    <n v="5"/>
    <n v="1"/>
    <n v="4"/>
    <s v="Accommodation"/>
    <s v="Theft &amp; robbery near your accommodation."/>
  </r>
  <r>
    <x v="1"/>
    <x v="3"/>
    <x v="0"/>
    <x v="0"/>
    <x v="0"/>
    <x v="1"/>
    <x v="1"/>
    <n v="3"/>
    <n v="1"/>
    <n v="5"/>
    <s v="Safety and Security"/>
    <s v="Physical attack on an individual."/>
  </r>
  <r>
    <x v="3"/>
    <x v="0"/>
    <x v="4"/>
    <x v="0"/>
    <x v="1"/>
    <x v="1"/>
    <x v="2"/>
    <n v="4"/>
    <n v="1"/>
    <n v="2"/>
    <s v="Safety and Security"/>
    <s v="Theft &amp; robbery near your accommodation."/>
  </r>
  <r>
    <x v="1"/>
    <x v="3"/>
    <x v="19"/>
    <x v="2"/>
    <x v="0"/>
    <x v="1"/>
    <x v="1"/>
    <n v="4"/>
    <n v="4"/>
    <n v="1"/>
    <s v="Safety and Security"/>
    <s v="Physical attack on an individual."/>
  </r>
  <r>
    <x v="1"/>
    <x v="3"/>
    <x v="2"/>
    <x v="0"/>
    <x v="1"/>
    <x v="3"/>
    <x v="0"/>
    <n v="5"/>
    <n v="1"/>
    <n v="5"/>
    <s v="Safety and Security"/>
    <s v="Theft &amp; robbery near your accommodation."/>
  </r>
  <r>
    <x v="1"/>
    <x v="3"/>
    <x v="0"/>
    <x v="0"/>
    <x v="2"/>
    <x v="1"/>
    <x v="1"/>
    <n v="4"/>
    <n v="1"/>
    <n v="4"/>
    <s v="Accommodation"/>
    <s v="Terrorist-linked activities."/>
  </r>
  <r>
    <x v="1"/>
    <x v="0"/>
    <x v="2"/>
    <x v="0"/>
    <x v="1"/>
    <x v="0"/>
    <x v="0"/>
    <n v="4"/>
    <n v="1"/>
    <n v="5"/>
    <s v="Safety and Security"/>
    <s v="Terrorist-linked activities."/>
  </r>
  <r>
    <x v="1"/>
    <x v="1"/>
    <x v="2"/>
    <x v="0"/>
    <x v="1"/>
    <x v="0"/>
    <x v="1"/>
    <n v="1"/>
    <n v="1"/>
    <n v="5"/>
    <s v="Safety and Security"/>
    <s v="Gunshots by local gangs."/>
  </r>
  <r>
    <x v="1"/>
    <x v="1"/>
    <x v="5"/>
    <x v="5"/>
    <x v="1"/>
    <x v="3"/>
    <x v="1"/>
    <n v="4"/>
    <n v="4"/>
    <n v="5"/>
    <s v="Safety and Security"/>
    <s v="Theft &amp; robbery near your accommodation."/>
  </r>
  <r>
    <x v="0"/>
    <x v="2"/>
    <x v="12"/>
    <x v="7"/>
    <x v="0"/>
    <x v="0"/>
    <x v="0"/>
    <n v="3"/>
    <n v="1"/>
    <n v="4"/>
    <s v="Safety and Security"/>
    <s v="Gunshots by local gangs."/>
  </r>
  <r>
    <x v="1"/>
    <x v="3"/>
    <x v="2"/>
    <x v="5"/>
    <x v="2"/>
    <x v="0"/>
    <x v="1"/>
    <n v="4"/>
    <n v="2"/>
    <n v="3"/>
    <s v="Safety and Security"/>
    <s v="Theft &amp; robbery near your accommodation."/>
  </r>
  <r>
    <x v="1"/>
    <x v="3"/>
    <x v="14"/>
    <x v="0"/>
    <x v="1"/>
    <x v="0"/>
    <x v="1"/>
    <n v="4"/>
    <n v="1"/>
    <n v="5"/>
    <s v="Location"/>
    <s v="Gunshots by local gangs."/>
  </r>
  <r>
    <x v="1"/>
    <x v="1"/>
    <x v="10"/>
    <x v="0"/>
    <x v="1"/>
    <x v="1"/>
    <x v="1"/>
    <n v="1"/>
    <n v="1"/>
    <n v="4"/>
    <s v="Accommodation"/>
    <s v="Physical attack on an individual."/>
  </r>
  <r>
    <x v="1"/>
    <x v="3"/>
    <x v="4"/>
    <x v="0"/>
    <x v="1"/>
    <x v="1"/>
    <x v="1"/>
    <n v="3"/>
    <n v="3"/>
    <n v="5"/>
    <s v="Safety and Security"/>
    <s v="Terrorist-linked activities."/>
  </r>
  <r>
    <x v="1"/>
    <x v="3"/>
    <x v="0"/>
    <x v="0"/>
    <x v="1"/>
    <x v="3"/>
    <x v="1"/>
    <n v="3"/>
    <n v="1"/>
    <n v="4"/>
    <s v="Location"/>
    <s v="Theft &amp; robbery near your accommodation."/>
  </r>
  <r>
    <x v="1"/>
    <x v="1"/>
    <x v="20"/>
    <x v="1"/>
    <x v="2"/>
    <x v="2"/>
    <x v="3"/>
    <n v="1"/>
    <n v="5"/>
    <n v="1"/>
    <s v="food and Beverage Services"/>
    <s v="Gunshots by local gangs."/>
  </r>
  <r>
    <x v="1"/>
    <x v="0"/>
    <x v="7"/>
    <x v="0"/>
    <x v="1"/>
    <x v="0"/>
    <x v="2"/>
    <n v="4"/>
    <n v="1"/>
    <n v="4"/>
    <s v="Location"/>
    <s v="Gunshots by local gangs."/>
  </r>
  <r>
    <x v="0"/>
    <x v="3"/>
    <x v="2"/>
    <x v="0"/>
    <x v="1"/>
    <x v="1"/>
    <x v="1"/>
    <n v="5"/>
    <n v="1"/>
    <n v="4"/>
    <s v="Safety and Security"/>
    <s v="Gunshots by local gangs."/>
  </r>
  <r>
    <x v="1"/>
    <x v="0"/>
    <x v="0"/>
    <x v="1"/>
    <x v="0"/>
    <x v="1"/>
    <x v="1"/>
    <n v="5"/>
    <n v="1"/>
    <n v="4"/>
    <s v="Location"/>
    <s v="Terrorist-linked activities."/>
  </r>
  <r>
    <x v="1"/>
    <x v="0"/>
    <x v="2"/>
    <x v="1"/>
    <x v="1"/>
    <x v="0"/>
    <x v="1"/>
    <n v="3"/>
    <n v="2"/>
    <n v="3"/>
    <s v="Safety and Security"/>
    <s v="Theft &amp; robbery near your accommodation."/>
  </r>
  <r>
    <x v="0"/>
    <x v="3"/>
    <x v="3"/>
    <x v="0"/>
    <x v="0"/>
    <x v="1"/>
    <x v="1"/>
    <n v="5"/>
    <n v="1"/>
    <n v="3"/>
    <s v="Accommodation"/>
    <s v="Theft &amp; robbery near your accommodation."/>
  </r>
  <r>
    <x v="1"/>
    <x v="0"/>
    <x v="2"/>
    <x v="2"/>
    <x v="1"/>
    <x v="1"/>
    <x v="1"/>
    <n v="2"/>
    <n v="1"/>
    <n v="4"/>
    <s v="Accommodation"/>
    <s v="Terrorist-linked activities."/>
  </r>
  <r>
    <x v="1"/>
    <x v="0"/>
    <x v="0"/>
    <x v="0"/>
    <x v="0"/>
    <x v="1"/>
    <x v="1"/>
    <n v="3"/>
    <n v="3"/>
    <n v="3"/>
    <s v="Location"/>
    <s v="Terrorist-linked activities."/>
  </r>
  <r>
    <x v="1"/>
    <x v="0"/>
    <x v="0"/>
    <x v="0"/>
    <x v="1"/>
    <x v="0"/>
    <x v="2"/>
    <n v="4"/>
    <n v="1"/>
    <n v="4"/>
    <s v="Location"/>
    <s v="Physical attack on an individual."/>
  </r>
  <r>
    <x v="1"/>
    <x v="3"/>
    <x v="21"/>
    <x v="0"/>
    <x v="0"/>
    <x v="1"/>
    <x v="1"/>
    <n v="3"/>
    <n v="1"/>
    <n v="4"/>
    <s v="Location"/>
    <s v="Terrorist-linked activities."/>
  </r>
  <r>
    <x v="3"/>
    <x v="1"/>
    <x v="1"/>
    <x v="0"/>
    <x v="1"/>
    <x v="3"/>
    <x v="0"/>
    <n v="3"/>
    <n v="1"/>
    <n v="5"/>
    <s v="Safety and Security"/>
    <s v="Theft &amp; robbery near your accommodation."/>
  </r>
  <r>
    <x v="1"/>
    <x v="3"/>
    <x v="2"/>
    <x v="0"/>
    <x v="2"/>
    <x v="1"/>
    <x v="0"/>
    <n v="5"/>
    <n v="1"/>
    <n v="5"/>
    <s v="Accommodation"/>
    <s v="Terrorist-linked activities."/>
  </r>
  <r>
    <x v="1"/>
    <x v="3"/>
    <x v="4"/>
    <x v="0"/>
    <x v="1"/>
    <x v="0"/>
    <x v="1"/>
    <n v="1"/>
    <n v="1"/>
    <n v="4"/>
    <s v="Safety and Security"/>
    <s v="Physical attack on an individual."/>
  </r>
  <r>
    <x v="0"/>
    <x v="3"/>
    <x v="21"/>
    <x v="0"/>
    <x v="1"/>
    <x v="3"/>
    <x v="1"/>
    <n v="5"/>
    <n v="5"/>
    <n v="5"/>
    <s v="Safety and Security"/>
    <s v="Gunshots by local gangs."/>
  </r>
  <r>
    <x v="1"/>
    <x v="0"/>
    <x v="1"/>
    <x v="5"/>
    <x v="1"/>
    <x v="3"/>
    <x v="1"/>
    <n v="2"/>
    <n v="5"/>
    <n v="5"/>
    <s v="Safety and Security"/>
    <s v="Gunshots by local gangs."/>
  </r>
  <r>
    <x v="1"/>
    <x v="3"/>
    <x v="19"/>
    <x v="0"/>
    <x v="1"/>
    <x v="3"/>
    <x v="2"/>
    <n v="5"/>
    <n v="1"/>
    <n v="5"/>
    <s v="food and Beverage Services"/>
    <s v="Gunshots by local gangs."/>
  </r>
  <r>
    <x v="1"/>
    <x v="1"/>
    <x v="10"/>
    <x v="6"/>
    <x v="1"/>
    <x v="0"/>
    <x v="3"/>
    <n v="4"/>
    <n v="2"/>
    <n v="4"/>
    <s v="Safety and Security"/>
    <s v="Gunshots by local gangs."/>
  </r>
  <r>
    <x v="1"/>
    <x v="3"/>
    <x v="19"/>
    <x v="1"/>
    <x v="1"/>
    <x v="0"/>
    <x v="0"/>
    <n v="3"/>
    <n v="1"/>
    <n v="3"/>
    <s v="Safety and Security"/>
    <s v="Theft &amp; robbery near your accommodation."/>
  </r>
  <r>
    <x v="1"/>
    <x v="0"/>
    <x v="1"/>
    <x v="8"/>
    <x v="1"/>
    <x v="2"/>
    <x v="1"/>
    <n v="5"/>
    <n v="1"/>
    <n v="5"/>
    <s v="Location"/>
    <s v="Terrorist-linked activities."/>
  </r>
  <r>
    <x v="1"/>
    <x v="3"/>
    <x v="19"/>
    <x v="6"/>
    <x v="0"/>
    <x v="1"/>
    <x v="3"/>
    <n v="4"/>
    <n v="1"/>
    <n v="4"/>
    <s v="Location"/>
    <s v="Theft &amp; robbery near your accommodation."/>
  </r>
  <r>
    <x v="1"/>
    <x v="3"/>
    <x v="19"/>
    <x v="6"/>
    <x v="0"/>
    <x v="1"/>
    <x v="1"/>
    <n v="3"/>
    <n v="2"/>
    <n v="3"/>
    <s v="Accommodation"/>
    <s v="Gunshots by local gangs."/>
  </r>
  <r>
    <x v="1"/>
    <x v="3"/>
    <x v="4"/>
    <x v="0"/>
    <x v="0"/>
    <x v="0"/>
    <x v="3"/>
    <n v="5"/>
    <n v="4"/>
    <n v="2"/>
    <s v="Safety and Security"/>
    <s v="Terrorist-linked activities."/>
  </r>
  <r>
    <x v="1"/>
    <x v="3"/>
    <x v="2"/>
    <x v="4"/>
    <x v="1"/>
    <x v="1"/>
    <x v="1"/>
    <n v="1"/>
    <n v="1"/>
    <n v="2"/>
    <s v="Safety and Security"/>
    <s v="Theft &amp; robbery near your accommodation."/>
  </r>
  <r>
    <x v="1"/>
    <x v="2"/>
    <x v="17"/>
    <x v="0"/>
    <x v="1"/>
    <x v="4"/>
    <x v="1"/>
    <n v="3"/>
    <n v="1"/>
    <n v="5"/>
    <s v="Safety and Security"/>
    <s v="Gunshots by local gangs."/>
  </r>
  <r>
    <x v="3"/>
    <x v="1"/>
    <x v="4"/>
    <x v="0"/>
    <x v="1"/>
    <x v="0"/>
    <x v="1"/>
    <n v="5"/>
    <n v="1"/>
    <n v="5"/>
    <s v="Safety and Security"/>
    <s v="Terrorist-linked activities."/>
  </r>
  <r>
    <x v="1"/>
    <x v="0"/>
    <x v="2"/>
    <x v="1"/>
    <x v="0"/>
    <x v="0"/>
    <x v="1"/>
    <n v="4"/>
    <n v="1"/>
    <n v="2"/>
    <s v="Accommodation"/>
    <s v="Theft &amp; robbery near your accommodation."/>
  </r>
  <r>
    <x v="1"/>
    <x v="3"/>
    <x v="5"/>
    <x v="5"/>
    <x v="1"/>
    <x v="3"/>
    <x v="2"/>
    <n v="4"/>
    <n v="3"/>
    <n v="3"/>
    <s v="Safety and Security"/>
    <s v="Terrorist-linked activities."/>
  </r>
  <r>
    <x v="1"/>
    <x v="3"/>
    <x v="2"/>
    <x v="9"/>
    <x v="1"/>
    <x v="0"/>
    <x v="1"/>
    <n v="3"/>
    <n v="1"/>
    <n v="4"/>
    <s v="Location"/>
    <s v="Physical attack on an individual."/>
  </r>
  <r>
    <x v="1"/>
    <x v="3"/>
    <x v="22"/>
    <x v="0"/>
    <x v="1"/>
    <x v="0"/>
    <x v="1"/>
    <n v="4"/>
    <n v="2"/>
    <n v="4"/>
    <s v="Safety and Security"/>
    <s v="Terrorist-linked activities."/>
  </r>
  <r>
    <x v="4"/>
    <x v="0"/>
    <x v="7"/>
    <x v="0"/>
    <x v="1"/>
    <x v="1"/>
    <x v="1"/>
    <n v="4"/>
    <n v="4"/>
    <n v="2"/>
    <s v="Safety and Security"/>
    <s v="Terrorist-linked activities."/>
  </r>
  <r>
    <x v="1"/>
    <x v="2"/>
    <x v="4"/>
    <x v="0"/>
    <x v="2"/>
    <x v="3"/>
    <x v="2"/>
    <n v="5"/>
    <n v="5"/>
    <n v="5"/>
    <s v="Location"/>
    <s v="Terrorist-linked activities."/>
  </r>
  <r>
    <x v="1"/>
    <x v="2"/>
    <x v="7"/>
    <x v="6"/>
    <x v="2"/>
    <x v="3"/>
    <x v="0"/>
    <n v="4"/>
    <n v="1"/>
    <n v="5"/>
    <s v="Location"/>
    <s v="Terrorist-linked activities."/>
  </r>
  <r>
    <x v="4"/>
    <x v="4"/>
    <x v="23"/>
    <x v="5"/>
    <x v="1"/>
    <x v="3"/>
    <x v="2"/>
    <n v="5"/>
    <n v="1"/>
    <n v="4"/>
    <s v="Accommodation"/>
    <s v="Terrorist-linked activities."/>
  </r>
  <r>
    <x v="1"/>
    <x v="3"/>
    <x v="1"/>
    <x v="8"/>
    <x v="1"/>
    <x v="3"/>
    <x v="1"/>
    <n v="4"/>
    <n v="1"/>
    <n v="4"/>
    <s v="Location"/>
    <s v="Theft &amp; robbery near your accommodation."/>
  </r>
  <r>
    <x v="1"/>
    <x v="3"/>
    <x v="18"/>
    <x v="4"/>
    <x v="1"/>
    <x v="0"/>
    <x v="1"/>
    <n v="2"/>
    <n v="3"/>
    <n v="3"/>
    <s v="Location"/>
    <s v="Physical attack on an individual."/>
  </r>
  <r>
    <x v="1"/>
    <x v="3"/>
    <x v="5"/>
    <x v="0"/>
    <x v="1"/>
    <x v="1"/>
    <x v="1"/>
    <n v="5"/>
    <n v="1"/>
    <n v="5"/>
    <s v="Safety and Security"/>
    <s v="Terrorist-linked activities."/>
  </r>
  <r>
    <x v="0"/>
    <x v="0"/>
    <x v="1"/>
    <x v="6"/>
    <x v="0"/>
    <x v="1"/>
    <x v="0"/>
    <n v="4"/>
    <n v="2"/>
    <n v="4"/>
    <s v="Safety and Security"/>
    <s v="Terrorist-linked activities."/>
  </r>
  <r>
    <x v="1"/>
    <x v="0"/>
    <x v="2"/>
    <x v="3"/>
    <x v="0"/>
    <x v="0"/>
    <x v="1"/>
    <n v="4"/>
    <n v="1"/>
    <n v="5"/>
    <s v="Location"/>
    <s v="Gunshots by local gangs."/>
  </r>
  <r>
    <x v="1"/>
    <x v="3"/>
    <x v="9"/>
    <x v="2"/>
    <x v="2"/>
    <x v="1"/>
    <x v="0"/>
    <n v="4"/>
    <n v="1"/>
    <n v="4"/>
    <s v="Location"/>
    <s v="Terrorist-linked activities."/>
  </r>
  <r>
    <x v="0"/>
    <x v="0"/>
    <x v="18"/>
    <x v="1"/>
    <x v="0"/>
    <x v="1"/>
    <x v="0"/>
    <n v="5"/>
    <n v="1"/>
    <n v="5"/>
    <s v="Accommodation"/>
    <s v="Terrorist-linked activities."/>
  </r>
  <r>
    <x v="1"/>
    <x v="2"/>
    <x v="1"/>
    <x v="8"/>
    <x v="1"/>
    <x v="1"/>
    <x v="2"/>
    <n v="3"/>
    <n v="3"/>
    <n v="3"/>
    <s v="Location"/>
    <s v="Physical attack on an individual."/>
  </r>
  <r>
    <x v="1"/>
    <x v="3"/>
    <x v="19"/>
    <x v="0"/>
    <x v="1"/>
    <x v="3"/>
    <x v="1"/>
    <n v="5"/>
    <n v="1"/>
    <n v="3"/>
    <s v="Safety and Security"/>
    <s v="Terrorist-linked activities."/>
  </r>
  <r>
    <x v="1"/>
    <x v="2"/>
    <x v="19"/>
    <x v="5"/>
    <x v="0"/>
    <x v="1"/>
    <x v="0"/>
    <n v="3"/>
    <n v="5"/>
    <n v="3"/>
    <s v="Safety and Security"/>
    <s v="Gunshots by local gangs."/>
  </r>
  <r>
    <x v="1"/>
    <x v="2"/>
    <x v="13"/>
    <x v="8"/>
    <x v="1"/>
    <x v="0"/>
    <x v="0"/>
    <n v="1"/>
    <n v="1"/>
    <n v="5"/>
    <s v="Location"/>
    <s v="Physical attack on an individual."/>
  </r>
  <r>
    <x v="1"/>
    <x v="0"/>
    <x v="18"/>
    <x v="0"/>
    <x v="0"/>
    <x v="0"/>
    <x v="0"/>
    <n v="4"/>
    <n v="1"/>
    <n v="2"/>
    <s v="Location"/>
    <s v="Terrorist-linked activities."/>
  </r>
  <r>
    <x v="1"/>
    <x v="0"/>
    <x v="19"/>
    <x v="0"/>
    <x v="1"/>
    <x v="4"/>
    <x v="1"/>
    <n v="1"/>
    <n v="1"/>
    <n v="5"/>
    <s v="Location"/>
    <s v="Terrorist-linked activities."/>
  </r>
  <r>
    <x v="1"/>
    <x v="4"/>
    <x v="4"/>
    <x v="7"/>
    <x v="1"/>
    <x v="1"/>
    <x v="2"/>
    <n v="4"/>
    <n v="1"/>
    <n v="3"/>
    <s v="Accommodation"/>
    <s v="Theft &amp; robbery near your accommodation."/>
  </r>
  <r>
    <x v="1"/>
    <x v="3"/>
    <x v="0"/>
    <x v="1"/>
    <x v="0"/>
    <x v="0"/>
    <x v="1"/>
    <n v="5"/>
    <n v="2"/>
    <n v="4"/>
    <s v="Safety and Security"/>
    <s v="Terrorist-linked activities."/>
  </r>
  <r>
    <x v="0"/>
    <x v="0"/>
    <x v="4"/>
    <x v="5"/>
    <x v="1"/>
    <x v="3"/>
    <x v="2"/>
    <n v="4"/>
    <n v="2"/>
    <n v="5"/>
    <s v="Safety and Security"/>
    <s v="Terrorist-linked activities."/>
  </r>
  <r>
    <x v="1"/>
    <x v="0"/>
    <x v="0"/>
    <x v="3"/>
    <x v="2"/>
    <x v="0"/>
    <x v="2"/>
    <n v="5"/>
    <n v="5"/>
    <n v="5"/>
    <s v="Location"/>
    <s v="Terrorist-linked activities."/>
  </r>
  <r>
    <x v="3"/>
    <x v="1"/>
    <x v="11"/>
    <x v="0"/>
    <x v="0"/>
    <x v="3"/>
    <x v="1"/>
    <n v="5"/>
    <n v="1"/>
    <n v="5"/>
    <s v="Safety and Security"/>
    <s v="Terrorist-linked activities."/>
  </r>
  <r>
    <x v="0"/>
    <x v="0"/>
    <x v="9"/>
    <x v="2"/>
    <x v="0"/>
    <x v="3"/>
    <x v="2"/>
    <n v="4"/>
    <n v="1"/>
    <n v="4"/>
    <s v="Safety and Security"/>
    <s v="Physical attack on an individual."/>
  </r>
  <r>
    <x v="1"/>
    <x v="1"/>
    <x v="0"/>
    <x v="2"/>
    <x v="2"/>
    <x v="1"/>
    <x v="1"/>
    <n v="1"/>
    <n v="4"/>
    <n v="4"/>
    <s v="Safety and Security"/>
    <s v="Theft &amp; robbery near your accommodation."/>
  </r>
  <r>
    <x v="1"/>
    <x v="0"/>
    <x v="7"/>
    <x v="5"/>
    <x v="2"/>
    <x v="0"/>
    <x v="1"/>
    <n v="3"/>
    <n v="1"/>
    <n v="4"/>
    <s v="Safety and Security"/>
    <s v="Terrorist-linked activities."/>
  </r>
  <r>
    <x v="0"/>
    <x v="3"/>
    <x v="0"/>
    <x v="0"/>
    <x v="0"/>
    <x v="3"/>
    <x v="0"/>
    <n v="3"/>
    <n v="1"/>
    <n v="4"/>
    <s v="Safety and Security"/>
    <s v="Terrorist-linked activities."/>
  </r>
</pivotCacheRecords>
</file>

<file path=xl/pivotCache/pivotCacheRecords6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4">
  <r>
    <x v="0"/>
    <x v="0"/>
    <s v="Never"/>
    <x v="0"/>
  </r>
  <r>
    <x v="1"/>
    <x v="0"/>
    <s v="No"/>
    <x v="1"/>
  </r>
  <r>
    <x v="1"/>
    <x v="1"/>
    <s v="Never"/>
    <x v="0"/>
  </r>
  <r>
    <x v="0"/>
    <x v="0"/>
    <s v="No"/>
    <x v="1"/>
  </r>
  <r>
    <x v="0"/>
    <x v="2"/>
    <s v="Never"/>
    <x v="0"/>
  </r>
  <r>
    <x v="1"/>
    <x v="0"/>
    <s v="No"/>
    <x v="1"/>
  </r>
  <r>
    <x v="1"/>
    <x v="0"/>
    <s v="Maybe"/>
    <x v="2"/>
  </r>
  <r>
    <x v="1"/>
    <x v="1"/>
    <s v="Maybe"/>
    <x v="2"/>
  </r>
  <r>
    <x v="0"/>
    <x v="0"/>
    <s v="Yes"/>
    <x v="3"/>
  </r>
  <r>
    <x v="1"/>
    <x v="0"/>
    <s v="No"/>
    <x v="1"/>
  </r>
  <r>
    <x v="0"/>
    <x v="3"/>
    <s v="No"/>
    <x v="1"/>
  </r>
  <r>
    <x v="0"/>
    <x v="3"/>
    <s v="Yes"/>
    <x v="3"/>
  </r>
  <r>
    <x v="1"/>
    <x v="1"/>
    <s v="No"/>
    <x v="1"/>
  </r>
  <r>
    <x v="1"/>
    <x v="3"/>
    <s v="No"/>
    <x v="1"/>
  </r>
  <r>
    <x v="1"/>
    <x v="4"/>
    <s v="No"/>
    <x v="1"/>
  </r>
  <r>
    <x v="1"/>
    <x v="0"/>
    <s v="No"/>
    <x v="1"/>
  </r>
  <r>
    <x v="1"/>
    <x v="0"/>
    <s v="Yes"/>
    <x v="3"/>
  </r>
  <r>
    <x v="0"/>
    <x v="1"/>
    <s v="Maybe"/>
    <x v="2"/>
  </r>
  <r>
    <x v="2"/>
    <x v="1"/>
    <s v="Maybe"/>
    <x v="2"/>
  </r>
  <r>
    <x v="1"/>
    <x v="0"/>
    <s v="No"/>
    <x v="1"/>
  </r>
  <r>
    <x v="0"/>
    <x v="0"/>
    <s v="Maybe"/>
    <x v="2"/>
  </r>
  <r>
    <x v="2"/>
    <x v="1"/>
    <s v="Never"/>
    <x v="0"/>
  </r>
  <r>
    <x v="0"/>
    <x v="1"/>
    <s v="No"/>
    <x v="1"/>
  </r>
  <r>
    <x v="1"/>
    <x v="4"/>
    <s v="No"/>
    <x v="1"/>
  </r>
  <r>
    <x v="1"/>
    <x v="0"/>
    <s v="No"/>
    <x v="1"/>
  </r>
  <r>
    <x v="1"/>
    <x v="0"/>
    <s v="Never"/>
    <x v="0"/>
  </r>
  <r>
    <x v="1"/>
    <x v="0"/>
    <s v="No"/>
    <x v="1"/>
  </r>
  <r>
    <x v="1"/>
    <x v="0"/>
    <s v="Never"/>
    <x v="0"/>
  </r>
  <r>
    <x v="2"/>
    <x v="1"/>
    <s v="No"/>
    <x v="1"/>
  </r>
  <r>
    <x v="0"/>
    <x v="0"/>
    <s v="Never"/>
    <x v="0"/>
  </r>
  <r>
    <x v="1"/>
    <x v="3"/>
    <s v="No"/>
    <x v="1"/>
  </r>
  <r>
    <x v="1"/>
    <x v="0"/>
    <s v="Never"/>
    <x v="0"/>
  </r>
  <r>
    <x v="2"/>
    <x v="1"/>
    <s v="No"/>
    <x v="1"/>
  </r>
  <r>
    <x v="1"/>
    <x v="0"/>
    <s v="No"/>
    <x v="1"/>
  </r>
  <r>
    <x v="1"/>
    <x v="3"/>
    <s v="Never"/>
    <x v="0"/>
  </r>
  <r>
    <x v="1"/>
    <x v="3"/>
    <s v="No"/>
    <x v="1"/>
  </r>
  <r>
    <x v="1"/>
    <x v="4"/>
    <s v="No"/>
    <x v="1"/>
  </r>
  <r>
    <x v="1"/>
    <x v="1"/>
    <s v="Maybe"/>
    <x v="2"/>
  </r>
  <r>
    <x v="1"/>
    <x v="4"/>
    <s v="No"/>
    <x v="1"/>
  </r>
  <r>
    <x v="1"/>
    <x v="0"/>
    <s v="No"/>
    <x v="1"/>
  </r>
  <r>
    <x v="1"/>
    <x v="3"/>
    <s v="Never"/>
    <x v="0"/>
  </r>
  <r>
    <x v="1"/>
    <x v="0"/>
    <s v="No"/>
    <x v="1"/>
  </r>
  <r>
    <x v="1"/>
    <x v="3"/>
    <s v="Yes"/>
    <x v="3"/>
  </r>
  <r>
    <x v="0"/>
    <x v="1"/>
    <s v="No"/>
    <x v="1"/>
  </r>
  <r>
    <x v="2"/>
    <x v="3"/>
    <s v="No"/>
    <x v="1"/>
  </r>
  <r>
    <x v="2"/>
    <x v="3"/>
    <s v="No"/>
    <x v="1"/>
  </r>
  <r>
    <x v="0"/>
    <x v="3"/>
    <s v="Maybe"/>
    <x v="2"/>
  </r>
  <r>
    <x v="1"/>
    <x v="1"/>
    <s v="No"/>
    <x v="1"/>
  </r>
  <r>
    <x v="1"/>
    <x v="0"/>
    <s v="Yes"/>
    <x v="3"/>
  </r>
  <r>
    <x v="1"/>
    <x v="3"/>
    <s v="No"/>
    <x v="1"/>
  </r>
  <r>
    <x v="1"/>
    <x v="0"/>
    <s v="Maybe"/>
    <x v="2"/>
  </r>
  <r>
    <x v="1"/>
    <x v="1"/>
    <s v="No"/>
    <x v="1"/>
  </r>
  <r>
    <x v="1"/>
    <x v="1"/>
    <s v="No"/>
    <x v="1"/>
  </r>
  <r>
    <x v="0"/>
    <x v="0"/>
    <s v="No"/>
    <x v="1"/>
  </r>
  <r>
    <x v="0"/>
    <x v="1"/>
    <s v="No"/>
    <x v="1"/>
  </r>
  <r>
    <x v="1"/>
    <x v="1"/>
    <s v="Maybe"/>
    <x v="2"/>
  </r>
  <r>
    <x v="0"/>
    <x v="1"/>
    <s v="No"/>
    <x v="1"/>
  </r>
  <r>
    <x v="1"/>
    <x v="3"/>
    <s v="Never"/>
    <x v="0"/>
  </r>
  <r>
    <x v="2"/>
    <x v="1"/>
    <s v="No"/>
    <x v="1"/>
  </r>
  <r>
    <x v="1"/>
    <x v="0"/>
    <s v="Never"/>
    <x v="0"/>
  </r>
  <r>
    <x v="1"/>
    <x v="0"/>
    <s v="No"/>
    <x v="1"/>
  </r>
  <r>
    <x v="1"/>
    <x v="3"/>
    <s v="No"/>
    <x v="1"/>
  </r>
  <r>
    <x v="0"/>
    <x v="0"/>
    <s v="Never"/>
    <x v="0"/>
  </r>
  <r>
    <x v="2"/>
    <x v="0"/>
    <s v="No"/>
    <x v="1"/>
  </r>
  <r>
    <x v="1"/>
    <x v="0"/>
    <s v="No"/>
    <x v="1"/>
  </r>
  <r>
    <x v="1"/>
    <x v="1"/>
    <s v="No"/>
    <x v="1"/>
  </r>
  <r>
    <x v="1"/>
    <x v="1"/>
    <s v="No"/>
    <x v="1"/>
  </r>
  <r>
    <x v="1"/>
    <x v="3"/>
    <s v="No"/>
    <x v="1"/>
  </r>
  <r>
    <x v="2"/>
    <x v="2"/>
    <s v="Yes"/>
    <x v="3"/>
  </r>
  <r>
    <x v="1"/>
    <x v="0"/>
    <s v="Maybe"/>
    <x v="2"/>
  </r>
  <r>
    <x v="1"/>
    <x v="1"/>
    <s v="No"/>
    <x v="1"/>
  </r>
  <r>
    <x v="0"/>
    <x v="1"/>
    <s v="No"/>
    <x v="1"/>
  </r>
  <r>
    <x v="1"/>
    <x v="0"/>
    <s v="No"/>
    <x v="1"/>
  </r>
  <r>
    <x v="0"/>
    <x v="1"/>
    <s v="No"/>
    <x v="1"/>
  </r>
  <r>
    <x v="1"/>
    <x v="1"/>
    <s v="No"/>
    <x v="1"/>
  </r>
  <r>
    <x v="0"/>
    <x v="1"/>
    <s v="No"/>
    <x v="1"/>
  </r>
  <r>
    <x v="1"/>
    <x v="0"/>
    <s v="Maybe"/>
    <x v="2"/>
  </r>
  <r>
    <x v="0"/>
    <x v="1"/>
    <s v="No"/>
    <x v="1"/>
  </r>
  <r>
    <x v="1"/>
    <x v="3"/>
    <s v="Never"/>
    <x v="0"/>
  </r>
  <r>
    <x v="2"/>
    <x v="1"/>
    <s v="Never"/>
    <x v="0"/>
  </r>
  <r>
    <x v="1"/>
    <x v="0"/>
    <s v="No"/>
    <x v="1"/>
  </r>
  <r>
    <x v="1"/>
    <x v="3"/>
    <s v="No"/>
    <x v="1"/>
  </r>
  <r>
    <x v="1"/>
    <x v="3"/>
    <s v="No"/>
    <x v="1"/>
  </r>
  <r>
    <x v="1"/>
    <x v="3"/>
    <s v="Maybe"/>
    <x v="2"/>
  </r>
  <r>
    <x v="1"/>
    <x v="0"/>
    <s v="Yes"/>
    <x v="3"/>
  </r>
  <r>
    <x v="1"/>
    <x v="0"/>
    <s v="Never"/>
    <x v="0"/>
  </r>
  <r>
    <x v="1"/>
    <x v="2"/>
    <s v="No"/>
    <x v="1"/>
  </r>
  <r>
    <x v="0"/>
    <x v="1"/>
    <s v="Yes"/>
    <x v="3"/>
  </r>
  <r>
    <x v="0"/>
    <x v="1"/>
    <s v="No"/>
    <x v="1"/>
  </r>
  <r>
    <x v="0"/>
    <x v="0"/>
    <s v="Yes"/>
    <x v="3"/>
  </r>
  <r>
    <x v="1"/>
    <x v="1"/>
    <s v="No"/>
    <x v="1"/>
  </r>
  <r>
    <x v="1"/>
    <x v="4"/>
    <s v="No"/>
    <x v="1"/>
  </r>
  <r>
    <x v="1"/>
    <x v="0"/>
    <s v="No"/>
    <x v="1"/>
  </r>
  <r>
    <x v="0"/>
    <x v="0"/>
    <s v="No"/>
    <x v="1"/>
  </r>
  <r>
    <x v="1"/>
    <x v="3"/>
    <s v="Maybe"/>
    <x v="2"/>
  </r>
  <r>
    <x v="1"/>
    <x v="0"/>
    <s v="No"/>
    <x v="1"/>
  </r>
  <r>
    <x v="1"/>
    <x v="0"/>
    <s v="No"/>
    <x v="1"/>
  </r>
  <r>
    <x v="1"/>
    <x v="1"/>
    <s v="No"/>
    <x v="1"/>
  </r>
  <r>
    <x v="2"/>
    <x v="3"/>
    <s v="Maybe"/>
    <x v="2"/>
  </r>
  <r>
    <x v="2"/>
    <x v="3"/>
    <s v="Never"/>
    <x v="0"/>
  </r>
  <r>
    <x v="1"/>
    <x v="3"/>
    <s v="Maybe"/>
    <x v="2"/>
  </r>
  <r>
    <x v="1"/>
    <x v="3"/>
    <s v="No"/>
    <x v="1"/>
  </r>
  <r>
    <x v="1"/>
    <x v="0"/>
    <s v="No"/>
    <x v="1"/>
  </r>
  <r>
    <x v="1"/>
    <x v="1"/>
    <s v="No"/>
    <x v="1"/>
  </r>
  <r>
    <x v="0"/>
    <x v="1"/>
    <s v="Never"/>
    <x v="0"/>
  </r>
  <r>
    <x v="0"/>
    <x v="0"/>
    <s v="No"/>
    <x v="1"/>
  </r>
  <r>
    <x v="2"/>
    <x v="1"/>
    <s v="Never"/>
    <x v="0"/>
  </r>
  <r>
    <x v="0"/>
    <x v="1"/>
    <s v="Never"/>
    <x v="0"/>
  </r>
  <r>
    <x v="1"/>
    <x v="1"/>
    <s v="Maybe"/>
    <x v="2"/>
  </r>
  <r>
    <x v="1"/>
    <x v="3"/>
    <s v="No"/>
    <x v="1"/>
  </r>
  <r>
    <x v="0"/>
    <x v="1"/>
    <s v="Never"/>
    <x v="0"/>
  </r>
  <r>
    <x v="1"/>
    <x v="0"/>
    <s v="Never"/>
    <x v="0"/>
  </r>
  <r>
    <x v="0"/>
    <x v="0"/>
    <s v="Never"/>
    <x v="0"/>
  </r>
  <r>
    <x v="1"/>
    <x v="4"/>
    <s v="No"/>
    <x v="1"/>
  </r>
  <r>
    <x v="1"/>
    <x v="1"/>
    <s v="Maybe"/>
    <x v="2"/>
  </r>
  <r>
    <x v="0"/>
    <x v="0"/>
    <s v="No"/>
    <x v="1"/>
  </r>
  <r>
    <x v="1"/>
    <x v="3"/>
    <s v="Maybe"/>
    <x v="2"/>
  </r>
  <r>
    <x v="2"/>
    <x v="0"/>
    <s v="Maybe"/>
    <x v="2"/>
  </r>
  <r>
    <x v="0"/>
    <x v="3"/>
    <s v="No"/>
    <x v="1"/>
  </r>
  <r>
    <x v="0"/>
    <x v="3"/>
    <s v="Maybe"/>
    <x v="2"/>
  </r>
  <r>
    <x v="2"/>
    <x v="1"/>
    <s v="No"/>
    <x v="1"/>
  </r>
  <r>
    <x v="2"/>
    <x v="0"/>
    <s v="No"/>
    <x v="1"/>
  </r>
  <r>
    <x v="0"/>
    <x v="3"/>
    <s v="Never"/>
    <x v="0"/>
  </r>
  <r>
    <x v="3"/>
    <x v="5"/>
    <m/>
    <x v="4"/>
  </r>
</pivotCacheRecords>
</file>

<file path=xl/pivotCache/pivotCacheRecords7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</r>
  <r>
    <x v="1"/>
    <x v="1"/>
    <x v="1"/>
  </r>
  <r>
    <x v="0"/>
    <x v="1"/>
    <x v="2"/>
  </r>
  <r>
    <x v="0"/>
    <x v="1"/>
    <x v="0"/>
  </r>
  <r>
    <x v="2"/>
    <x v="1"/>
    <x v="3"/>
  </r>
  <r>
    <x v="0"/>
    <x v="1"/>
    <x v="4"/>
  </r>
  <r>
    <x v="1"/>
    <x v="0"/>
    <x v="2"/>
  </r>
  <r>
    <x v="2"/>
    <x v="0"/>
    <x v="0"/>
  </r>
  <r>
    <x v="0"/>
    <x v="2"/>
    <x v="4"/>
  </r>
  <r>
    <x v="3"/>
    <x v="2"/>
    <x v="0"/>
  </r>
  <r>
    <x v="1"/>
    <x v="1"/>
    <x v="1"/>
  </r>
  <r>
    <x v="1"/>
    <x v="2"/>
    <x v="3"/>
  </r>
  <r>
    <x v="2"/>
    <x v="1"/>
    <x v="1"/>
  </r>
  <r>
    <x v="1"/>
    <x v="1"/>
    <x v="1"/>
  </r>
  <r>
    <x v="2"/>
    <x v="1"/>
    <x v="1"/>
  </r>
  <r>
    <x v="0"/>
    <x v="3"/>
    <x v="4"/>
  </r>
  <r>
    <x v="2"/>
    <x v="1"/>
    <x v="4"/>
  </r>
  <r>
    <x v="1"/>
    <x v="1"/>
    <x v="1"/>
  </r>
  <r>
    <x v="3"/>
    <x v="3"/>
    <x v="4"/>
  </r>
  <r>
    <x v="0"/>
    <x v="1"/>
    <x v="1"/>
  </r>
  <r>
    <x v="0"/>
    <x v="0"/>
    <x v="1"/>
  </r>
  <r>
    <x v="2"/>
    <x v="3"/>
    <x v="4"/>
  </r>
  <r>
    <x v="0"/>
    <x v="1"/>
    <x v="0"/>
  </r>
  <r>
    <x v="4"/>
    <x v="1"/>
    <x v="0"/>
  </r>
  <r>
    <x v="1"/>
    <x v="1"/>
    <x v="2"/>
  </r>
  <r>
    <x v="0"/>
    <x v="1"/>
    <x v="1"/>
  </r>
  <r>
    <x v="0"/>
    <x v="0"/>
    <x v="1"/>
  </r>
  <r>
    <x v="2"/>
    <x v="0"/>
    <x v="4"/>
  </r>
  <r>
    <x v="2"/>
    <x v="3"/>
    <x v="4"/>
  </r>
  <r>
    <x v="0"/>
    <x v="1"/>
    <x v="1"/>
  </r>
  <r>
    <x v="1"/>
    <x v="1"/>
    <x v="4"/>
  </r>
  <r>
    <x v="1"/>
    <x v="1"/>
    <x v="1"/>
  </r>
  <r>
    <x v="2"/>
    <x v="0"/>
    <x v="4"/>
  </r>
  <r>
    <x v="2"/>
    <x v="0"/>
    <x v="1"/>
  </r>
  <r>
    <x v="1"/>
    <x v="1"/>
    <x v="4"/>
  </r>
  <r>
    <x v="1"/>
    <x v="1"/>
    <x v="1"/>
  </r>
  <r>
    <x v="4"/>
    <x v="0"/>
    <x v="3"/>
  </r>
  <r>
    <x v="1"/>
    <x v="1"/>
    <x v="0"/>
  </r>
  <r>
    <x v="2"/>
    <x v="0"/>
    <x v="4"/>
  </r>
  <r>
    <x v="2"/>
    <x v="1"/>
    <x v="4"/>
  </r>
  <r>
    <x v="0"/>
    <x v="1"/>
    <x v="0"/>
  </r>
  <r>
    <x v="0"/>
    <x v="1"/>
    <x v="4"/>
  </r>
  <r>
    <x v="1"/>
    <x v="4"/>
    <x v="1"/>
  </r>
  <r>
    <x v="2"/>
    <x v="1"/>
    <x v="4"/>
  </r>
  <r>
    <x v="1"/>
    <x v="1"/>
    <x v="0"/>
  </r>
  <r>
    <x v="1"/>
    <x v="1"/>
    <x v="1"/>
  </r>
  <r>
    <x v="3"/>
    <x v="3"/>
    <x v="4"/>
  </r>
  <r>
    <x v="0"/>
    <x v="1"/>
    <x v="4"/>
  </r>
  <r>
    <x v="1"/>
    <x v="2"/>
    <x v="0"/>
  </r>
  <r>
    <x v="1"/>
    <x v="1"/>
    <x v="1"/>
  </r>
  <r>
    <x v="2"/>
    <x v="3"/>
    <x v="1"/>
  </r>
  <r>
    <x v="0"/>
    <x v="0"/>
    <x v="2"/>
  </r>
  <r>
    <x v="3"/>
    <x v="0"/>
    <x v="1"/>
  </r>
  <r>
    <x v="1"/>
    <x v="1"/>
    <x v="4"/>
  </r>
  <r>
    <x v="2"/>
    <x v="1"/>
    <x v="1"/>
  </r>
  <r>
    <x v="0"/>
    <x v="1"/>
    <x v="2"/>
  </r>
  <r>
    <x v="0"/>
    <x v="4"/>
    <x v="3"/>
  </r>
  <r>
    <x v="1"/>
    <x v="1"/>
    <x v="1"/>
  </r>
  <r>
    <x v="0"/>
    <x v="1"/>
    <x v="4"/>
  </r>
  <r>
    <x v="0"/>
    <x v="1"/>
    <x v="1"/>
  </r>
  <r>
    <x v="4"/>
    <x v="1"/>
    <x v="1"/>
  </r>
  <r>
    <x v="0"/>
    <x v="4"/>
    <x v="1"/>
  </r>
  <r>
    <x v="2"/>
    <x v="1"/>
    <x v="4"/>
  </r>
  <r>
    <x v="0"/>
    <x v="0"/>
    <x v="0"/>
  </r>
  <r>
    <x v="0"/>
    <x v="1"/>
    <x v="1"/>
  </r>
  <r>
    <x v="4"/>
    <x v="1"/>
    <x v="4"/>
  </r>
  <r>
    <x v="2"/>
    <x v="3"/>
    <x v="1"/>
  </r>
  <r>
    <x v="2"/>
    <x v="1"/>
    <x v="4"/>
  </r>
  <r>
    <x v="4"/>
    <x v="2"/>
    <x v="3"/>
  </r>
  <r>
    <x v="0"/>
    <x v="1"/>
    <x v="4"/>
  </r>
  <r>
    <x v="1"/>
    <x v="1"/>
    <x v="4"/>
  </r>
  <r>
    <x v="1"/>
    <x v="1"/>
    <x v="4"/>
  </r>
  <r>
    <x v="2"/>
    <x v="0"/>
    <x v="0"/>
  </r>
  <r>
    <x v="1"/>
    <x v="1"/>
    <x v="0"/>
  </r>
  <r>
    <x v="3"/>
    <x v="1"/>
    <x v="4"/>
  </r>
  <r>
    <x v="2"/>
    <x v="3"/>
    <x v="0"/>
  </r>
  <r>
    <x v="0"/>
    <x v="1"/>
    <x v="4"/>
  </r>
  <r>
    <x v="2"/>
    <x v="1"/>
    <x v="4"/>
  </r>
  <r>
    <x v="2"/>
    <x v="1"/>
    <x v="1"/>
  </r>
  <r>
    <x v="1"/>
    <x v="1"/>
    <x v="1"/>
  </r>
  <r>
    <x v="4"/>
    <x v="1"/>
    <x v="4"/>
  </r>
  <r>
    <x v="1"/>
    <x v="2"/>
    <x v="1"/>
  </r>
  <r>
    <x v="3"/>
    <x v="2"/>
    <x v="1"/>
  </r>
  <r>
    <x v="1"/>
    <x v="1"/>
    <x v="1"/>
  </r>
  <r>
    <x v="0"/>
    <x v="0"/>
    <x v="4"/>
  </r>
  <r>
    <x v="2"/>
    <x v="1"/>
    <x v="0"/>
  </r>
  <r>
    <x v="1"/>
    <x v="1"/>
    <x v="1"/>
  </r>
  <r>
    <x v="0"/>
    <x v="1"/>
    <x v="4"/>
  </r>
  <r>
    <x v="2"/>
    <x v="0"/>
    <x v="0"/>
  </r>
  <r>
    <x v="1"/>
    <x v="4"/>
    <x v="2"/>
  </r>
  <r>
    <x v="4"/>
    <x v="1"/>
    <x v="2"/>
  </r>
  <r>
    <x v="2"/>
    <x v="1"/>
    <x v="1"/>
  </r>
  <r>
    <x v="1"/>
    <x v="1"/>
    <x v="1"/>
  </r>
  <r>
    <x v="0"/>
    <x v="1"/>
    <x v="2"/>
  </r>
  <r>
    <x v="0"/>
    <x v="3"/>
    <x v="0"/>
  </r>
  <r>
    <x v="2"/>
    <x v="1"/>
    <x v="4"/>
  </r>
  <r>
    <x v="0"/>
    <x v="0"/>
    <x v="4"/>
  </r>
  <r>
    <x v="0"/>
    <x v="4"/>
    <x v="2"/>
  </r>
  <r>
    <x v="1"/>
    <x v="2"/>
    <x v="1"/>
  </r>
  <r>
    <x v="0"/>
    <x v="1"/>
    <x v="1"/>
  </r>
  <r>
    <x v="1"/>
    <x v="1"/>
    <x v="4"/>
  </r>
  <r>
    <x v="0"/>
    <x v="1"/>
    <x v="4"/>
  </r>
  <r>
    <x v="3"/>
    <x v="3"/>
    <x v="0"/>
  </r>
  <r>
    <x v="1"/>
    <x v="1"/>
    <x v="1"/>
  </r>
  <r>
    <x v="0"/>
    <x v="0"/>
    <x v="4"/>
  </r>
  <r>
    <x v="0"/>
    <x v="1"/>
    <x v="1"/>
  </r>
  <r>
    <x v="0"/>
    <x v="1"/>
    <x v="4"/>
  </r>
  <r>
    <x v="1"/>
    <x v="1"/>
    <x v="1"/>
  </r>
  <r>
    <x v="2"/>
    <x v="3"/>
    <x v="0"/>
  </r>
  <r>
    <x v="1"/>
    <x v="1"/>
    <x v="0"/>
  </r>
  <r>
    <x v="2"/>
    <x v="2"/>
    <x v="0"/>
  </r>
  <r>
    <x v="4"/>
    <x v="1"/>
    <x v="1"/>
  </r>
  <r>
    <x v="0"/>
    <x v="1"/>
    <x v="2"/>
  </r>
  <r>
    <x v="4"/>
    <x v="1"/>
    <x v="1"/>
  </r>
  <r>
    <x v="0"/>
    <x v="1"/>
    <x v="0"/>
  </r>
  <r>
    <x v="1"/>
    <x v="0"/>
    <x v="4"/>
  </r>
  <r>
    <x v="0"/>
    <x v="0"/>
    <x v="1"/>
  </r>
  <r>
    <x v="1"/>
    <x v="2"/>
    <x v="1"/>
  </r>
  <r>
    <x v="1"/>
    <x v="1"/>
    <x v="1"/>
  </r>
  <r>
    <x v="0"/>
    <x v="1"/>
    <x v="4"/>
  </r>
  <r>
    <x v="4"/>
    <x v="4"/>
    <x v="4"/>
  </r>
  <r>
    <x v="2"/>
    <x v="1"/>
    <x v="4"/>
  </r>
  <r>
    <x v="2"/>
    <x v="1"/>
    <x v="4"/>
  </r>
</pivotCacheRecords>
</file>

<file path=xl/pivotCache/pivotCacheRecords8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</r>
  <r>
    <x v="1"/>
    <x v="1"/>
    <x v="1"/>
  </r>
  <r>
    <x v="0"/>
    <x v="2"/>
    <x v="0"/>
  </r>
  <r>
    <x v="0"/>
    <x v="0"/>
    <x v="1"/>
  </r>
  <r>
    <x v="0"/>
    <x v="1"/>
    <x v="1"/>
  </r>
  <r>
    <x v="0"/>
    <x v="0"/>
    <x v="2"/>
  </r>
  <r>
    <x v="0"/>
    <x v="2"/>
    <x v="1"/>
  </r>
  <r>
    <x v="0"/>
    <x v="0"/>
    <x v="1"/>
  </r>
  <r>
    <x v="0"/>
    <x v="0"/>
    <x v="3"/>
  </r>
  <r>
    <x v="1"/>
    <x v="1"/>
    <x v="3"/>
  </r>
  <r>
    <x v="1"/>
    <x v="0"/>
    <x v="2"/>
  </r>
  <r>
    <x v="2"/>
    <x v="2"/>
    <x v="4"/>
  </r>
  <r>
    <x v="0"/>
    <x v="1"/>
    <x v="2"/>
  </r>
  <r>
    <x v="3"/>
    <x v="0"/>
    <x v="1"/>
  </r>
  <r>
    <x v="0"/>
    <x v="0"/>
    <x v="0"/>
  </r>
  <r>
    <x v="0"/>
    <x v="2"/>
    <x v="3"/>
  </r>
  <r>
    <x v="0"/>
    <x v="2"/>
    <x v="1"/>
  </r>
  <r>
    <x v="0"/>
    <x v="0"/>
    <x v="1"/>
  </r>
  <r>
    <x v="0"/>
    <x v="2"/>
    <x v="0"/>
  </r>
  <r>
    <x v="0"/>
    <x v="0"/>
    <x v="1"/>
  </r>
  <r>
    <x v="0"/>
    <x v="1"/>
    <x v="0"/>
  </r>
  <r>
    <x v="0"/>
    <x v="0"/>
    <x v="1"/>
  </r>
  <r>
    <x v="0"/>
    <x v="0"/>
    <x v="2"/>
  </r>
  <r>
    <x v="0"/>
    <x v="0"/>
    <x v="4"/>
  </r>
  <r>
    <x v="0"/>
    <x v="3"/>
    <x v="2"/>
  </r>
  <r>
    <x v="1"/>
    <x v="0"/>
    <x v="1"/>
  </r>
  <r>
    <x v="3"/>
    <x v="0"/>
    <x v="4"/>
  </r>
  <r>
    <x v="0"/>
    <x v="0"/>
    <x v="0"/>
  </r>
  <r>
    <x v="0"/>
    <x v="0"/>
    <x v="1"/>
  </r>
  <r>
    <x v="0"/>
    <x v="0"/>
    <x v="0"/>
  </r>
  <r>
    <x v="1"/>
    <x v="1"/>
    <x v="2"/>
  </r>
  <r>
    <x v="0"/>
    <x v="0"/>
    <x v="3"/>
  </r>
  <r>
    <x v="0"/>
    <x v="2"/>
    <x v="1"/>
  </r>
  <r>
    <x v="0"/>
    <x v="0"/>
    <x v="1"/>
  </r>
  <r>
    <x v="0"/>
    <x v="1"/>
    <x v="1"/>
  </r>
  <r>
    <x v="0"/>
    <x v="0"/>
    <x v="2"/>
  </r>
  <r>
    <x v="0"/>
    <x v="1"/>
    <x v="2"/>
  </r>
  <r>
    <x v="0"/>
    <x v="0"/>
    <x v="0"/>
  </r>
  <r>
    <x v="0"/>
    <x v="1"/>
    <x v="2"/>
  </r>
  <r>
    <x v="1"/>
    <x v="1"/>
    <x v="3"/>
  </r>
  <r>
    <x v="2"/>
    <x v="1"/>
    <x v="3"/>
  </r>
  <r>
    <x v="1"/>
    <x v="1"/>
    <x v="3"/>
  </r>
  <r>
    <x v="0"/>
    <x v="3"/>
    <x v="1"/>
  </r>
  <r>
    <x v="0"/>
    <x v="1"/>
    <x v="2"/>
  </r>
  <r>
    <x v="0"/>
    <x v="1"/>
    <x v="2"/>
  </r>
  <r>
    <x v="0"/>
    <x v="1"/>
    <x v="4"/>
  </r>
  <r>
    <x v="2"/>
    <x v="1"/>
    <x v="1"/>
  </r>
  <r>
    <x v="1"/>
    <x v="0"/>
    <x v="1"/>
  </r>
  <r>
    <x v="0"/>
    <x v="1"/>
    <x v="4"/>
  </r>
  <r>
    <x v="0"/>
    <x v="0"/>
    <x v="2"/>
  </r>
  <r>
    <x v="0"/>
    <x v="0"/>
    <x v="1"/>
  </r>
  <r>
    <x v="0"/>
    <x v="1"/>
    <x v="1"/>
  </r>
  <r>
    <x v="0"/>
    <x v="0"/>
    <x v="2"/>
  </r>
  <r>
    <x v="2"/>
    <x v="1"/>
    <x v="3"/>
  </r>
  <r>
    <x v="0"/>
    <x v="2"/>
    <x v="2"/>
  </r>
  <r>
    <x v="0"/>
    <x v="1"/>
    <x v="0"/>
  </r>
  <r>
    <x v="0"/>
    <x v="2"/>
    <x v="3"/>
  </r>
  <r>
    <x v="0"/>
    <x v="1"/>
    <x v="2"/>
  </r>
  <r>
    <x v="2"/>
    <x v="0"/>
    <x v="2"/>
  </r>
  <r>
    <x v="0"/>
    <x v="0"/>
    <x v="2"/>
  </r>
  <r>
    <x v="0"/>
    <x v="3"/>
    <x v="2"/>
  </r>
  <r>
    <x v="0"/>
    <x v="1"/>
    <x v="4"/>
  </r>
  <r>
    <x v="0"/>
    <x v="3"/>
    <x v="2"/>
  </r>
  <r>
    <x v="0"/>
    <x v="1"/>
    <x v="3"/>
  </r>
  <r>
    <x v="1"/>
    <x v="3"/>
    <x v="1"/>
  </r>
  <r>
    <x v="2"/>
    <x v="2"/>
    <x v="3"/>
  </r>
  <r>
    <x v="0"/>
    <x v="0"/>
    <x v="3"/>
  </r>
  <r>
    <x v="1"/>
    <x v="1"/>
    <x v="0"/>
  </r>
  <r>
    <x v="3"/>
    <x v="3"/>
    <x v="1"/>
  </r>
  <r>
    <x v="1"/>
    <x v="3"/>
    <x v="1"/>
  </r>
  <r>
    <x v="0"/>
    <x v="3"/>
    <x v="1"/>
  </r>
  <r>
    <x v="1"/>
    <x v="0"/>
    <x v="1"/>
  </r>
  <r>
    <x v="0"/>
    <x v="1"/>
    <x v="0"/>
  </r>
  <r>
    <x v="2"/>
    <x v="1"/>
    <x v="3"/>
  </r>
  <r>
    <x v="2"/>
    <x v="0"/>
    <x v="0"/>
  </r>
  <r>
    <x v="1"/>
    <x v="0"/>
    <x v="2"/>
  </r>
  <r>
    <x v="1"/>
    <x v="2"/>
    <x v="1"/>
  </r>
  <r>
    <x v="1"/>
    <x v="0"/>
    <x v="0"/>
  </r>
  <r>
    <x v="0"/>
    <x v="1"/>
    <x v="1"/>
  </r>
  <r>
    <x v="2"/>
    <x v="0"/>
    <x v="3"/>
  </r>
  <r>
    <x v="0"/>
    <x v="2"/>
    <x v="1"/>
  </r>
  <r>
    <x v="0"/>
    <x v="3"/>
    <x v="4"/>
  </r>
  <r>
    <x v="0"/>
    <x v="3"/>
    <x v="1"/>
  </r>
  <r>
    <x v="3"/>
    <x v="3"/>
    <x v="4"/>
  </r>
  <r>
    <x v="0"/>
    <x v="3"/>
    <x v="4"/>
  </r>
  <r>
    <x v="0"/>
    <x v="1"/>
    <x v="0"/>
  </r>
  <r>
    <x v="1"/>
    <x v="0"/>
    <x v="2"/>
  </r>
  <r>
    <x v="1"/>
    <x v="1"/>
    <x v="1"/>
  </r>
  <r>
    <x v="2"/>
    <x v="3"/>
    <x v="0"/>
  </r>
  <r>
    <x v="0"/>
    <x v="0"/>
    <x v="0"/>
  </r>
  <r>
    <x v="0"/>
    <x v="1"/>
    <x v="2"/>
  </r>
  <r>
    <x v="0"/>
    <x v="3"/>
    <x v="2"/>
  </r>
  <r>
    <x v="0"/>
    <x v="0"/>
    <x v="2"/>
  </r>
  <r>
    <x v="2"/>
    <x v="1"/>
    <x v="1"/>
  </r>
  <r>
    <x v="0"/>
    <x v="0"/>
    <x v="1"/>
  </r>
  <r>
    <x v="1"/>
    <x v="2"/>
    <x v="3"/>
  </r>
  <r>
    <x v="0"/>
    <x v="0"/>
    <x v="1"/>
  </r>
  <r>
    <x v="0"/>
    <x v="0"/>
    <x v="2"/>
  </r>
  <r>
    <x v="1"/>
    <x v="0"/>
    <x v="4"/>
  </r>
  <r>
    <x v="1"/>
    <x v="0"/>
    <x v="2"/>
  </r>
  <r>
    <x v="2"/>
    <x v="0"/>
    <x v="2"/>
  </r>
  <r>
    <x v="1"/>
    <x v="1"/>
    <x v="0"/>
  </r>
  <r>
    <x v="1"/>
    <x v="2"/>
    <x v="1"/>
  </r>
  <r>
    <x v="0"/>
    <x v="0"/>
    <x v="2"/>
  </r>
  <r>
    <x v="0"/>
    <x v="0"/>
    <x v="0"/>
  </r>
  <r>
    <x v="1"/>
    <x v="3"/>
    <x v="2"/>
  </r>
  <r>
    <x v="1"/>
    <x v="0"/>
    <x v="2"/>
  </r>
  <r>
    <x v="2"/>
    <x v="0"/>
    <x v="0"/>
  </r>
  <r>
    <x v="1"/>
    <x v="2"/>
    <x v="1"/>
  </r>
  <r>
    <x v="0"/>
    <x v="0"/>
    <x v="3"/>
  </r>
  <r>
    <x v="0"/>
    <x v="3"/>
    <x v="0"/>
  </r>
  <r>
    <x v="1"/>
    <x v="2"/>
    <x v="1"/>
  </r>
  <r>
    <x v="1"/>
    <x v="0"/>
    <x v="1"/>
  </r>
  <r>
    <x v="1"/>
    <x v="0"/>
    <x v="2"/>
  </r>
  <r>
    <x v="2"/>
    <x v="1"/>
    <x v="0"/>
  </r>
  <r>
    <x v="0"/>
    <x v="0"/>
    <x v="3"/>
  </r>
  <r>
    <x v="0"/>
    <x v="0"/>
    <x v="1"/>
  </r>
  <r>
    <x v="1"/>
    <x v="0"/>
    <x v="4"/>
  </r>
  <r>
    <x v="0"/>
    <x v="0"/>
    <x v="2"/>
  </r>
  <r>
    <x v="0"/>
    <x v="2"/>
    <x v="1"/>
  </r>
  <r>
    <x v="0"/>
    <x v="1"/>
    <x v="3"/>
  </r>
  <r>
    <x v="0"/>
    <x v="0"/>
    <x v="0"/>
  </r>
  <r>
    <x v="0"/>
    <x v="0"/>
    <x v="0"/>
  </r>
</pivotCacheRecords>
</file>

<file path=xl/pivotCache/pivotCacheRecords9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  <x v="0"/>
    <x v="0"/>
    <x v="0"/>
    <x v="0"/>
    <n v="3"/>
    <n v="5"/>
    <n v="5"/>
    <n v="5"/>
    <n v="1"/>
  </r>
  <r>
    <x v="1"/>
    <x v="1"/>
    <x v="1"/>
    <x v="1"/>
    <x v="0"/>
    <x v="1"/>
    <x v="0"/>
    <n v="3"/>
    <n v="2"/>
    <n v="4"/>
    <n v="4"/>
    <n v="4"/>
  </r>
  <r>
    <x v="2"/>
    <x v="0"/>
    <x v="1"/>
    <x v="0"/>
    <x v="1"/>
    <x v="2"/>
    <x v="0"/>
    <n v="2"/>
    <n v="4"/>
    <n v="5"/>
    <n v="2"/>
    <n v="3"/>
  </r>
  <r>
    <x v="0"/>
    <x v="0"/>
    <x v="0"/>
    <x v="0"/>
    <x v="0"/>
    <x v="0"/>
    <x v="0"/>
    <n v="3"/>
    <n v="5"/>
    <n v="5"/>
    <n v="5"/>
    <n v="1"/>
  </r>
  <r>
    <x v="0"/>
    <x v="1"/>
    <x v="2"/>
    <x v="0"/>
    <x v="2"/>
    <x v="3"/>
    <x v="1"/>
    <n v="2"/>
    <n v="2"/>
    <n v="3"/>
    <n v="2"/>
    <n v="2"/>
  </r>
  <r>
    <x v="3"/>
    <x v="0"/>
    <x v="0"/>
    <x v="2"/>
    <x v="3"/>
    <x v="0"/>
    <x v="2"/>
    <n v="3"/>
    <n v="5"/>
    <n v="4"/>
    <n v="4"/>
    <n v="2"/>
  </r>
  <r>
    <x v="2"/>
    <x v="2"/>
    <x v="3"/>
    <x v="2"/>
    <x v="0"/>
    <x v="3"/>
    <x v="0"/>
    <n v="4"/>
    <n v="4"/>
    <n v="4"/>
    <n v="4"/>
    <n v="4"/>
  </r>
  <r>
    <x v="2"/>
    <x v="3"/>
    <x v="1"/>
    <x v="0"/>
    <x v="2"/>
    <x v="2"/>
    <x v="2"/>
    <n v="4"/>
    <n v="4"/>
    <n v="5"/>
    <n v="4"/>
    <n v="4"/>
  </r>
  <r>
    <x v="2"/>
    <x v="2"/>
    <x v="4"/>
    <x v="3"/>
    <x v="4"/>
    <x v="3"/>
    <x v="2"/>
    <n v="5"/>
    <n v="4"/>
    <n v="5"/>
    <n v="5"/>
    <n v="4"/>
  </r>
  <r>
    <x v="4"/>
    <x v="1"/>
    <x v="3"/>
    <x v="1"/>
    <x v="0"/>
    <x v="3"/>
    <x v="0"/>
    <n v="3"/>
    <n v="4"/>
    <n v="4"/>
    <n v="3"/>
    <n v="4"/>
  </r>
  <r>
    <x v="3"/>
    <x v="0"/>
    <x v="0"/>
    <x v="2"/>
    <x v="2"/>
    <x v="0"/>
    <x v="0"/>
    <n v="4"/>
    <n v="4"/>
    <n v="4"/>
    <n v="4"/>
    <n v="4"/>
  </r>
  <r>
    <x v="4"/>
    <x v="4"/>
    <x v="4"/>
    <x v="3"/>
    <x v="3"/>
    <x v="4"/>
    <x v="2"/>
    <n v="5"/>
    <n v="5"/>
    <n v="5"/>
    <n v="1"/>
    <n v="5"/>
  </r>
  <r>
    <x v="3"/>
    <x v="0"/>
    <x v="0"/>
    <x v="2"/>
    <x v="3"/>
    <x v="0"/>
    <x v="2"/>
    <n v="5"/>
    <n v="5"/>
    <n v="5"/>
    <n v="5"/>
    <n v="5"/>
  </r>
  <r>
    <x v="2"/>
    <x v="0"/>
    <x v="1"/>
    <x v="4"/>
    <x v="0"/>
    <x v="0"/>
    <x v="2"/>
    <n v="3"/>
    <n v="5"/>
    <n v="5"/>
    <n v="5"/>
    <n v="2"/>
  </r>
  <r>
    <x v="2"/>
    <x v="0"/>
    <x v="1"/>
    <x v="2"/>
    <x v="2"/>
    <x v="0"/>
    <x v="0"/>
    <n v="4"/>
    <n v="4"/>
    <n v="3"/>
    <n v="4"/>
    <n v="1"/>
  </r>
  <r>
    <x v="2"/>
    <x v="1"/>
    <x v="1"/>
    <x v="0"/>
    <x v="2"/>
    <x v="3"/>
    <x v="3"/>
    <n v="2"/>
    <n v="3"/>
    <n v="3"/>
    <n v="2"/>
    <n v="3"/>
  </r>
  <r>
    <x v="1"/>
    <x v="2"/>
    <x v="3"/>
    <x v="1"/>
    <x v="3"/>
    <x v="4"/>
    <x v="3"/>
    <n v="3"/>
    <n v="3"/>
    <n v="3"/>
    <n v="3"/>
    <n v="3"/>
  </r>
  <r>
    <x v="1"/>
    <x v="3"/>
    <x v="1"/>
    <x v="1"/>
    <x v="1"/>
    <x v="2"/>
    <x v="2"/>
    <n v="4"/>
    <n v="5"/>
    <n v="5"/>
    <n v="2"/>
    <n v="3"/>
  </r>
  <r>
    <x v="1"/>
    <x v="0"/>
    <x v="1"/>
    <x v="0"/>
    <x v="4"/>
    <x v="0"/>
    <x v="2"/>
    <n v="3"/>
    <n v="4"/>
    <n v="3"/>
    <n v="5"/>
    <n v="3"/>
  </r>
  <r>
    <x v="1"/>
    <x v="0"/>
    <x v="1"/>
    <x v="2"/>
    <x v="0"/>
    <x v="2"/>
    <x v="0"/>
    <n v="1"/>
    <n v="2"/>
    <n v="1"/>
    <n v="4"/>
    <n v="2"/>
  </r>
  <r>
    <x v="3"/>
    <x v="0"/>
    <x v="3"/>
    <x v="2"/>
    <x v="4"/>
    <x v="2"/>
    <x v="2"/>
    <n v="5"/>
    <n v="5"/>
    <n v="5"/>
    <n v="5"/>
    <n v="5"/>
  </r>
  <r>
    <x v="0"/>
    <x v="0"/>
    <x v="3"/>
    <x v="0"/>
    <x v="3"/>
    <x v="0"/>
    <x v="3"/>
    <n v="3"/>
    <n v="4"/>
    <n v="4"/>
    <n v="4"/>
    <n v="3"/>
  </r>
  <r>
    <x v="0"/>
    <x v="0"/>
    <x v="1"/>
    <x v="0"/>
    <x v="1"/>
    <x v="2"/>
    <x v="3"/>
    <n v="4"/>
    <n v="4"/>
    <n v="4"/>
    <n v="4"/>
    <n v="4"/>
  </r>
  <r>
    <x v="3"/>
    <x v="1"/>
    <x v="3"/>
    <x v="0"/>
    <x v="2"/>
    <x v="3"/>
    <x v="0"/>
    <n v="2"/>
    <n v="1"/>
    <n v="2"/>
    <n v="3"/>
    <n v="2"/>
  </r>
  <r>
    <x v="2"/>
    <x v="0"/>
    <x v="3"/>
    <x v="0"/>
    <x v="4"/>
    <x v="0"/>
    <x v="2"/>
    <n v="3"/>
    <n v="4"/>
    <n v="2"/>
    <n v="4"/>
    <n v="1"/>
  </r>
  <r>
    <x v="2"/>
    <x v="3"/>
    <x v="4"/>
    <x v="0"/>
    <x v="2"/>
    <x v="2"/>
    <x v="0"/>
    <n v="5"/>
    <n v="3"/>
    <n v="5"/>
    <n v="3"/>
    <n v="4"/>
  </r>
  <r>
    <x v="2"/>
    <x v="1"/>
    <x v="3"/>
    <x v="0"/>
    <x v="0"/>
    <x v="3"/>
    <x v="0"/>
    <n v="4"/>
    <n v="3"/>
    <n v="3"/>
    <n v="4"/>
    <n v="3"/>
  </r>
  <r>
    <x v="2"/>
    <x v="0"/>
    <x v="1"/>
    <x v="1"/>
    <x v="4"/>
    <x v="3"/>
    <x v="0"/>
    <n v="3"/>
    <n v="4"/>
    <n v="3"/>
    <n v="5"/>
    <n v="3"/>
  </r>
  <r>
    <x v="1"/>
    <x v="0"/>
    <x v="2"/>
    <x v="4"/>
    <x v="4"/>
    <x v="2"/>
    <x v="0"/>
    <n v="1"/>
    <n v="4"/>
    <n v="5"/>
    <n v="2"/>
    <n v="3"/>
  </r>
  <r>
    <x v="3"/>
    <x v="1"/>
    <x v="1"/>
    <x v="4"/>
    <x v="3"/>
    <x v="4"/>
    <x v="2"/>
    <n v="2"/>
    <n v="2"/>
    <n v="3"/>
    <n v="5"/>
    <n v="1"/>
  </r>
  <r>
    <x v="4"/>
    <x v="3"/>
    <x v="2"/>
    <x v="3"/>
    <x v="3"/>
    <x v="2"/>
    <x v="2"/>
    <n v="3"/>
    <n v="3"/>
    <n v="5"/>
    <n v="1"/>
    <n v="2"/>
  </r>
  <r>
    <x v="2"/>
    <x v="2"/>
    <x v="1"/>
    <x v="2"/>
    <x v="1"/>
    <x v="1"/>
    <x v="1"/>
    <n v="1"/>
    <n v="3"/>
    <n v="4"/>
    <n v="2"/>
    <n v="1"/>
  </r>
  <r>
    <x v="2"/>
    <x v="3"/>
    <x v="2"/>
    <x v="4"/>
    <x v="1"/>
    <x v="2"/>
    <x v="1"/>
    <n v="3"/>
    <n v="2"/>
    <n v="3"/>
    <n v="2"/>
    <n v="3"/>
  </r>
  <r>
    <x v="0"/>
    <x v="0"/>
    <x v="0"/>
    <x v="4"/>
    <x v="1"/>
    <x v="2"/>
    <x v="0"/>
    <n v="4"/>
    <n v="4"/>
    <n v="4"/>
    <n v="4"/>
    <n v="4"/>
  </r>
  <r>
    <x v="3"/>
    <x v="0"/>
    <x v="0"/>
    <x v="2"/>
    <x v="3"/>
    <x v="0"/>
    <x v="2"/>
    <n v="5"/>
    <n v="5"/>
    <n v="5"/>
    <n v="5"/>
    <n v="5"/>
  </r>
  <r>
    <x v="3"/>
    <x v="0"/>
    <x v="0"/>
    <x v="2"/>
    <x v="3"/>
    <x v="0"/>
    <x v="2"/>
    <n v="5"/>
    <n v="5"/>
    <n v="5"/>
    <n v="5"/>
    <n v="5"/>
  </r>
  <r>
    <x v="0"/>
    <x v="0"/>
    <x v="0"/>
    <x v="2"/>
    <x v="3"/>
    <x v="0"/>
    <x v="4"/>
    <n v="1"/>
    <n v="1"/>
    <n v="1"/>
    <n v="1"/>
    <n v="1"/>
  </r>
  <r>
    <x v="2"/>
    <x v="3"/>
    <x v="1"/>
    <x v="4"/>
    <x v="1"/>
    <x v="3"/>
    <x v="1"/>
    <n v="2"/>
    <n v="3"/>
    <n v="3"/>
    <n v="2"/>
    <n v="2"/>
  </r>
  <r>
    <x v="1"/>
    <x v="3"/>
    <x v="1"/>
    <x v="4"/>
    <x v="0"/>
    <x v="2"/>
    <x v="0"/>
    <n v="4"/>
    <n v="4"/>
    <n v="4"/>
    <n v="4"/>
    <n v="2"/>
  </r>
  <r>
    <x v="0"/>
    <x v="0"/>
    <x v="1"/>
    <x v="4"/>
    <x v="2"/>
    <x v="0"/>
    <x v="2"/>
    <n v="3"/>
    <n v="4"/>
    <n v="3"/>
    <n v="4"/>
    <n v="2"/>
  </r>
  <r>
    <x v="1"/>
    <x v="2"/>
    <x v="4"/>
    <x v="1"/>
    <x v="4"/>
    <x v="1"/>
    <x v="2"/>
    <n v="5"/>
    <n v="5"/>
    <n v="4"/>
    <n v="5"/>
    <n v="4"/>
  </r>
  <r>
    <x v="2"/>
    <x v="0"/>
    <x v="2"/>
    <x v="4"/>
    <x v="2"/>
    <x v="0"/>
    <x v="0"/>
    <n v="3"/>
    <n v="4"/>
    <n v="3"/>
    <n v="4"/>
    <n v="2"/>
  </r>
  <r>
    <x v="4"/>
    <x v="4"/>
    <x v="4"/>
    <x v="3"/>
    <x v="4"/>
    <x v="4"/>
    <x v="0"/>
    <n v="5"/>
    <n v="5"/>
    <n v="5"/>
    <n v="5"/>
    <n v="5"/>
  </r>
  <r>
    <x v="1"/>
    <x v="0"/>
    <x v="3"/>
    <x v="0"/>
    <x v="3"/>
    <x v="2"/>
    <x v="0"/>
    <n v="3"/>
    <n v="4"/>
    <n v="4"/>
    <n v="4"/>
    <n v="4"/>
  </r>
  <r>
    <x v="1"/>
    <x v="1"/>
    <x v="1"/>
    <x v="2"/>
    <x v="0"/>
    <x v="3"/>
    <x v="0"/>
    <n v="3"/>
    <n v="2"/>
    <n v="1"/>
    <n v="4"/>
    <n v="3"/>
  </r>
  <r>
    <x v="0"/>
    <x v="3"/>
    <x v="1"/>
    <x v="4"/>
    <x v="2"/>
    <x v="2"/>
    <x v="1"/>
    <n v="2"/>
    <n v="2"/>
    <n v="2"/>
    <n v="2"/>
    <n v="2"/>
  </r>
  <r>
    <x v="0"/>
    <x v="1"/>
    <x v="2"/>
    <x v="4"/>
    <x v="1"/>
    <x v="2"/>
    <x v="3"/>
    <n v="2"/>
    <n v="3"/>
    <n v="2"/>
    <n v="2"/>
    <n v="2"/>
  </r>
  <r>
    <x v="4"/>
    <x v="0"/>
    <x v="1"/>
    <x v="0"/>
    <x v="0"/>
    <x v="2"/>
    <x v="4"/>
    <n v="4"/>
    <n v="2"/>
    <n v="3"/>
    <n v="5"/>
    <n v="1"/>
  </r>
  <r>
    <x v="0"/>
    <x v="2"/>
    <x v="0"/>
    <x v="4"/>
    <x v="0"/>
    <x v="0"/>
    <x v="4"/>
    <n v="2"/>
    <n v="3"/>
    <n v="3"/>
    <n v="4"/>
    <n v="1"/>
  </r>
  <r>
    <x v="1"/>
    <x v="3"/>
    <x v="2"/>
    <x v="0"/>
    <x v="0"/>
    <x v="2"/>
    <x v="0"/>
    <n v="4"/>
    <n v="3"/>
    <n v="4"/>
    <n v="4"/>
    <n v="3"/>
  </r>
  <r>
    <x v="2"/>
    <x v="1"/>
    <x v="3"/>
    <x v="0"/>
    <x v="0"/>
    <x v="3"/>
    <x v="3"/>
    <n v="3"/>
    <n v="3"/>
    <n v="3"/>
    <n v="3"/>
    <n v="3"/>
  </r>
  <r>
    <x v="0"/>
    <x v="2"/>
    <x v="2"/>
    <x v="0"/>
    <x v="0"/>
    <x v="1"/>
    <x v="0"/>
    <n v="3"/>
    <n v="3"/>
    <n v="3"/>
    <n v="3"/>
    <n v="2"/>
  </r>
  <r>
    <x v="3"/>
    <x v="0"/>
    <x v="1"/>
    <x v="2"/>
    <x v="1"/>
    <x v="0"/>
    <x v="0"/>
    <n v="4"/>
    <n v="4"/>
    <n v="4"/>
    <n v="5"/>
    <n v="5"/>
  </r>
  <r>
    <x v="4"/>
    <x v="3"/>
    <x v="4"/>
    <x v="1"/>
    <x v="0"/>
    <x v="0"/>
    <x v="2"/>
    <n v="4"/>
    <n v="5"/>
    <n v="5"/>
    <n v="5"/>
    <n v="2"/>
  </r>
  <r>
    <x v="2"/>
    <x v="4"/>
    <x v="4"/>
    <x v="0"/>
    <x v="1"/>
    <x v="4"/>
    <x v="2"/>
    <n v="3"/>
    <n v="3"/>
    <n v="3"/>
    <n v="5"/>
    <n v="5"/>
  </r>
  <r>
    <x v="0"/>
    <x v="3"/>
    <x v="2"/>
    <x v="0"/>
    <x v="2"/>
    <x v="2"/>
    <x v="3"/>
    <n v="2"/>
    <n v="3"/>
    <n v="2"/>
    <n v="2"/>
    <n v="3"/>
  </r>
  <r>
    <x v="4"/>
    <x v="3"/>
    <x v="1"/>
    <x v="4"/>
    <x v="0"/>
    <x v="2"/>
    <x v="2"/>
    <n v="5"/>
    <n v="5"/>
    <n v="5"/>
    <n v="5"/>
    <n v="5"/>
  </r>
  <r>
    <x v="0"/>
    <x v="0"/>
    <x v="1"/>
    <x v="4"/>
    <x v="1"/>
    <x v="0"/>
    <x v="0"/>
    <n v="4"/>
    <n v="4"/>
    <n v="4"/>
    <n v="4"/>
    <n v="4"/>
  </r>
  <r>
    <x v="0"/>
    <x v="0"/>
    <x v="0"/>
    <x v="4"/>
    <x v="2"/>
    <x v="0"/>
    <x v="0"/>
    <n v="3"/>
    <n v="2"/>
    <n v="3"/>
    <n v="3"/>
    <n v="1"/>
  </r>
  <r>
    <x v="3"/>
    <x v="0"/>
    <x v="0"/>
    <x v="2"/>
    <x v="3"/>
    <x v="0"/>
    <x v="2"/>
    <n v="4"/>
    <n v="4"/>
    <n v="5"/>
    <n v="5"/>
    <n v="2"/>
  </r>
  <r>
    <x v="3"/>
    <x v="0"/>
    <x v="1"/>
    <x v="4"/>
    <x v="2"/>
    <x v="0"/>
    <x v="4"/>
    <n v="1"/>
    <n v="2"/>
    <n v="2"/>
    <n v="2"/>
    <n v="1"/>
  </r>
  <r>
    <x v="2"/>
    <x v="3"/>
    <x v="2"/>
    <x v="0"/>
    <x v="4"/>
    <x v="3"/>
    <x v="0"/>
    <n v="4"/>
    <n v="4"/>
    <n v="4"/>
    <n v="4"/>
    <n v="4"/>
  </r>
  <r>
    <x v="0"/>
    <x v="3"/>
    <x v="1"/>
    <x v="4"/>
    <x v="2"/>
    <x v="2"/>
    <x v="0"/>
    <n v="4"/>
    <n v="4"/>
    <n v="4"/>
    <n v="4"/>
    <n v="4"/>
  </r>
  <r>
    <x v="3"/>
    <x v="4"/>
    <x v="2"/>
    <x v="4"/>
    <x v="3"/>
    <x v="0"/>
    <x v="4"/>
    <n v="5"/>
    <n v="3"/>
    <n v="2"/>
    <n v="1"/>
    <n v="1"/>
  </r>
  <r>
    <x v="0"/>
    <x v="3"/>
    <x v="1"/>
    <x v="4"/>
    <x v="2"/>
    <x v="2"/>
    <x v="0"/>
    <n v="4"/>
    <n v="4"/>
    <n v="4"/>
    <n v="4"/>
    <n v="3"/>
  </r>
  <r>
    <x v="1"/>
    <x v="1"/>
    <x v="3"/>
    <x v="0"/>
    <x v="1"/>
    <x v="3"/>
    <x v="2"/>
    <n v="4"/>
    <n v="4"/>
    <n v="3"/>
    <n v="3"/>
    <n v="4"/>
  </r>
  <r>
    <x v="2"/>
    <x v="4"/>
    <x v="3"/>
    <x v="3"/>
    <x v="4"/>
    <x v="3"/>
    <x v="3"/>
    <n v="5"/>
    <n v="4"/>
    <n v="5"/>
    <n v="5"/>
    <n v="3"/>
  </r>
  <r>
    <x v="2"/>
    <x v="1"/>
    <x v="3"/>
    <x v="4"/>
    <x v="1"/>
    <x v="2"/>
    <x v="3"/>
    <n v="2"/>
    <n v="3"/>
    <n v="3"/>
    <n v="3"/>
    <n v="3"/>
  </r>
  <r>
    <x v="2"/>
    <x v="2"/>
    <x v="1"/>
    <x v="1"/>
    <x v="0"/>
    <x v="1"/>
    <x v="0"/>
    <n v="4"/>
    <n v="4"/>
    <n v="4"/>
    <n v="4"/>
    <n v="4"/>
  </r>
  <r>
    <x v="0"/>
    <x v="0"/>
    <x v="0"/>
    <x v="2"/>
    <x v="2"/>
    <x v="0"/>
    <x v="0"/>
    <n v="5"/>
    <n v="4"/>
    <n v="5"/>
    <n v="4"/>
    <n v="5"/>
  </r>
  <r>
    <x v="4"/>
    <x v="0"/>
    <x v="0"/>
    <x v="3"/>
    <x v="4"/>
    <x v="3"/>
    <x v="2"/>
    <n v="5"/>
    <n v="5"/>
    <n v="5"/>
    <n v="5"/>
    <n v="5"/>
  </r>
  <r>
    <x v="1"/>
    <x v="3"/>
    <x v="4"/>
    <x v="1"/>
    <x v="1"/>
    <x v="2"/>
    <x v="2"/>
    <n v="5"/>
    <n v="5"/>
    <n v="5"/>
    <n v="1"/>
    <n v="5"/>
  </r>
  <r>
    <x v="0"/>
    <x v="1"/>
    <x v="1"/>
    <x v="0"/>
    <x v="2"/>
    <x v="3"/>
    <x v="1"/>
    <n v="3"/>
    <n v="2"/>
    <n v="2"/>
    <n v="3"/>
    <n v="2"/>
  </r>
  <r>
    <x v="1"/>
    <x v="0"/>
    <x v="3"/>
    <x v="1"/>
    <x v="1"/>
    <x v="0"/>
    <x v="0"/>
    <n v="1"/>
    <n v="4"/>
    <n v="4"/>
    <n v="3"/>
    <n v="1"/>
  </r>
  <r>
    <x v="3"/>
    <x v="1"/>
    <x v="1"/>
    <x v="4"/>
    <x v="3"/>
    <x v="0"/>
    <x v="0"/>
    <n v="4"/>
    <n v="5"/>
    <n v="3"/>
    <n v="4"/>
    <n v="5"/>
  </r>
  <r>
    <x v="2"/>
    <x v="1"/>
    <x v="2"/>
    <x v="0"/>
    <x v="0"/>
    <x v="3"/>
    <x v="3"/>
    <n v="3"/>
    <n v="3"/>
    <n v="3"/>
    <n v="3"/>
    <n v="3"/>
  </r>
  <r>
    <x v="2"/>
    <x v="0"/>
    <x v="2"/>
    <x v="4"/>
    <x v="1"/>
    <x v="2"/>
    <x v="1"/>
    <n v="1"/>
    <n v="3"/>
    <n v="2"/>
    <n v="3"/>
    <n v="2"/>
  </r>
  <r>
    <x v="2"/>
    <x v="0"/>
    <x v="2"/>
    <x v="4"/>
    <x v="4"/>
    <x v="2"/>
    <x v="2"/>
    <n v="4"/>
    <n v="4"/>
    <n v="4"/>
    <n v="3"/>
    <n v="1"/>
  </r>
  <r>
    <x v="4"/>
    <x v="0"/>
    <x v="1"/>
    <x v="0"/>
    <x v="4"/>
    <x v="0"/>
    <x v="2"/>
    <n v="5"/>
    <n v="5"/>
    <n v="5"/>
    <n v="5"/>
    <n v="3"/>
  </r>
  <r>
    <x v="2"/>
    <x v="0"/>
    <x v="0"/>
    <x v="4"/>
    <x v="1"/>
    <x v="0"/>
    <x v="2"/>
    <n v="3"/>
    <n v="3"/>
    <n v="3"/>
    <n v="5"/>
    <n v="3"/>
  </r>
  <r>
    <x v="2"/>
    <x v="3"/>
    <x v="2"/>
    <x v="0"/>
    <x v="2"/>
    <x v="3"/>
    <x v="3"/>
    <n v="3"/>
    <n v="2"/>
    <n v="3"/>
    <n v="3"/>
    <n v="3"/>
  </r>
  <r>
    <x v="2"/>
    <x v="0"/>
    <x v="3"/>
    <x v="4"/>
    <x v="0"/>
    <x v="3"/>
    <x v="4"/>
    <n v="2"/>
    <n v="3"/>
    <n v="4"/>
    <n v="5"/>
    <n v="5"/>
  </r>
  <r>
    <x v="4"/>
    <x v="0"/>
    <x v="2"/>
    <x v="1"/>
    <x v="4"/>
    <x v="4"/>
    <x v="0"/>
    <n v="1"/>
    <n v="4"/>
    <n v="5"/>
    <n v="5"/>
    <n v="5"/>
  </r>
  <r>
    <x v="1"/>
    <x v="0"/>
    <x v="3"/>
    <x v="1"/>
    <x v="0"/>
    <x v="1"/>
    <x v="0"/>
    <n v="1"/>
    <n v="4"/>
    <n v="4"/>
    <n v="1"/>
    <n v="4"/>
  </r>
  <r>
    <x v="1"/>
    <x v="4"/>
    <x v="4"/>
    <x v="1"/>
    <x v="4"/>
    <x v="1"/>
    <x v="0"/>
    <n v="5"/>
    <n v="2"/>
    <n v="5"/>
    <n v="5"/>
    <n v="3"/>
  </r>
  <r>
    <x v="0"/>
    <x v="0"/>
    <x v="2"/>
    <x v="0"/>
    <x v="1"/>
    <x v="2"/>
    <x v="1"/>
    <n v="1"/>
    <n v="3"/>
    <n v="3"/>
    <n v="3"/>
    <n v="2"/>
  </r>
  <r>
    <x v="2"/>
    <x v="0"/>
    <x v="0"/>
    <x v="4"/>
    <x v="3"/>
    <x v="0"/>
    <x v="2"/>
    <n v="4"/>
    <n v="3"/>
    <n v="5"/>
    <n v="5"/>
    <n v="3"/>
  </r>
  <r>
    <x v="1"/>
    <x v="0"/>
    <x v="3"/>
    <x v="1"/>
    <x v="0"/>
    <x v="0"/>
    <x v="2"/>
    <n v="2"/>
    <n v="5"/>
    <n v="3"/>
    <n v="4"/>
    <n v="2"/>
  </r>
  <r>
    <x v="2"/>
    <x v="0"/>
    <x v="2"/>
    <x v="3"/>
    <x v="1"/>
    <x v="0"/>
    <x v="3"/>
    <n v="1"/>
    <n v="3"/>
    <n v="5"/>
    <n v="3"/>
    <n v="1"/>
  </r>
  <r>
    <x v="3"/>
    <x v="3"/>
    <x v="2"/>
    <x v="2"/>
    <x v="1"/>
    <x v="2"/>
    <x v="4"/>
    <n v="2"/>
    <n v="1"/>
    <n v="3"/>
    <n v="2"/>
    <n v="3"/>
  </r>
  <r>
    <x v="0"/>
    <x v="3"/>
    <x v="3"/>
    <x v="0"/>
    <x v="1"/>
    <x v="2"/>
    <x v="0"/>
    <n v="1"/>
    <n v="1"/>
    <n v="1"/>
    <n v="1"/>
    <n v="1"/>
  </r>
  <r>
    <x v="3"/>
    <x v="0"/>
    <x v="0"/>
    <x v="2"/>
    <x v="3"/>
    <x v="0"/>
    <x v="4"/>
    <n v="1"/>
    <n v="1"/>
    <n v="1"/>
    <n v="1"/>
    <n v="1"/>
  </r>
  <r>
    <x v="3"/>
    <x v="0"/>
    <x v="0"/>
    <x v="2"/>
    <x v="3"/>
    <x v="0"/>
    <x v="0"/>
    <n v="3"/>
    <n v="3"/>
    <n v="3"/>
    <n v="3"/>
    <n v="1"/>
  </r>
  <r>
    <x v="2"/>
    <x v="1"/>
    <x v="2"/>
    <x v="0"/>
    <x v="1"/>
    <x v="3"/>
    <x v="3"/>
    <n v="3"/>
    <n v="3"/>
    <n v="3"/>
    <n v="3"/>
    <n v="3"/>
  </r>
  <r>
    <x v="1"/>
    <x v="1"/>
    <x v="2"/>
    <x v="1"/>
    <x v="1"/>
    <x v="3"/>
    <x v="0"/>
    <n v="3"/>
    <n v="3"/>
    <n v="4"/>
    <n v="3"/>
    <n v="3"/>
  </r>
  <r>
    <x v="4"/>
    <x v="4"/>
    <x v="4"/>
    <x v="3"/>
    <x v="4"/>
    <x v="1"/>
    <x v="2"/>
    <n v="5"/>
    <n v="5"/>
    <n v="5"/>
    <n v="5"/>
    <n v="4"/>
  </r>
  <r>
    <x v="1"/>
    <x v="2"/>
    <x v="2"/>
    <x v="3"/>
    <x v="1"/>
    <x v="1"/>
    <x v="3"/>
    <n v="3"/>
    <n v="3"/>
    <n v="4"/>
    <n v="2"/>
    <n v="3"/>
  </r>
  <r>
    <x v="2"/>
    <x v="0"/>
    <x v="1"/>
    <x v="2"/>
    <x v="1"/>
    <x v="2"/>
    <x v="0"/>
    <n v="4"/>
    <n v="5"/>
    <n v="4"/>
    <n v="5"/>
    <n v="4"/>
  </r>
  <r>
    <x v="1"/>
    <x v="2"/>
    <x v="3"/>
    <x v="1"/>
    <x v="0"/>
    <x v="1"/>
    <x v="0"/>
    <n v="4"/>
    <n v="4"/>
    <n v="4"/>
    <n v="4"/>
    <n v="4"/>
  </r>
  <r>
    <x v="3"/>
    <x v="0"/>
    <x v="0"/>
    <x v="4"/>
    <x v="0"/>
    <x v="0"/>
    <x v="4"/>
    <n v="1"/>
    <n v="1"/>
    <n v="2"/>
    <n v="4"/>
    <n v="1"/>
  </r>
  <r>
    <x v="4"/>
    <x v="0"/>
    <x v="4"/>
    <x v="4"/>
    <x v="0"/>
    <x v="0"/>
    <x v="2"/>
    <n v="5"/>
    <n v="5"/>
    <n v="5"/>
    <n v="5"/>
    <n v="5"/>
  </r>
  <r>
    <x v="3"/>
    <x v="0"/>
    <x v="0"/>
    <x v="2"/>
    <x v="3"/>
    <x v="0"/>
    <x v="0"/>
    <n v="4"/>
    <n v="4"/>
    <n v="4"/>
    <n v="4"/>
    <n v="4"/>
  </r>
  <r>
    <x v="4"/>
    <x v="4"/>
    <x v="4"/>
    <x v="3"/>
    <x v="4"/>
    <x v="4"/>
    <x v="2"/>
    <n v="5"/>
    <n v="5"/>
    <n v="5"/>
    <n v="5"/>
    <n v="5"/>
  </r>
  <r>
    <x v="4"/>
    <x v="1"/>
    <x v="2"/>
    <x v="4"/>
    <x v="4"/>
    <x v="2"/>
    <x v="2"/>
    <n v="3"/>
    <n v="4"/>
    <n v="3"/>
    <n v="4"/>
    <n v="4"/>
  </r>
  <r>
    <x v="2"/>
    <x v="0"/>
    <x v="2"/>
    <x v="4"/>
    <x v="1"/>
    <x v="0"/>
    <x v="0"/>
    <n v="4"/>
    <n v="4"/>
    <n v="3"/>
    <n v="3"/>
    <n v="4"/>
  </r>
  <r>
    <x v="0"/>
    <x v="0"/>
    <x v="0"/>
    <x v="1"/>
    <x v="0"/>
    <x v="0"/>
    <x v="2"/>
    <n v="2"/>
    <n v="4"/>
    <n v="3"/>
    <n v="4"/>
    <n v="2"/>
  </r>
  <r>
    <x v="2"/>
    <x v="0"/>
    <x v="2"/>
    <x v="1"/>
    <x v="2"/>
    <x v="0"/>
    <x v="2"/>
    <n v="2"/>
    <n v="5"/>
    <n v="5"/>
    <n v="5"/>
    <n v="3"/>
  </r>
  <r>
    <x v="1"/>
    <x v="0"/>
    <x v="1"/>
    <x v="2"/>
    <x v="0"/>
    <x v="0"/>
    <x v="0"/>
    <n v="4"/>
    <n v="4"/>
    <n v="4"/>
    <n v="4"/>
    <n v="4"/>
  </r>
  <r>
    <x v="2"/>
    <x v="3"/>
    <x v="2"/>
    <x v="0"/>
    <x v="1"/>
    <x v="0"/>
    <x v="0"/>
    <n v="4"/>
    <n v="4"/>
    <n v="4"/>
    <n v="4"/>
    <n v="3"/>
  </r>
  <r>
    <x v="4"/>
    <x v="0"/>
    <x v="2"/>
    <x v="3"/>
    <x v="4"/>
    <x v="0"/>
    <x v="2"/>
    <n v="5"/>
    <n v="5"/>
    <n v="5"/>
    <n v="5"/>
    <n v="3"/>
  </r>
  <r>
    <x v="2"/>
    <x v="1"/>
    <x v="3"/>
    <x v="2"/>
    <x v="4"/>
    <x v="3"/>
    <x v="3"/>
    <n v="1"/>
    <n v="5"/>
    <n v="1"/>
    <n v="4"/>
    <n v="3"/>
  </r>
  <r>
    <x v="0"/>
    <x v="0"/>
    <x v="0"/>
    <x v="4"/>
    <x v="2"/>
    <x v="0"/>
    <x v="2"/>
    <n v="5"/>
    <n v="5"/>
    <n v="5"/>
    <n v="5"/>
    <n v="5"/>
  </r>
  <r>
    <x v="1"/>
    <x v="3"/>
    <x v="2"/>
    <x v="0"/>
    <x v="0"/>
    <x v="0"/>
    <x v="2"/>
    <n v="4"/>
    <n v="5"/>
    <n v="3"/>
    <n v="4"/>
    <n v="3"/>
  </r>
  <r>
    <x v="3"/>
    <x v="0"/>
    <x v="0"/>
    <x v="2"/>
    <x v="3"/>
    <x v="0"/>
    <x v="0"/>
    <n v="4"/>
    <n v="4"/>
    <n v="4"/>
    <n v="4"/>
    <n v="4"/>
  </r>
  <r>
    <x v="2"/>
    <x v="3"/>
    <x v="2"/>
    <x v="1"/>
    <x v="0"/>
    <x v="2"/>
    <x v="2"/>
    <n v="3"/>
    <n v="4"/>
    <n v="4"/>
    <n v="5"/>
    <n v="2"/>
  </r>
  <r>
    <x v="2"/>
    <x v="1"/>
    <x v="2"/>
    <x v="0"/>
    <x v="1"/>
    <x v="3"/>
    <x v="3"/>
    <n v="3"/>
    <n v="3"/>
    <n v="3"/>
    <n v="3"/>
    <n v="3"/>
  </r>
  <r>
    <x v="2"/>
    <x v="4"/>
    <x v="3"/>
    <x v="3"/>
    <x v="4"/>
    <x v="0"/>
    <x v="2"/>
    <n v="4"/>
    <n v="5"/>
    <n v="5"/>
    <n v="5"/>
    <n v="2"/>
  </r>
  <r>
    <x v="2"/>
    <x v="1"/>
    <x v="2"/>
    <x v="0"/>
    <x v="1"/>
    <x v="3"/>
    <x v="3"/>
    <n v="3"/>
    <n v="3"/>
    <n v="3"/>
    <n v="3"/>
    <n v="3"/>
  </r>
  <r>
    <x v="3"/>
    <x v="0"/>
    <x v="0"/>
    <x v="2"/>
    <x v="3"/>
    <x v="0"/>
    <x v="0"/>
    <n v="4"/>
    <n v="4"/>
    <n v="4"/>
    <n v="4"/>
    <n v="4"/>
  </r>
  <r>
    <x v="1"/>
    <x v="0"/>
    <x v="3"/>
    <x v="0"/>
    <x v="0"/>
    <x v="2"/>
    <x v="0"/>
    <n v="3"/>
    <n v="4"/>
    <n v="4"/>
    <n v="4"/>
    <n v="3"/>
  </r>
  <r>
    <x v="2"/>
    <x v="1"/>
    <x v="1"/>
    <x v="4"/>
    <x v="1"/>
    <x v="2"/>
    <x v="2"/>
    <n v="5"/>
    <n v="3"/>
    <n v="4"/>
    <n v="4"/>
    <n v="3"/>
  </r>
  <r>
    <x v="2"/>
    <x v="0"/>
    <x v="1"/>
    <x v="1"/>
    <x v="0"/>
    <x v="0"/>
    <x v="0"/>
    <n v="3"/>
    <n v="5"/>
    <n v="5"/>
    <n v="5"/>
    <n v="3"/>
  </r>
  <r>
    <x v="4"/>
    <x v="0"/>
    <x v="2"/>
    <x v="3"/>
    <x v="4"/>
    <x v="0"/>
    <x v="2"/>
    <n v="3"/>
    <n v="5"/>
    <n v="5"/>
    <n v="5"/>
    <n v="1"/>
  </r>
</pivotCacheRecords>
</file>

<file path=xl/pivotCache/pivotCacheRecords10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  <x v="0"/>
    <x v="0"/>
    <x v="0"/>
  </r>
  <r>
    <x v="1"/>
    <x v="1"/>
    <x v="1"/>
    <x v="1"/>
    <x v="0"/>
    <x v="1"/>
  </r>
  <r>
    <x v="2"/>
    <x v="0"/>
    <x v="1"/>
    <x v="0"/>
    <x v="1"/>
    <x v="2"/>
  </r>
  <r>
    <x v="0"/>
    <x v="0"/>
    <x v="0"/>
    <x v="0"/>
    <x v="0"/>
    <x v="0"/>
  </r>
  <r>
    <x v="0"/>
    <x v="1"/>
    <x v="2"/>
    <x v="0"/>
    <x v="2"/>
    <x v="3"/>
  </r>
  <r>
    <x v="3"/>
    <x v="0"/>
    <x v="0"/>
    <x v="2"/>
    <x v="3"/>
    <x v="0"/>
  </r>
  <r>
    <x v="2"/>
    <x v="2"/>
    <x v="3"/>
    <x v="2"/>
    <x v="0"/>
    <x v="3"/>
  </r>
  <r>
    <x v="2"/>
    <x v="3"/>
    <x v="1"/>
    <x v="0"/>
    <x v="2"/>
    <x v="2"/>
  </r>
  <r>
    <x v="2"/>
    <x v="2"/>
    <x v="4"/>
    <x v="3"/>
    <x v="4"/>
    <x v="3"/>
  </r>
  <r>
    <x v="4"/>
    <x v="1"/>
    <x v="3"/>
    <x v="1"/>
    <x v="0"/>
    <x v="3"/>
  </r>
  <r>
    <x v="3"/>
    <x v="0"/>
    <x v="0"/>
    <x v="2"/>
    <x v="2"/>
    <x v="0"/>
  </r>
  <r>
    <x v="4"/>
    <x v="4"/>
    <x v="4"/>
    <x v="3"/>
    <x v="3"/>
    <x v="4"/>
  </r>
  <r>
    <x v="3"/>
    <x v="0"/>
    <x v="0"/>
    <x v="2"/>
    <x v="3"/>
    <x v="0"/>
  </r>
  <r>
    <x v="2"/>
    <x v="0"/>
    <x v="1"/>
    <x v="4"/>
    <x v="0"/>
    <x v="0"/>
  </r>
  <r>
    <x v="2"/>
    <x v="0"/>
    <x v="1"/>
    <x v="2"/>
    <x v="2"/>
    <x v="0"/>
  </r>
  <r>
    <x v="2"/>
    <x v="1"/>
    <x v="1"/>
    <x v="0"/>
    <x v="2"/>
    <x v="3"/>
  </r>
  <r>
    <x v="1"/>
    <x v="2"/>
    <x v="3"/>
    <x v="1"/>
    <x v="3"/>
    <x v="4"/>
  </r>
  <r>
    <x v="1"/>
    <x v="3"/>
    <x v="1"/>
    <x v="1"/>
    <x v="1"/>
    <x v="2"/>
  </r>
  <r>
    <x v="1"/>
    <x v="0"/>
    <x v="1"/>
    <x v="0"/>
    <x v="4"/>
    <x v="0"/>
  </r>
  <r>
    <x v="1"/>
    <x v="0"/>
    <x v="1"/>
    <x v="2"/>
    <x v="0"/>
    <x v="2"/>
  </r>
  <r>
    <x v="3"/>
    <x v="0"/>
    <x v="3"/>
    <x v="2"/>
    <x v="4"/>
    <x v="2"/>
  </r>
  <r>
    <x v="0"/>
    <x v="0"/>
    <x v="3"/>
    <x v="0"/>
    <x v="3"/>
    <x v="0"/>
  </r>
  <r>
    <x v="0"/>
    <x v="0"/>
    <x v="1"/>
    <x v="0"/>
    <x v="1"/>
    <x v="2"/>
  </r>
  <r>
    <x v="3"/>
    <x v="1"/>
    <x v="3"/>
    <x v="0"/>
    <x v="2"/>
    <x v="3"/>
  </r>
  <r>
    <x v="2"/>
    <x v="0"/>
    <x v="3"/>
    <x v="0"/>
    <x v="4"/>
    <x v="0"/>
  </r>
  <r>
    <x v="2"/>
    <x v="3"/>
    <x v="4"/>
    <x v="0"/>
    <x v="2"/>
    <x v="2"/>
  </r>
  <r>
    <x v="2"/>
    <x v="1"/>
    <x v="3"/>
    <x v="0"/>
    <x v="0"/>
    <x v="3"/>
  </r>
  <r>
    <x v="2"/>
    <x v="0"/>
    <x v="1"/>
    <x v="1"/>
    <x v="4"/>
    <x v="3"/>
  </r>
  <r>
    <x v="1"/>
    <x v="0"/>
    <x v="2"/>
    <x v="4"/>
    <x v="4"/>
    <x v="2"/>
  </r>
  <r>
    <x v="3"/>
    <x v="1"/>
    <x v="1"/>
    <x v="4"/>
    <x v="3"/>
    <x v="4"/>
  </r>
  <r>
    <x v="4"/>
    <x v="3"/>
    <x v="2"/>
    <x v="3"/>
    <x v="3"/>
    <x v="2"/>
  </r>
  <r>
    <x v="2"/>
    <x v="2"/>
    <x v="1"/>
    <x v="2"/>
    <x v="1"/>
    <x v="1"/>
  </r>
  <r>
    <x v="2"/>
    <x v="3"/>
    <x v="2"/>
    <x v="4"/>
    <x v="1"/>
    <x v="2"/>
  </r>
  <r>
    <x v="0"/>
    <x v="0"/>
    <x v="0"/>
    <x v="4"/>
    <x v="1"/>
    <x v="2"/>
  </r>
  <r>
    <x v="3"/>
    <x v="0"/>
    <x v="0"/>
    <x v="2"/>
    <x v="3"/>
    <x v="0"/>
  </r>
  <r>
    <x v="3"/>
    <x v="0"/>
    <x v="0"/>
    <x v="2"/>
    <x v="3"/>
    <x v="0"/>
  </r>
  <r>
    <x v="0"/>
    <x v="0"/>
    <x v="0"/>
    <x v="2"/>
    <x v="3"/>
    <x v="0"/>
  </r>
  <r>
    <x v="2"/>
    <x v="3"/>
    <x v="1"/>
    <x v="4"/>
    <x v="1"/>
    <x v="3"/>
  </r>
  <r>
    <x v="1"/>
    <x v="3"/>
    <x v="1"/>
    <x v="4"/>
    <x v="0"/>
    <x v="2"/>
  </r>
  <r>
    <x v="0"/>
    <x v="0"/>
    <x v="1"/>
    <x v="4"/>
    <x v="2"/>
    <x v="0"/>
  </r>
  <r>
    <x v="1"/>
    <x v="2"/>
    <x v="4"/>
    <x v="1"/>
    <x v="4"/>
    <x v="1"/>
  </r>
  <r>
    <x v="2"/>
    <x v="0"/>
    <x v="2"/>
    <x v="4"/>
    <x v="2"/>
    <x v="0"/>
  </r>
  <r>
    <x v="4"/>
    <x v="4"/>
    <x v="4"/>
    <x v="3"/>
    <x v="4"/>
    <x v="4"/>
  </r>
  <r>
    <x v="1"/>
    <x v="0"/>
    <x v="3"/>
    <x v="0"/>
    <x v="3"/>
    <x v="2"/>
  </r>
  <r>
    <x v="1"/>
    <x v="1"/>
    <x v="1"/>
    <x v="2"/>
    <x v="0"/>
    <x v="3"/>
  </r>
  <r>
    <x v="0"/>
    <x v="3"/>
    <x v="1"/>
    <x v="4"/>
    <x v="2"/>
    <x v="2"/>
  </r>
  <r>
    <x v="0"/>
    <x v="1"/>
    <x v="2"/>
    <x v="4"/>
    <x v="1"/>
    <x v="2"/>
  </r>
  <r>
    <x v="4"/>
    <x v="0"/>
    <x v="1"/>
    <x v="0"/>
    <x v="0"/>
    <x v="2"/>
  </r>
  <r>
    <x v="0"/>
    <x v="2"/>
    <x v="0"/>
    <x v="4"/>
    <x v="0"/>
    <x v="0"/>
  </r>
  <r>
    <x v="1"/>
    <x v="3"/>
    <x v="2"/>
    <x v="0"/>
    <x v="0"/>
    <x v="2"/>
  </r>
  <r>
    <x v="2"/>
    <x v="1"/>
    <x v="3"/>
    <x v="0"/>
    <x v="0"/>
    <x v="3"/>
  </r>
  <r>
    <x v="0"/>
    <x v="2"/>
    <x v="2"/>
    <x v="0"/>
    <x v="0"/>
    <x v="1"/>
  </r>
  <r>
    <x v="3"/>
    <x v="0"/>
    <x v="1"/>
    <x v="2"/>
    <x v="1"/>
    <x v="0"/>
  </r>
  <r>
    <x v="4"/>
    <x v="3"/>
    <x v="4"/>
    <x v="1"/>
    <x v="0"/>
    <x v="0"/>
  </r>
  <r>
    <x v="2"/>
    <x v="4"/>
    <x v="4"/>
    <x v="0"/>
    <x v="1"/>
    <x v="4"/>
  </r>
  <r>
    <x v="0"/>
    <x v="3"/>
    <x v="2"/>
    <x v="0"/>
    <x v="2"/>
    <x v="2"/>
  </r>
  <r>
    <x v="4"/>
    <x v="3"/>
    <x v="1"/>
    <x v="4"/>
    <x v="0"/>
    <x v="2"/>
  </r>
  <r>
    <x v="0"/>
    <x v="0"/>
    <x v="1"/>
    <x v="4"/>
    <x v="1"/>
    <x v="0"/>
  </r>
  <r>
    <x v="0"/>
    <x v="0"/>
    <x v="0"/>
    <x v="4"/>
    <x v="2"/>
    <x v="0"/>
  </r>
  <r>
    <x v="3"/>
    <x v="0"/>
    <x v="0"/>
    <x v="2"/>
    <x v="3"/>
    <x v="0"/>
  </r>
  <r>
    <x v="3"/>
    <x v="0"/>
    <x v="1"/>
    <x v="4"/>
    <x v="2"/>
    <x v="0"/>
  </r>
  <r>
    <x v="2"/>
    <x v="3"/>
    <x v="2"/>
    <x v="0"/>
    <x v="4"/>
    <x v="3"/>
  </r>
  <r>
    <x v="0"/>
    <x v="3"/>
    <x v="1"/>
    <x v="4"/>
    <x v="2"/>
    <x v="2"/>
  </r>
  <r>
    <x v="3"/>
    <x v="4"/>
    <x v="2"/>
    <x v="4"/>
    <x v="3"/>
    <x v="0"/>
  </r>
  <r>
    <x v="0"/>
    <x v="3"/>
    <x v="1"/>
    <x v="4"/>
    <x v="2"/>
    <x v="2"/>
  </r>
  <r>
    <x v="1"/>
    <x v="1"/>
    <x v="3"/>
    <x v="0"/>
    <x v="1"/>
    <x v="3"/>
  </r>
  <r>
    <x v="2"/>
    <x v="4"/>
    <x v="3"/>
    <x v="3"/>
    <x v="4"/>
    <x v="3"/>
  </r>
  <r>
    <x v="2"/>
    <x v="1"/>
    <x v="3"/>
    <x v="4"/>
    <x v="1"/>
    <x v="2"/>
  </r>
  <r>
    <x v="2"/>
    <x v="2"/>
    <x v="1"/>
    <x v="1"/>
    <x v="0"/>
    <x v="1"/>
  </r>
  <r>
    <x v="0"/>
    <x v="0"/>
    <x v="0"/>
    <x v="2"/>
    <x v="2"/>
    <x v="0"/>
  </r>
  <r>
    <x v="4"/>
    <x v="0"/>
    <x v="0"/>
    <x v="3"/>
    <x v="4"/>
    <x v="3"/>
  </r>
  <r>
    <x v="1"/>
    <x v="3"/>
    <x v="4"/>
    <x v="1"/>
    <x v="1"/>
    <x v="2"/>
  </r>
  <r>
    <x v="0"/>
    <x v="1"/>
    <x v="1"/>
    <x v="0"/>
    <x v="2"/>
    <x v="3"/>
  </r>
  <r>
    <x v="1"/>
    <x v="0"/>
    <x v="3"/>
    <x v="1"/>
    <x v="1"/>
    <x v="0"/>
  </r>
  <r>
    <x v="3"/>
    <x v="1"/>
    <x v="1"/>
    <x v="4"/>
    <x v="3"/>
    <x v="0"/>
  </r>
  <r>
    <x v="2"/>
    <x v="1"/>
    <x v="2"/>
    <x v="0"/>
    <x v="0"/>
    <x v="3"/>
  </r>
  <r>
    <x v="2"/>
    <x v="0"/>
    <x v="2"/>
    <x v="4"/>
    <x v="1"/>
    <x v="2"/>
  </r>
  <r>
    <x v="2"/>
    <x v="0"/>
    <x v="2"/>
    <x v="4"/>
    <x v="4"/>
    <x v="2"/>
  </r>
  <r>
    <x v="4"/>
    <x v="0"/>
    <x v="1"/>
    <x v="0"/>
    <x v="4"/>
    <x v="0"/>
  </r>
  <r>
    <x v="2"/>
    <x v="0"/>
    <x v="0"/>
    <x v="4"/>
    <x v="1"/>
    <x v="0"/>
  </r>
  <r>
    <x v="2"/>
    <x v="3"/>
    <x v="2"/>
    <x v="0"/>
    <x v="2"/>
    <x v="3"/>
  </r>
  <r>
    <x v="2"/>
    <x v="0"/>
    <x v="3"/>
    <x v="4"/>
    <x v="0"/>
    <x v="3"/>
  </r>
  <r>
    <x v="4"/>
    <x v="0"/>
    <x v="2"/>
    <x v="1"/>
    <x v="4"/>
    <x v="4"/>
  </r>
  <r>
    <x v="1"/>
    <x v="0"/>
    <x v="3"/>
    <x v="1"/>
    <x v="0"/>
    <x v="1"/>
  </r>
  <r>
    <x v="1"/>
    <x v="4"/>
    <x v="4"/>
    <x v="1"/>
    <x v="4"/>
    <x v="1"/>
  </r>
  <r>
    <x v="0"/>
    <x v="0"/>
    <x v="2"/>
    <x v="0"/>
    <x v="1"/>
    <x v="2"/>
  </r>
  <r>
    <x v="2"/>
    <x v="0"/>
    <x v="0"/>
    <x v="4"/>
    <x v="3"/>
    <x v="0"/>
  </r>
  <r>
    <x v="1"/>
    <x v="0"/>
    <x v="3"/>
    <x v="1"/>
    <x v="0"/>
    <x v="0"/>
  </r>
  <r>
    <x v="2"/>
    <x v="0"/>
    <x v="2"/>
    <x v="3"/>
    <x v="1"/>
    <x v="0"/>
  </r>
  <r>
    <x v="3"/>
    <x v="3"/>
    <x v="2"/>
    <x v="2"/>
    <x v="1"/>
    <x v="2"/>
  </r>
  <r>
    <x v="0"/>
    <x v="3"/>
    <x v="3"/>
    <x v="0"/>
    <x v="1"/>
    <x v="2"/>
  </r>
  <r>
    <x v="3"/>
    <x v="0"/>
    <x v="0"/>
    <x v="2"/>
    <x v="3"/>
    <x v="0"/>
  </r>
  <r>
    <x v="3"/>
    <x v="0"/>
    <x v="0"/>
    <x v="2"/>
    <x v="3"/>
    <x v="0"/>
  </r>
  <r>
    <x v="2"/>
    <x v="1"/>
    <x v="2"/>
    <x v="0"/>
    <x v="1"/>
    <x v="3"/>
  </r>
  <r>
    <x v="1"/>
    <x v="1"/>
    <x v="2"/>
    <x v="1"/>
    <x v="1"/>
    <x v="3"/>
  </r>
  <r>
    <x v="4"/>
    <x v="4"/>
    <x v="4"/>
    <x v="3"/>
    <x v="4"/>
    <x v="1"/>
  </r>
  <r>
    <x v="1"/>
    <x v="2"/>
    <x v="2"/>
    <x v="3"/>
    <x v="1"/>
    <x v="1"/>
  </r>
  <r>
    <x v="2"/>
    <x v="0"/>
    <x v="1"/>
    <x v="2"/>
    <x v="1"/>
    <x v="2"/>
  </r>
  <r>
    <x v="1"/>
    <x v="2"/>
    <x v="3"/>
    <x v="1"/>
    <x v="0"/>
    <x v="1"/>
  </r>
  <r>
    <x v="3"/>
    <x v="0"/>
    <x v="0"/>
    <x v="4"/>
    <x v="0"/>
    <x v="0"/>
  </r>
  <r>
    <x v="4"/>
    <x v="0"/>
    <x v="4"/>
    <x v="4"/>
    <x v="0"/>
    <x v="0"/>
  </r>
  <r>
    <x v="3"/>
    <x v="0"/>
    <x v="0"/>
    <x v="2"/>
    <x v="3"/>
    <x v="0"/>
  </r>
  <r>
    <x v="4"/>
    <x v="4"/>
    <x v="4"/>
    <x v="3"/>
    <x v="4"/>
    <x v="4"/>
  </r>
  <r>
    <x v="4"/>
    <x v="1"/>
    <x v="2"/>
    <x v="4"/>
    <x v="4"/>
    <x v="2"/>
  </r>
  <r>
    <x v="2"/>
    <x v="0"/>
    <x v="2"/>
    <x v="4"/>
    <x v="1"/>
    <x v="0"/>
  </r>
  <r>
    <x v="0"/>
    <x v="0"/>
    <x v="0"/>
    <x v="1"/>
    <x v="0"/>
    <x v="0"/>
  </r>
  <r>
    <x v="2"/>
    <x v="0"/>
    <x v="2"/>
    <x v="1"/>
    <x v="2"/>
    <x v="0"/>
  </r>
  <r>
    <x v="1"/>
    <x v="0"/>
    <x v="1"/>
    <x v="2"/>
    <x v="0"/>
    <x v="0"/>
  </r>
  <r>
    <x v="2"/>
    <x v="3"/>
    <x v="2"/>
    <x v="0"/>
    <x v="1"/>
    <x v="0"/>
  </r>
  <r>
    <x v="4"/>
    <x v="0"/>
    <x v="2"/>
    <x v="3"/>
    <x v="4"/>
    <x v="0"/>
  </r>
  <r>
    <x v="2"/>
    <x v="1"/>
    <x v="3"/>
    <x v="2"/>
    <x v="4"/>
    <x v="3"/>
  </r>
  <r>
    <x v="0"/>
    <x v="0"/>
    <x v="0"/>
    <x v="4"/>
    <x v="2"/>
    <x v="0"/>
  </r>
  <r>
    <x v="1"/>
    <x v="3"/>
    <x v="2"/>
    <x v="0"/>
    <x v="0"/>
    <x v="0"/>
  </r>
  <r>
    <x v="3"/>
    <x v="0"/>
    <x v="0"/>
    <x v="2"/>
    <x v="3"/>
    <x v="0"/>
  </r>
  <r>
    <x v="2"/>
    <x v="3"/>
    <x v="2"/>
    <x v="1"/>
    <x v="0"/>
    <x v="2"/>
  </r>
  <r>
    <x v="2"/>
    <x v="1"/>
    <x v="2"/>
    <x v="0"/>
    <x v="1"/>
    <x v="3"/>
  </r>
  <r>
    <x v="2"/>
    <x v="4"/>
    <x v="3"/>
    <x v="3"/>
    <x v="4"/>
    <x v="0"/>
  </r>
  <r>
    <x v="2"/>
    <x v="1"/>
    <x v="2"/>
    <x v="0"/>
    <x v="1"/>
    <x v="3"/>
  </r>
  <r>
    <x v="3"/>
    <x v="0"/>
    <x v="0"/>
    <x v="2"/>
    <x v="3"/>
    <x v="0"/>
  </r>
  <r>
    <x v="1"/>
    <x v="0"/>
    <x v="3"/>
    <x v="0"/>
    <x v="0"/>
    <x v="2"/>
  </r>
  <r>
    <x v="2"/>
    <x v="1"/>
    <x v="1"/>
    <x v="4"/>
    <x v="1"/>
    <x v="2"/>
  </r>
  <r>
    <x v="2"/>
    <x v="0"/>
    <x v="1"/>
    <x v="1"/>
    <x v="0"/>
    <x v="0"/>
  </r>
  <r>
    <x v="4"/>
    <x v="0"/>
    <x v="2"/>
    <x v="3"/>
    <x v="4"/>
    <x v="0"/>
  </r>
</pivotCacheRecords>
</file>

<file path=xl/pivotCache/pivotCacheRecords1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3">
  <r>
    <x v="0"/>
    <x v="0"/>
    <x v="0"/>
    <x v="0"/>
    <x v="0"/>
    <x v="0"/>
  </r>
  <r>
    <x v="0"/>
    <x v="0"/>
    <x v="1"/>
    <x v="1"/>
    <x v="1"/>
    <x v="1"/>
  </r>
  <r>
    <x v="0"/>
    <x v="1"/>
    <x v="2"/>
    <x v="0"/>
    <x v="2"/>
    <x v="2"/>
  </r>
  <r>
    <x v="0"/>
    <x v="0"/>
    <x v="0"/>
    <x v="0"/>
    <x v="0"/>
    <x v="0"/>
  </r>
  <r>
    <x v="1"/>
    <x v="1"/>
    <x v="1"/>
    <x v="2"/>
    <x v="2"/>
    <x v="3"/>
  </r>
  <r>
    <x v="2"/>
    <x v="0"/>
    <x v="0"/>
    <x v="1"/>
    <x v="1"/>
    <x v="3"/>
  </r>
  <r>
    <x v="0"/>
    <x v="2"/>
    <x v="2"/>
    <x v="1"/>
    <x v="1"/>
    <x v="1"/>
  </r>
  <r>
    <x v="2"/>
    <x v="2"/>
    <x v="2"/>
    <x v="0"/>
    <x v="1"/>
    <x v="1"/>
  </r>
  <r>
    <x v="2"/>
    <x v="3"/>
    <x v="2"/>
    <x v="0"/>
    <x v="0"/>
    <x v="1"/>
  </r>
  <r>
    <x v="0"/>
    <x v="0"/>
    <x v="2"/>
    <x v="1"/>
    <x v="3"/>
    <x v="1"/>
  </r>
  <r>
    <x v="0"/>
    <x v="2"/>
    <x v="2"/>
    <x v="1"/>
    <x v="1"/>
    <x v="1"/>
  </r>
  <r>
    <x v="2"/>
    <x v="3"/>
    <x v="0"/>
    <x v="0"/>
    <x v="4"/>
    <x v="4"/>
  </r>
  <r>
    <x v="2"/>
    <x v="3"/>
    <x v="0"/>
    <x v="0"/>
    <x v="0"/>
    <x v="4"/>
  </r>
  <r>
    <x v="2"/>
    <x v="0"/>
    <x v="0"/>
    <x v="0"/>
    <x v="0"/>
    <x v="3"/>
  </r>
  <r>
    <x v="0"/>
    <x v="2"/>
    <x v="2"/>
    <x v="2"/>
    <x v="1"/>
    <x v="0"/>
  </r>
  <r>
    <x v="3"/>
    <x v="1"/>
    <x v="3"/>
    <x v="2"/>
    <x v="2"/>
    <x v="2"/>
  </r>
  <r>
    <x v="3"/>
    <x v="0"/>
    <x v="3"/>
    <x v="2"/>
    <x v="3"/>
    <x v="2"/>
  </r>
  <r>
    <x v="2"/>
    <x v="2"/>
    <x v="0"/>
    <x v="0"/>
    <x v="2"/>
    <x v="2"/>
  </r>
  <r>
    <x v="2"/>
    <x v="0"/>
    <x v="2"/>
    <x v="2"/>
    <x v="0"/>
    <x v="2"/>
  </r>
  <r>
    <x v="0"/>
    <x v="4"/>
    <x v="1"/>
    <x v="3"/>
    <x v="1"/>
    <x v="3"/>
  </r>
  <r>
    <x v="2"/>
    <x v="3"/>
    <x v="0"/>
    <x v="0"/>
    <x v="0"/>
    <x v="4"/>
  </r>
  <r>
    <x v="3"/>
    <x v="0"/>
    <x v="2"/>
    <x v="1"/>
    <x v="1"/>
    <x v="2"/>
  </r>
  <r>
    <x v="3"/>
    <x v="2"/>
    <x v="2"/>
    <x v="1"/>
    <x v="1"/>
    <x v="1"/>
  </r>
  <r>
    <x v="0"/>
    <x v="1"/>
    <x v="4"/>
    <x v="4"/>
    <x v="3"/>
    <x v="3"/>
  </r>
  <r>
    <x v="2"/>
    <x v="0"/>
    <x v="2"/>
    <x v="4"/>
    <x v="1"/>
    <x v="0"/>
  </r>
  <r>
    <x v="0"/>
    <x v="3"/>
    <x v="3"/>
    <x v="0"/>
    <x v="3"/>
    <x v="1"/>
  </r>
  <r>
    <x v="0"/>
    <x v="2"/>
    <x v="3"/>
    <x v="2"/>
    <x v="1"/>
    <x v="2"/>
  </r>
  <r>
    <x v="0"/>
    <x v="0"/>
    <x v="2"/>
    <x v="2"/>
    <x v="0"/>
    <x v="2"/>
  </r>
  <r>
    <x v="0"/>
    <x v="4"/>
    <x v="2"/>
    <x v="0"/>
    <x v="2"/>
    <x v="2"/>
  </r>
  <r>
    <x v="2"/>
    <x v="1"/>
    <x v="1"/>
    <x v="2"/>
    <x v="0"/>
    <x v="0"/>
  </r>
  <r>
    <x v="2"/>
    <x v="0"/>
    <x v="3"/>
    <x v="0"/>
    <x v="4"/>
    <x v="3"/>
  </r>
  <r>
    <x v="1"/>
    <x v="4"/>
    <x v="3"/>
    <x v="1"/>
    <x v="2"/>
    <x v="0"/>
  </r>
  <r>
    <x v="1"/>
    <x v="0"/>
    <x v="1"/>
    <x v="2"/>
    <x v="2"/>
    <x v="2"/>
  </r>
  <r>
    <x v="0"/>
    <x v="2"/>
    <x v="2"/>
    <x v="1"/>
    <x v="1"/>
    <x v="1"/>
  </r>
  <r>
    <x v="2"/>
    <x v="3"/>
    <x v="0"/>
    <x v="0"/>
    <x v="0"/>
    <x v="4"/>
  </r>
  <r>
    <x v="2"/>
    <x v="3"/>
    <x v="0"/>
    <x v="0"/>
    <x v="0"/>
    <x v="4"/>
  </r>
  <r>
    <x v="4"/>
    <x v="4"/>
    <x v="4"/>
    <x v="3"/>
    <x v="4"/>
    <x v="0"/>
  </r>
  <r>
    <x v="1"/>
    <x v="1"/>
    <x v="3"/>
    <x v="2"/>
    <x v="2"/>
    <x v="3"/>
  </r>
  <r>
    <x v="0"/>
    <x v="2"/>
    <x v="2"/>
    <x v="1"/>
    <x v="1"/>
    <x v="3"/>
  </r>
  <r>
    <x v="2"/>
    <x v="0"/>
    <x v="2"/>
    <x v="2"/>
    <x v="1"/>
    <x v="3"/>
  </r>
  <r>
    <x v="2"/>
    <x v="3"/>
    <x v="0"/>
    <x v="1"/>
    <x v="0"/>
    <x v="1"/>
  </r>
  <r>
    <x v="0"/>
    <x v="0"/>
    <x v="2"/>
    <x v="2"/>
    <x v="1"/>
    <x v="3"/>
  </r>
  <r>
    <x v="0"/>
    <x v="3"/>
    <x v="0"/>
    <x v="0"/>
    <x v="0"/>
    <x v="4"/>
  </r>
  <r>
    <x v="0"/>
    <x v="0"/>
    <x v="2"/>
    <x v="1"/>
    <x v="1"/>
    <x v="1"/>
  </r>
  <r>
    <x v="0"/>
    <x v="0"/>
    <x v="1"/>
    <x v="3"/>
    <x v="1"/>
    <x v="2"/>
  </r>
  <r>
    <x v="1"/>
    <x v="1"/>
    <x v="1"/>
    <x v="4"/>
    <x v="2"/>
    <x v="3"/>
  </r>
  <r>
    <x v="3"/>
    <x v="1"/>
    <x v="3"/>
    <x v="4"/>
    <x v="2"/>
    <x v="3"/>
  </r>
  <r>
    <x v="4"/>
    <x v="2"/>
    <x v="1"/>
    <x v="2"/>
    <x v="0"/>
    <x v="0"/>
  </r>
  <r>
    <x v="4"/>
    <x v="1"/>
    <x v="3"/>
    <x v="2"/>
    <x v="1"/>
    <x v="0"/>
  </r>
  <r>
    <x v="0"/>
    <x v="2"/>
    <x v="3"/>
    <x v="1"/>
    <x v="1"/>
    <x v="2"/>
  </r>
  <r>
    <x v="3"/>
    <x v="0"/>
    <x v="3"/>
    <x v="2"/>
    <x v="3"/>
    <x v="2"/>
  </r>
  <r>
    <x v="0"/>
    <x v="0"/>
    <x v="3"/>
    <x v="2"/>
    <x v="3"/>
    <x v="3"/>
  </r>
  <r>
    <x v="0"/>
    <x v="2"/>
    <x v="2"/>
    <x v="1"/>
    <x v="0"/>
    <x v="4"/>
  </r>
  <r>
    <x v="2"/>
    <x v="2"/>
    <x v="0"/>
    <x v="0"/>
    <x v="0"/>
    <x v="3"/>
  </r>
  <r>
    <x v="2"/>
    <x v="0"/>
    <x v="3"/>
    <x v="2"/>
    <x v="0"/>
    <x v="4"/>
  </r>
  <r>
    <x v="3"/>
    <x v="1"/>
    <x v="3"/>
    <x v="4"/>
    <x v="2"/>
    <x v="2"/>
  </r>
  <r>
    <x v="2"/>
    <x v="3"/>
    <x v="0"/>
    <x v="0"/>
    <x v="0"/>
    <x v="4"/>
  </r>
  <r>
    <x v="0"/>
    <x v="2"/>
    <x v="2"/>
    <x v="1"/>
    <x v="1"/>
    <x v="1"/>
  </r>
  <r>
    <x v="0"/>
    <x v="0"/>
    <x v="1"/>
    <x v="2"/>
    <x v="3"/>
    <x v="0"/>
  </r>
  <r>
    <x v="2"/>
    <x v="2"/>
    <x v="2"/>
    <x v="0"/>
    <x v="0"/>
    <x v="3"/>
  </r>
  <r>
    <x v="4"/>
    <x v="4"/>
    <x v="1"/>
    <x v="4"/>
    <x v="2"/>
    <x v="0"/>
  </r>
  <r>
    <x v="0"/>
    <x v="2"/>
    <x v="2"/>
    <x v="1"/>
    <x v="1"/>
    <x v="1"/>
  </r>
  <r>
    <x v="0"/>
    <x v="2"/>
    <x v="2"/>
    <x v="1"/>
    <x v="1"/>
    <x v="1"/>
  </r>
  <r>
    <x v="4"/>
    <x v="3"/>
    <x v="3"/>
    <x v="4"/>
    <x v="4"/>
    <x v="0"/>
  </r>
  <r>
    <x v="0"/>
    <x v="2"/>
    <x v="2"/>
    <x v="1"/>
    <x v="1"/>
    <x v="2"/>
  </r>
  <r>
    <x v="2"/>
    <x v="2"/>
    <x v="2"/>
    <x v="2"/>
    <x v="3"/>
    <x v="1"/>
  </r>
  <r>
    <x v="3"/>
    <x v="3"/>
    <x v="2"/>
    <x v="0"/>
    <x v="0"/>
    <x v="2"/>
  </r>
  <r>
    <x v="3"/>
    <x v="1"/>
    <x v="3"/>
    <x v="2"/>
    <x v="3"/>
    <x v="2"/>
  </r>
  <r>
    <x v="0"/>
    <x v="2"/>
    <x v="2"/>
    <x v="1"/>
    <x v="1"/>
    <x v="1"/>
  </r>
  <r>
    <x v="0"/>
    <x v="3"/>
    <x v="2"/>
    <x v="0"/>
    <x v="1"/>
    <x v="4"/>
  </r>
  <r>
    <x v="2"/>
    <x v="3"/>
    <x v="0"/>
    <x v="0"/>
    <x v="0"/>
    <x v="4"/>
  </r>
  <r>
    <x v="2"/>
    <x v="3"/>
    <x v="0"/>
    <x v="0"/>
    <x v="4"/>
    <x v="4"/>
  </r>
  <r>
    <x v="1"/>
    <x v="0"/>
    <x v="1"/>
    <x v="4"/>
    <x v="3"/>
    <x v="3"/>
  </r>
  <r>
    <x v="0"/>
    <x v="4"/>
    <x v="2"/>
    <x v="1"/>
    <x v="3"/>
    <x v="0"/>
  </r>
  <r>
    <x v="0"/>
    <x v="2"/>
    <x v="0"/>
    <x v="2"/>
    <x v="1"/>
    <x v="4"/>
  </r>
  <r>
    <x v="3"/>
    <x v="0"/>
    <x v="3"/>
    <x v="2"/>
    <x v="3"/>
    <x v="2"/>
  </r>
  <r>
    <x v="1"/>
    <x v="4"/>
    <x v="3"/>
    <x v="4"/>
    <x v="3"/>
    <x v="3"/>
  </r>
  <r>
    <x v="2"/>
    <x v="2"/>
    <x v="2"/>
    <x v="1"/>
    <x v="3"/>
    <x v="0"/>
  </r>
  <r>
    <x v="2"/>
    <x v="3"/>
    <x v="0"/>
    <x v="0"/>
    <x v="0"/>
    <x v="2"/>
  </r>
  <r>
    <x v="2"/>
    <x v="0"/>
    <x v="3"/>
    <x v="2"/>
    <x v="0"/>
    <x v="2"/>
  </r>
  <r>
    <x v="3"/>
    <x v="0"/>
    <x v="1"/>
    <x v="2"/>
    <x v="3"/>
    <x v="2"/>
  </r>
  <r>
    <x v="4"/>
    <x v="1"/>
    <x v="3"/>
    <x v="1"/>
    <x v="0"/>
    <x v="4"/>
  </r>
  <r>
    <x v="0"/>
    <x v="4"/>
    <x v="2"/>
    <x v="0"/>
    <x v="0"/>
    <x v="4"/>
  </r>
  <r>
    <x v="0"/>
    <x v="4"/>
    <x v="2"/>
    <x v="1"/>
    <x v="4"/>
    <x v="1"/>
  </r>
  <r>
    <x v="0"/>
    <x v="3"/>
    <x v="1"/>
    <x v="0"/>
    <x v="0"/>
    <x v="2"/>
  </r>
  <r>
    <x v="1"/>
    <x v="4"/>
    <x v="3"/>
    <x v="2"/>
    <x v="3"/>
    <x v="3"/>
  </r>
  <r>
    <x v="2"/>
    <x v="2"/>
    <x v="3"/>
    <x v="0"/>
    <x v="0"/>
    <x v="2"/>
  </r>
  <r>
    <x v="2"/>
    <x v="1"/>
    <x v="0"/>
    <x v="2"/>
    <x v="1"/>
    <x v="3"/>
  </r>
  <r>
    <x v="3"/>
    <x v="4"/>
    <x v="3"/>
    <x v="0"/>
    <x v="3"/>
    <x v="0"/>
  </r>
  <r>
    <x v="4"/>
    <x v="1"/>
    <x v="4"/>
    <x v="2"/>
    <x v="2"/>
    <x v="2"/>
  </r>
  <r>
    <x v="0"/>
    <x v="4"/>
    <x v="4"/>
    <x v="3"/>
    <x v="4"/>
    <x v="0"/>
  </r>
  <r>
    <x v="4"/>
    <x v="4"/>
    <x v="4"/>
    <x v="3"/>
    <x v="4"/>
    <x v="0"/>
  </r>
  <r>
    <x v="0"/>
    <x v="0"/>
    <x v="3"/>
    <x v="2"/>
    <x v="3"/>
    <x v="0"/>
  </r>
  <r>
    <x v="3"/>
    <x v="0"/>
    <x v="3"/>
    <x v="2"/>
    <x v="3"/>
    <x v="2"/>
  </r>
  <r>
    <x v="0"/>
    <x v="0"/>
    <x v="3"/>
    <x v="1"/>
    <x v="3"/>
    <x v="2"/>
  </r>
  <r>
    <x v="2"/>
    <x v="3"/>
    <x v="0"/>
    <x v="0"/>
    <x v="0"/>
    <x v="1"/>
  </r>
  <r>
    <x v="3"/>
    <x v="0"/>
    <x v="3"/>
    <x v="1"/>
    <x v="2"/>
    <x v="2"/>
  </r>
  <r>
    <x v="0"/>
    <x v="2"/>
    <x v="0"/>
    <x v="1"/>
    <x v="0"/>
    <x v="1"/>
  </r>
  <r>
    <x v="0"/>
    <x v="2"/>
    <x v="2"/>
    <x v="1"/>
    <x v="1"/>
    <x v="1"/>
  </r>
  <r>
    <x v="4"/>
    <x v="4"/>
    <x v="4"/>
    <x v="4"/>
    <x v="1"/>
    <x v="0"/>
  </r>
  <r>
    <x v="2"/>
    <x v="3"/>
    <x v="0"/>
    <x v="0"/>
    <x v="0"/>
    <x v="4"/>
  </r>
  <r>
    <x v="0"/>
    <x v="2"/>
    <x v="2"/>
    <x v="1"/>
    <x v="1"/>
    <x v="1"/>
  </r>
  <r>
    <x v="2"/>
    <x v="3"/>
    <x v="0"/>
    <x v="0"/>
    <x v="0"/>
    <x v="4"/>
  </r>
  <r>
    <x v="2"/>
    <x v="0"/>
    <x v="2"/>
    <x v="2"/>
    <x v="1"/>
    <x v="1"/>
  </r>
  <r>
    <x v="0"/>
    <x v="2"/>
    <x v="2"/>
    <x v="2"/>
    <x v="3"/>
    <x v="1"/>
  </r>
  <r>
    <x v="2"/>
    <x v="1"/>
    <x v="2"/>
    <x v="2"/>
    <x v="1"/>
    <x v="3"/>
  </r>
  <r>
    <x v="2"/>
    <x v="1"/>
    <x v="0"/>
    <x v="0"/>
    <x v="0"/>
    <x v="2"/>
  </r>
  <r>
    <x v="0"/>
    <x v="2"/>
    <x v="2"/>
    <x v="1"/>
    <x v="1"/>
    <x v="1"/>
  </r>
  <r>
    <x v="0"/>
    <x v="2"/>
    <x v="2"/>
    <x v="1"/>
    <x v="1"/>
    <x v="2"/>
  </r>
  <r>
    <x v="2"/>
    <x v="3"/>
    <x v="0"/>
    <x v="0"/>
    <x v="0"/>
    <x v="2"/>
  </r>
  <r>
    <x v="3"/>
    <x v="4"/>
    <x v="0"/>
    <x v="3"/>
    <x v="1"/>
    <x v="2"/>
  </r>
  <r>
    <x v="2"/>
    <x v="3"/>
    <x v="0"/>
    <x v="0"/>
    <x v="0"/>
    <x v="4"/>
  </r>
  <r>
    <x v="2"/>
    <x v="2"/>
    <x v="0"/>
    <x v="2"/>
    <x v="1"/>
    <x v="2"/>
  </r>
  <r>
    <x v="0"/>
    <x v="2"/>
    <x v="2"/>
    <x v="1"/>
    <x v="1"/>
    <x v="1"/>
  </r>
  <r>
    <x v="2"/>
    <x v="0"/>
    <x v="2"/>
    <x v="1"/>
    <x v="0"/>
    <x v="3"/>
  </r>
  <r>
    <x v="3"/>
    <x v="0"/>
    <x v="3"/>
    <x v="2"/>
    <x v="3"/>
    <x v="2"/>
  </r>
  <r>
    <x v="2"/>
    <x v="2"/>
    <x v="0"/>
    <x v="0"/>
    <x v="0"/>
    <x v="3"/>
  </r>
  <r>
    <x v="3"/>
    <x v="0"/>
    <x v="3"/>
    <x v="2"/>
    <x v="3"/>
    <x v="2"/>
  </r>
  <r>
    <x v="0"/>
    <x v="2"/>
    <x v="2"/>
    <x v="1"/>
    <x v="1"/>
    <x v="1"/>
  </r>
  <r>
    <x v="0"/>
    <x v="0"/>
    <x v="2"/>
    <x v="1"/>
    <x v="1"/>
    <x v="2"/>
  </r>
  <r>
    <x v="2"/>
    <x v="3"/>
    <x v="3"/>
    <x v="1"/>
    <x v="1"/>
    <x v="2"/>
  </r>
  <r>
    <x v="0"/>
    <x v="0"/>
    <x v="0"/>
    <x v="0"/>
    <x v="0"/>
    <x v="2"/>
  </r>
  <r>
    <x v="2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27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4:I10" firstHeaderRow="1" firstDataRow="1" firstDataCol="1"/>
  <pivotFields count="6">
    <pivotField showAll="0">
      <items count="6">
        <item x="4"/>
        <item x="1"/>
        <item x="3"/>
        <item x="0"/>
        <item x="2"/>
        <item t="default"/>
      </items>
    </pivotField>
    <pivotField showAll="0">
      <items count="6">
        <item x="4"/>
        <item x="1"/>
        <item x="0"/>
        <item x="2"/>
        <item x="3"/>
        <item t="default"/>
      </items>
    </pivotField>
    <pivotField showAll="0">
      <items count="6">
        <item x="4"/>
        <item x="1"/>
        <item x="3"/>
        <item x="2"/>
        <item x="0"/>
        <item t="default"/>
      </items>
    </pivotField>
    <pivotField showAll="0">
      <items count="6">
        <item x="3"/>
        <item x="4"/>
        <item x="2"/>
        <item x="1"/>
        <item x="0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dataField="1" showAll="0">
      <items count="6">
        <item x="0"/>
        <item x="3"/>
        <item x="2"/>
        <item x="1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vel to grey areas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2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4:I10" firstHeaderRow="1" firstDataRow="1" firstDataCol="1"/>
  <pivotFields count="6">
    <pivotField showAll="0">
      <items count="6">
        <item x="3"/>
        <item x="0"/>
        <item x="2"/>
        <item x="1"/>
        <item x="4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2"/>
        <item x="4"/>
        <item x="0"/>
        <item x="1"/>
        <item x="3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axis="axisRow" dataField="1" showAll="0">
      <items count="6">
        <item x="0"/>
        <item x="2"/>
        <item x="3"/>
        <item x="1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vel to grey areas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2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8:Q25" firstHeaderRow="1" firstDataRow="1" firstDataCol="0"/>
  <pivotFields count="12">
    <pivotField showAll="0">
      <items count="6">
        <item x="3"/>
        <item x="0"/>
        <item x="2"/>
        <item x="1"/>
        <item x="4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2"/>
        <item x="4"/>
        <item x="0"/>
        <item x="1"/>
        <item x="3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PivotTable20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E3:F9" firstHeaderRow="1" firstDataRow="1" firstDataCol="1"/>
  <pivotFields count="3">
    <pivotField showAll="0">
      <items count="5">
        <item x="2"/>
        <item x="3"/>
        <item x="1"/>
        <item x="0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Row" dataField="1" showAll="0">
      <items count="6">
        <item x="2"/>
        <item x="0"/>
        <item x="1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You hear/experience a terrorist/security-linked incident; how likely would you consider visiting the destination country in your future travel plans?" fld="2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PivotTable18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4:G21" firstHeaderRow="1" firstDataRow="1" firstDataCol="0"/>
  <pivotFields count="3">
    <pivotField showAll="0">
      <items count="6">
        <item x="4"/>
        <item x="3"/>
        <item x="2"/>
        <item x="0"/>
        <item x="1"/>
        <item t="default"/>
      </items>
    </pivotField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1000000}" name="PivotTable19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25:F31" firstHeaderRow="1" firstDataRow="1" firstDataCol="1"/>
  <pivotFields count="3">
    <pivotField axis="axisRow" dataField="1" showAll="0">
      <items count="6">
        <item x="4"/>
        <item x="3"/>
        <item x="2"/>
        <item x="0"/>
        <item x="1"/>
        <item t="default"/>
      </items>
    </pivotField>
    <pivotField showAll="0">
      <items count="6">
        <item x="1"/>
        <item x="0"/>
        <item x="3"/>
        <item x="4"/>
        <item x="2"/>
        <item t="default"/>
      </items>
    </pivotField>
    <pivotField showAll="0">
      <items count="6">
        <item x="3"/>
        <item x="2"/>
        <item x="0"/>
        <item x="4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ould you prefer to travel to a country after terrorist incidents which are highly respected in terms of its security level (such as the US, UK, UAE, Germany, etc.)?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600-000000000000}" name="PivotTable1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D10" firstHeaderRow="1" firstDataRow="2" firstDataCol="1"/>
  <pivotFields count="12">
    <pivotField showAll="0"/>
    <pivotField showAll="0"/>
    <pivotField showAll="0"/>
    <pivotField showAll="0"/>
    <pivotField axis="axisCol" showAll="0">
      <items count="4">
        <item h="1" x="2"/>
        <item x="1"/>
        <item x="0"/>
        <item t="default"/>
      </items>
    </pivotField>
    <pivotField axis="axisRow" showAll="0">
      <items count="6">
        <item x="4"/>
        <item x="2"/>
        <item x="1"/>
        <item x="0"/>
        <item x="3"/>
        <item t="default"/>
      </items>
    </pivotField>
    <pivotField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Average of Would you like to travel to an area that is on a terrorist's target?" fld="6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700-000000000000}" name="PivotTable10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Q4:R29" firstHeaderRow="1" firstDataRow="1" firstDataCol="1"/>
  <pivotFields count="12">
    <pivotField axis="axisRow" showAll="0">
      <items count="6">
        <item x="3"/>
        <item x="0"/>
        <item x="1"/>
        <item x="4"/>
        <item x="2"/>
        <item t="default"/>
      </items>
    </pivotField>
    <pivotField axis="axisRow" showAll="0">
      <items count="6">
        <item x="3"/>
        <item x="0"/>
        <item x="2"/>
        <item x="4"/>
        <item x="1"/>
        <item t="default"/>
      </items>
    </pivotField>
    <pivotField showAll="0">
      <items count="25">
        <item x="15"/>
        <item x="9"/>
        <item x="7"/>
        <item x="1"/>
        <item x="4"/>
        <item x="18"/>
        <item x="2"/>
        <item x="17"/>
        <item x="16"/>
        <item x="10"/>
        <item x="21"/>
        <item x="14"/>
        <item x="11"/>
        <item x="19"/>
        <item x="0"/>
        <item x="22"/>
        <item x="20"/>
        <item x="5"/>
        <item x="13"/>
        <item x="12"/>
        <item x="8"/>
        <item x="23"/>
        <item x="3"/>
        <item x="6"/>
        <item t="default"/>
      </items>
    </pivotField>
    <pivotField dataField="1" showAll="0">
      <items count="11">
        <item x="8"/>
        <item x="9"/>
        <item x="4"/>
        <item x="3"/>
        <item x="2"/>
        <item x="7"/>
        <item x="6"/>
        <item x="1"/>
        <item x="5"/>
        <item x="0"/>
        <item t="default"/>
      </items>
    </pivotField>
    <pivotField showAll="0"/>
    <pivotField showAll="0">
      <items count="6">
        <item x="4"/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3"/>
    </i>
    <i>
      <x v="4"/>
    </i>
    <i r="1">
      <x/>
    </i>
    <i r="1">
      <x v="2"/>
    </i>
    <i t="grand">
      <x/>
    </i>
  </rowItems>
  <colItems count="1">
    <i/>
  </colItems>
  <dataFields count="1">
    <dataField name="Average concern about terrorism" fld="3" subtotal="average" baseField="0" baseItem="0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800-000000000000}" name="PivotTable16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4:I11" firstHeaderRow="1" firstDataRow="2" firstDataCol="1"/>
  <pivotFields count="4">
    <pivotField axis="axisCol" showAll="0">
      <items count="5">
        <item h="1" x="2"/>
        <item x="1"/>
        <item x="0"/>
        <item x="3"/>
        <item t="default"/>
      </items>
    </pivotField>
    <pivotField axis="axisRow" showAll="0">
      <items count="7">
        <item x="4"/>
        <item x="2"/>
        <item x="1"/>
        <item x="0"/>
        <item x="3"/>
        <item h="1" x="5"/>
        <item t="default"/>
      </items>
    </pivotField>
    <pivotField showAll="0"/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 v="1"/>
    </i>
    <i>
      <x v="2"/>
    </i>
    <i t="grand">
      <x/>
    </i>
  </colItems>
  <dataFields count="1">
    <dataField name="Average of Recode of Would you like to travel to an area that is on a terrorist's target?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800-000001000000}" name="PivotTable17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16:J23" firstHeaderRow="1" firstDataRow="2" firstDataCol="1"/>
  <pivotFields count="4">
    <pivotField axis="axisCol" showAll="0">
      <items count="5">
        <item h="1" x="2"/>
        <item x="1"/>
        <item x="0"/>
        <item x="3"/>
        <item t="default"/>
      </items>
    </pivotField>
    <pivotField axis="axisRow" showAll="0">
      <items count="7">
        <item x="4"/>
        <item x="2"/>
        <item x="1"/>
        <item x="0"/>
        <item x="3"/>
        <item h="1" x="5"/>
        <item t="default"/>
      </items>
    </pivotField>
    <pivotField showAll="0"/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 v="1"/>
    </i>
    <i>
      <x v="2"/>
    </i>
    <i t="grand">
      <x/>
    </i>
  </colItems>
  <dataFields count="1">
    <dataField name="Average consent to area on a terrorist's target" fld="3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9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:H14" firstHeaderRow="1" firstDataRow="1" firstDataCol="1"/>
  <pivotFields count="1">
    <pivotField axis="axisRow" dataField="1" showAll="0">
      <items count="12">
        <item x="5"/>
        <item x="7"/>
        <item x="3"/>
        <item x="9"/>
        <item x="0"/>
        <item x="6"/>
        <item x="4"/>
        <item x="10"/>
        <item x="1"/>
        <item x="8"/>
        <item x="2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Which country do you belong to? 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900-000003000000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7:H43" firstHeaderRow="1" firstDataRow="1" firstDataCol="1"/>
  <pivotFields count="1">
    <pivotField axis="axisRow" dataField="1" showAll="0">
      <items count="6">
        <item x="3"/>
        <item x="0"/>
        <item x="1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hat was the purpose of traveling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900-000002000000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9:H34" firstHeaderRow="1" firstDataRow="1" firstDataCol="1"/>
  <pivotFields count="1">
    <pivotField axis="axisRow" dataField="1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What is your highest level of education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900-000001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7:H21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is your gender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drawing" Target="../drawings/drawing6.xml"/><Relationship Id="rId2" Type="http://purl.oclc.org/ooxml/officeDocument/relationships/pivotTable" Target="../pivotTables/pivotTable10.xml"/><Relationship Id="rId1" Type="http://purl.oclc.org/ooxml/officeDocument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13.xml"/><Relationship Id="rId2" Type="http://purl.oclc.org/ooxml/officeDocument/relationships/pivotTable" Target="../pivotTables/pivotTable12.xml"/><Relationship Id="rId1" Type="http://purl.oclc.org/ooxml/officeDocument/relationships/pivotTable" Target="../pivotTables/pivotTable11.xml"/><Relationship Id="rId5" Type="http://purl.oclc.org/ooxml/officeDocument/relationships/drawing" Target="../drawings/drawing7.xml"/><Relationship Id="rId4" Type="http://purl.oclc.org/ooxml/officeDocument/relationships/pivotTable" Target="../pivotTables/pivotTable1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"/>
  <sheetViews>
    <sheetView topLeftCell="V1" workbookViewId="0">
      <selection activeCell="AA1" sqref="AA1:AF1048576"/>
    </sheetView>
  </sheetViews>
  <sheetFormatPr baseColWidth="10" defaultRowHeight="16" x14ac:dyDescent="0.2"/>
  <cols>
    <col min="4" max="4" width="16" bestFit="1" customWidth="1"/>
    <col min="5" max="5" width="34.6640625" bestFit="1" customWidth="1"/>
    <col min="6" max="6" width="28.83203125" customWidth="1"/>
    <col min="7" max="7" width="21.33203125" customWidth="1"/>
    <col min="8" max="8" width="31" bestFit="1" customWidth="1"/>
    <col min="9" max="9" width="27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>
        <v>30</v>
      </c>
      <c r="E2" t="s">
        <v>35</v>
      </c>
      <c r="F2" t="s">
        <v>36</v>
      </c>
      <c r="G2" t="s">
        <v>37</v>
      </c>
      <c r="H2" t="s">
        <v>38</v>
      </c>
      <c r="I2">
        <v>2</v>
      </c>
      <c r="J2">
        <v>15</v>
      </c>
      <c r="K2">
        <v>10</v>
      </c>
      <c r="L2" t="s">
        <v>36</v>
      </c>
      <c r="M2">
        <v>4</v>
      </c>
      <c r="N2" t="s">
        <v>39</v>
      </c>
      <c r="O2">
        <v>4</v>
      </c>
      <c r="P2">
        <v>2</v>
      </c>
      <c r="Q2">
        <v>3</v>
      </c>
      <c r="R2" t="s">
        <v>40</v>
      </c>
      <c r="S2" t="s">
        <v>41</v>
      </c>
      <c r="T2">
        <v>2</v>
      </c>
      <c r="U2">
        <v>2</v>
      </c>
      <c r="V2">
        <v>1</v>
      </c>
      <c r="W2">
        <v>1</v>
      </c>
      <c r="X2">
        <v>3</v>
      </c>
      <c r="Y2">
        <v>4</v>
      </c>
      <c r="Z2">
        <v>1</v>
      </c>
      <c r="AA2">
        <v>4</v>
      </c>
      <c r="AB2">
        <v>3</v>
      </c>
      <c r="AC2">
        <v>5</v>
      </c>
      <c r="AD2">
        <v>5</v>
      </c>
      <c r="AE2">
        <v>5</v>
      </c>
      <c r="AF2">
        <v>1</v>
      </c>
    </row>
    <row r="3" spans="1:32" x14ac:dyDescent="0.2">
      <c r="A3" t="s">
        <v>42</v>
      </c>
      <c r="B3" t="s">
        <v>33</v>
      </c>
      <c r="C3" t="s">
        <v>34</v>
      </c>
      <c r="D3">
        <v>23</v>
      </c>
      <c r="E3" t="s">
        <v>43</v>
      </c>
      <c r="F3" t="s">
        <v>36</v>
      </c>
      <c r="G3" t="s">
        <v>44</v>
      </c>
      <c r="H3" t="s">
        <v>45</v>
      </c>
      <c r="I3" t="s">
        <v>46</v>
      </c>
      <c r="J3">
        <v>4</v>
      </c>
      <c r="K3">
        <v>10</v>
      </c>
      <c r="L3" t="s">
        <v>47</v>
      </c>
      <c r="M3">
        <v>4</v>
      </c>
      <c r="N3" t="s">
        <v>47</v>
      </c>
      <c r="O3">
        <v>5</v>
      </c>
      <c r="P3">
        <v>1</v>
      </c>
      <c r="Q3">
        <v>5</v>
      </c>
      <c r="R3" t="s">
        <v>48</v>
      </c>
      <c r="S3" t="s">
        <v>49</v>
      </c>
      <c r="T3">
        <v>3</v>
      </c>
      <c r="U3">
        <v>4</v>
      </c>
      <c r="V3">
        <v>3</v>
      </c>
      <c r="W3">
        <v>2</v>
      </c>
      <c r="X3">
        <v>4</v>
      </c>
      <c r="Y3">
        <v>4</v>
      </c>
      <c r="Z3">
        <v>4</v>
      </c>
      <c r="AA3">
        <v>4</v>
      </c>
      <c r="AB3">
        <v>3</v>
      </c>
      <c r="AC3">
        <v>2</v>
      </c>
      <c r="AD3">
        <v>4</v>
      </c>
      <c r="AE3">
        <v>4</v>
      </c>
      <c r="AF3">
        <v>4</v>
      </c>
    </row>
    <row r="4" spans="1:32" x14ac:dyDescent="0.2">
      <c r="A4" t="s">
        <v>50</v>
      </c>
      <c r="B4" t="s">
        <v>33</v>
      </c>
      <c r="C4" t="s">
        <v>34</v>
      </c>
      <c r="D4">
        <v>23</v>
      </c>
      <c r="E4" t="s">
        <v>43</v>
      </c>
      <c r="F4" t="s">
        <v>36</v>
      </c>
      <c r="G4" t="s">
        <v>33</v>
      </c>
      <c r="H4" t="s">
        <v>51</v>
      </c>
      <c r="I4">
        <v>3</v>
      </c>
      <c r="J4">
        <v>4</v>
      </c>
      <c r="K4">
        <v>8</v>
      </c>
      <c r="L4" t="s">
        <v>47</v>
      </c>
      <c r="M4">
        <v>3</v>
      </c>
      <c r="N4" t="s">
        <v>39</v>
      </c>
      <c r="O4">
        <v>4</v>
      </c>
      <c r="P4">
        <v>1</v>
      </c>
      <c r="Q4">
        <v>2</v>
      </c>
      <c r="R4" t="s">
        <v>40</v>
      </c>
      <c r="S4" t="s">
        <v>52</v>
      </c>
      <c r="T4">
        <v>2</v>
      </c>
      <c r="U4">
        <v>3</v>
      </c>
      <c r="V4">
        <v>1</v>
      </c>
      <c r="W4">
        <v>2</v>
      </c>
      <c r="X4">
        <v>3</v>
      </c>
      <c r="Y4">
        <v>3</v>
      </c>
      <c r="Z4">
        <v>2</v>
      </c>
      <c r="AA4">
        <v>4</v>
      </c>
      <c r="AB4">
        <v>2</v>
      </c>
      <c r="AC4">
        <v>4</v>
      </c>
      <c r="AD4">
        <v>5</v>
      </c>
      <c r="AE4">
        <v>2</v>
      </c>
      <c r="AF4">
        <v>3</v>
      </c>
    </row>
    <row r="5" spans="1:32" x14ac:dyDescent="0.2">
      <c r="A5" t="s">
        <v>53</v>
      </c>
      <c r="B5" t="s">
        <v>54</v>
      </c>
      <c r="C5" t="s">
        <v>34</v>
      </c>
      <c r="D5">
        <v>31</v>
      </c>
      <c r="E5" t="s">
        <v>35</v>
      </c>
      <c r="F5" t="s">
        <v>36</v>
      </c>
      <c r="G5" t="s">
        <v>55</v>
      </c>
      <c r="H5" t="s">
        <v>56</v>
      </c>
      <c r="I5">
        <v>1</v>
      </c>
      <c r="J5">
        <v>7</v>
      </c>
      <c r="K5">
        <v>10</v>
      </c>
      <c r="L5" t="s">
        <v>36</v>
      </c>
      <c r="M5">
        <v>4</v>
      </c>
      <c r="N5" t="s">
        <v>47</v>
      </c>
      <c r="O5">
        <v>4</v>
      </c>
      <c r="P5">
        <v>1</v>
      </c>
      <c r="Q5">
        <v>3</v>
      </c>
      <c r="R5" t="s">
        <v>40</v>
      </c>
      <c r="S5" t="s">
        <v>41</v>
      </c>
      <c r="T5">
        <v>3</v>
      </c>
      <c r="U5">
        <v>2</v>
      </c>
      <c r="V5">
        <v>1</v>
      </c>
      <c r="W5">
        <v>1</v>
      </c>
      <c r="X5">
        <v>3</v>
      </c>
      <c r="Y5">
        <v>4</v>
      </c>
      <c r="Z5">
        <v>1</v>
      </c>
      <c r="AA5">
        <v>4</v>
      </c>
      <c r="AB5">
        <v>3</v>
      </c>
      <c r="AC5">
        <v>5</v>
      </c>
      <c r="AD5">
        <v>5</v>
      </c>
      <c r="AE5">
        <v>5</v>
      </c>
      <c r="AF5">
        <v>1</v>
      </c>
    </row>
    <row r="6" spans="1:32" x14ac:dyDescent="0.2">
      <c r="A6" t="s">
        <v>57</v>
      </c>
      <c r="B6" t="s">
        <v>33</v>
      </c>
      <c r="C6" t="s">
        <v>59</v>
      </c>
      <c r="D6">
        <v>23</v>
      </c>
      <c r="E6" t="s">
        <v>43</v>
      </c>
      <c r="F6" t="s">
        <v>36</v>
      </c>
      <c r="G6" t="s">
        <v>60</v>
      </c>
      <c r="H6" t="s">
        <v>38</v>
      </c>
      <c r="I6">
        <v>2</v>
      </c>
      <c r="J6">
        <v>7</v>
      </c>
      <c r="K6">
        <v>8</v>
      </c>
      <c r="L6" t="s">
        <v>36</v>
      </c>
      <c r="M6">
        <v>2</v>
      </c>
      <c r="N6" t="s">
        <v>39</v>
      </c>
      <c r="O6">
        <v>3</v>
      </c>
      <c r="P6">
        <v>1</v>
      </c>
      <c r="Q6">
        <v>1</v>
      </c>
      <c r="R6" t="s">
        <v>40</v>
      </c>
      <c r="S6" t="s">
        <v>49</v>
      </c>
      <c r="T6">
        <v>3</v>
      </c>
      <c r="U6">
        <v>2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3</v>
      </c>
      <c r="AE6">
        <v>2</v>
      </c>
      <c r="AF6">
        <v>2</v>
      </c>
    </row>
    <row r="7" spans="1:32" x14ac:dyDescent="0.2">
      <c r="A7" t="s">
        <v>61</v>
      </c>
      <c r="B7" t="s">
        <v>33</v>
      </c>
      <c r="C7" t="s">
        <v>34</v>
      </c>
      <c r="D7">
        <v>21</v>
      </c>
      <c r="E7" t="s">
        <v>43</v>
      </c>
      <c r="F7" t="s">
        <v>47</v>
      </c>
      <c r="G7" t="s">
        <v>54</v>
      </c>
      <c r="H7" t="s">
        <v>38</v>
      </c>
      <c r="I7">
        <v>1</v>
      </c>
      <c r="J7">
        <v>365</v>
      </c>
      <c r="K7">
        <v>10</v>
      </c>
      <c r="L7" t="s">
        <v>47</v>
      </c>
      <c r="M7">
        <v>4</v>
      </c>
      <c r="N7" t="s">
        <v>47</v>
      </c>
      <c r="O7">
        <v>4</v>
      </c>
      <c r="P7">
        <v>1</v>
      </c>
      <c r="Q7">
        <v>4</v>
      </c>
      <c r="R7" t="s">
        <v>40</v>
      </c>
      <c r="S7" t="s">
        <v>41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  <c r="AB7">
        <v>3</v>
      </c>
      <c r="AC7">
        <v>5</v>
      </c>
      <c r="AD7">
        <v>4</v>
      </c>
      <c r="AE7">
        <v>4</v>
      </c>
      <c r="AF7">
        <v>2</v>
      </c>
    </row>
    <row r="8" spans="1:32" x14ac:dyDescent="0.2">
      <c r="A8" t="s">
        <v>62</v>
      </c>
      <c r="B8" t="s">
        <v>33</v>
      </c>
      <c r="C8" t="s">
        <v>34</v>
      </c>
      <c r="D8">
        <v>30</v>
      </c>
      <c r="E8" t="s">
        <v>43</v>
      </c>
      <c r="F8" t="s">
        <v>36</v>
      </c>
      <c r="G8" t="s">
        <v>33</v>
      </c>
      <c r="H8" t="s">
        <v>45</v>
      </c>
      <c r="I8" t="s">
        <v>46</v>
      </c>
      <c r="J8">
        <v>5</v>
      </c>
      <c r="K8">
        <v>8</v>
      </c>
      <c r="L8" t="s">
        <v>47</v>
      </c>
      <c r="M8">
        <v>4</v>
      </c>
      <c r="N8" t="s">
        <v>63</v>
      </c>
      <c r="O8">
        <v>5</v>
      </c>
      <c r="P8">
        <v>2</v>
      </c>
      <c r="Q8">
        <v>2</v>
      </c>
      <c r="R8" t="s">
        <v>40</v>
      </c>
      <c r="S8" t="s">
        <v>52</v>
      </c>
      <c r="T8">
        <v>3</v>
      </c>
      <c r="U8">
        <v>3</v>
      </c>
      <c r="V8">
        <v>4</v>
      </c>
      <c r="W8">
        <v>4</v>
      </c>
      <c r="X8">
        <v>1</v>
      </c>
      <c r="Y8">
        <v>4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</row>
    <row r="9" spans="1:32" x14ac:dyDescent="0.2">
      <c r="A9" t="s">
        <v>64</v>
      </c>
      <c r="B9" t="s">
        <v>33</v>
      </c>
      <c r="C9" t="s">
        <v>59</v>
      </c>
      <c r="D9">
        <v>27</v>
      </c>
      <c r="E9" t="s">
        <v>65</v>
      </c>
      <c r="F9" t="s">
        <v>47</v>
      </c>
      <c r="G9" t="s">
        <v>66</v>
      </c>
      <c r="H9" t="s">
        <v>45</v>
      </c>
      <c r="I9">
        <v>1</v>
      </c>
      <c r="J9">
        <v>5</v>
      </c>
      <c r="K9">
        <v>10</v>
      </c>
      <c r="L9" t="s">
        <v>47</v>
      </c>
      <c r="M9">
        <v>3</v>
      </c>
      <c r="N9" t="s">
        <v>63</v>
      </c>
      <c r="O9">
        <v>3</v>
      </c>
      <c r="P9">
        <v>2</v>
      </c>
      <c r="Q9">
        <v>3</v>
      </c>
      <c r="R9" t="s">
        <v>40</v>
      </c>
      <c r="S9" t="s">
        <v>41</v>
      </c>
      <c r="T9">
        <v>3</v>
      </c>
      <c r="U9">
        <v>3</v>
      </c>
      <c r="V9">
        <v>2</v>
      </c>
      <c r="W9">
        <v>2</v>
      </c>
      <c r="X9">
        <v>3</v>
      </c>
      <c r="Y9">
        <v>2</v>
      </c>
      <c r="Z9">
        <v>2</v>
      </c>
      <c r="AA9">
        <v>5</v>
      </c>
      <c r="AB9">
        <v>4</v>
      </c>
      <c r="AC9">
        <v>4</v>
      </c>
      <c r="AD9">
        <v>5</v>
      </c>
      <c r="AE9">
        <v>4</v>
      </c>
      <c r="AF9">
        <v>4</v>
      </c>
    </row>
    <row r="10" spans="1:32" x14ac:dyDescent="0.2">
      <c r="A10" t="s">
        <v>67</v>
      </c>
      <c r="B10" t="s">
        <v>33</v>
      </c>
      <c r="C10" t="s">
        <v>34</v>
      </c>
      <c r="D10">
        <v>27</v>
      </c>
      <c r="E10" t="s">
        <v>35</v>
      </c>
      <c r="F10" t="s">
        <v>36</v>
      </c>
      <c r="G10" t="s">
        <v>68</v>
      </c>
      <c r="H10" t="s">
        <v>38</v>
      </c>
      <c r="I10">
        <v>2</v>
      </c>
      <c r="J10">
        <v>30</v>
      </c>
      <c r="K10">
        <v>10</v>
      </c>
      <c r="L10" t="s">
        <v>36</v>
      </c>
      <c r="M10">
        <v>4</v>
      </c>
      <c r="N10" t="s">
        <v>36</v>
      </c>
      <c r="O10">
        <v>4</v>
      </c>
      <c r="P10">
        <v>5</v>
      </c>
      <c r="Q10">
        <v>4</v>
      </c>
      <c r="R10" t="s">
        <v>40</v>
      </c>
      <c r="S10" t="s">
        <v>41</v>
      </c>
      <c r="T10">
        <v>4</v>
      </c>
      <c r="U10">
        <v>3</v>
      </c>
      <c r="V10">
        <v>4</v>
      </c>
      <c r="W10">
        <v>5</v>
      </c>
      <c r="X10">
        <v>5</v>
      </c>
      <c r="Y10">
        <v>5</v>
      </c>
      <c r="Z10">
        <v>3</v>
      </c>
      <c r="AA10">
        <v>5</v>
      </c>
      <c r="AB10">
        <v>5</v>
      </c>
      <c r="AC10">
        <v>4</v>
      </c>
      <c r="AD10">
        <v>5</v>
      </c>
      <c r="AE10">
        <v>5</v>
      </c>
      <c r="AF10">
        <v>4</v>
      </c>
    </row>
    <row r="11" spans="1:32" x14ac:dyDescent="0.2">
      <c r="A11" t="s">
        <v>69</v>
      </c>
      <c r="B11" t="s">
        <v>33</v>
      </c>
      <c r="C11" t="s">
        <v>59</v>
      </c>
      <c r="D11">
        <v>21</v>
      </c>
      <c r="E11" t="s">
        <v>43</v>
      </c>
      <c r="F11" t="s">
        <v>47</v>
      </c>
      <c r="G11" t="s">
        <v>71</v>
      </c>
      <c r="H11" t="s">
        <v>45</v>
      </c>
      <c r="I11" t="s">
        <v>46</v>
      </c>
      <c r="J11">
        <v>15</v>
      </c>
      <c r="K11">
        <v>10</v>
      </c>
      <c r="L11" t="s">
        <v>47</v>
      </c>
      <c r="M11">
        <v>4</v>
      </c>
      <c r="N11" t="s">
        <v>47</v>
      </c>
      <c r="O11">
        <v>2</v>
      </c>
      <c r="P11">
        <v>5</v>
      </c>
      <c r="Q11">
        <v>3</v>
      </c>
      <c r="R11" t="s">
        <v>48</v>
      </c>
      <c r="S11" t="s">
        <v>49</v>
      </c>
      <c r="T11">
        <v>4</v>
      </c>
      <c r="U11">
        <v>5</v>
      </c>
      <c r="V11">
        <v>3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4</v>
      </c>
      <c r="AE11">
        <v>3</v>
      </c>
      <c r="AF11">
        <v>4</v>
      </c>
    </row>
    <row r="12" spans="1:32" x14ac:dyDescent="0.2">
      <c r="A12" t="s">
        <v>72</v>
      </c>
      <c r="B12" t="s">
        <v>33</v>
      </c>
      <c r="C12" t="s">
        <v>34</v>
      </c>
      <c r="D12">
        <v>25</v>
      </c>
      <c r="E12" t="s">
        <v>65</v>
      </c>
      <c r="F12" t="s">
        <v>36</v>
      </c>
      <c r="G12" t="s">
        <v>73</v>
      </c>
      <c r="H12" t="s">
        <v>38</v>
      </c>
      <c r="I12">
        <v>2</v>
      </c>
      <c r="J12">
        <v>730</v>
      </c>
      <c r="K12">
        <v>5</v>
      </c>
      <c r="L12" t="s">
        <v>36</v>
      </c>
      <c r="M12">
        <v>5</v>
      </c>
      <c r="N12" t="s">
        <v>47</v>
      </c>
      <c r="O12">
        <v>5</v>
      </c>
      <c r="P12">
        <v>1</v>
      </c>
      <c r="Q12">
        <v>5</v>
      </c>
      <c r="R12" t="s">
        <v>48</v>
      </c>
      <c r="S12" t="s">
        <v>41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</row>
    <row r="13" spans="1:32" x14ac:dyDescent="0.2">
      <c r="A13" t="s">
        <v>74</v>
      </c>
      <c r="B13" t="s">
        <v>33</v>
      </c>
      <c r="C13" t="s">
        <v>34</v>
      </c>
      <c r="D13">
        <v>23</v>
      </c>
      <c r="E13" t="s">
        <v>43</v>
      </c>
      <c r="F13" t="s">
        <v>36</v>
      </c>
      <c r="G13" t="s">
        <v>33</v>
      </c>
      <c r="H13" t="s">
        <v>45</v>
      </c>
      <c r="I13">
        <v>4</v>
      </c>
      <c r="J13">
        <v>7</v>
      </c>
      <c r="K13">
        <v>4</v>
      </c>
      <c r="L13" t="s">
        <v>36</v>
      </c>
      <c r="M13">
        <v>5</v>
      </c>
      <c r="N13" t="s">
        <v>36</v>
      </c>
      <c r="O13">
        <v>5</v>
      </c>
      <c r="P13">
        <v>5</v>
      </c>
      <c r="Q13">
        <v>1</v>
      </c>
      <c r="R13" t="s">
        <v>75</v>
      </c>
      <c r="S13" t="s">
        <v>52</v>
      </c>
      <c r="T13">
        <v>5</v>
      </c>
      <c r="U13">
        <v>5</v>
      </c>
      <c r="V13">
        <v>5</v>
      </c>
      <c r="W13">
        <v>5</v>
      </c>
      <c r="X13">
        <v>5</v>
      </c>
      <c r="Y13">
        <v>1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1</v>
      </c>
      <c r="AF13">
        <v>5</v>
      </c>
    </row>
    <row r="14" spans="1:32" x14ac:dyDescent="0.2">
      <c r="A14" t="s">
        <v>76</v>
      </c>
      <c r="B14" t="s">
        <v>33</v>
      </c>
      <c r="C14" t="s">
        <v>59</v>
      </c>
      <c r="D14">
        <v>26</v>
      </c>
      <c r="E14" t="s">
        <v>65</v>
      </c>
      <c r="F14" t="s">
        <v>47</v>
      </c>
      <c r="G14" t="s">
        <v>77</v>
      </c>
      <c r="H14" t="s">
        <v>45</v>
      </c>
      <c r="I14">
        <v>1</v>
      </c>
      <c r="J14">
        <v>3</v>
      </c>
      <c r="K14">
        <v>10</v>
      </c>
      <c r="L14" t="s">
        <v>47</v>
      </c>
      <c r="M14">
        <v>3</v>
      </c>
      <c r="N14" t="s">
        <v>47</v>
      </c>
      <c r="O14">
        <v>3</v>
      </c>
      <c r="P14">
        <v>1</v>
      </c>
      <c r="Q14">
        <v>5</v>
      </c>
      <c r="R14" t="s">
        <v>40</v>
      </c>
      <c r="S14" t="s">
        <v>49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</row>
    <row r="15" spans="1:32" x14ac:dyDescent="0.2">
      <c r="A15" t="s">
        <v>78</v>
      </c>
      <c r="B15" t="s">
        <v>33</v>
      </c>
      <c r="C15" t="s">
        <v>34</v>
      </c>
      <c r="D15">
        <v>38</v>
      </c>
      <c r="E15" t="s">
        <v>65</v>
      </c>
      <c r="F15" t="s">
        <v>36</v>
      </c>
      <c r="G15" t="s">
        <v>33</v>
      </c>
      <c r="H15" t="s">
        <v>56</v>
      </c>
      <c r="I15">
        <v>3</v>
      </c>
      <c r="J15">
        <v>3</v>
      </c>
      <c r="K15">
        <v>8</v>
      </c>
      <c r="L15" t="s">
        <v>47</v>
      </c>
      <c r="M15">
        <v>5</v>
      </c>
      <c r="N15" t="s">
        <v>47</v>
      </c>
      <c r="O15">
        <v>5</v>
      </c>
      <c r="P15">
        <v>1</v>
      </c>
      <c r="Q15">
        <v>5</v>
      </c>
      <c r="R15" t="s">
        <v>79</v>
      </c>
      <c r="S15" t="s">
        <v>41</v>
      </c>
      <c r="T15">
        <v>3</v>
      </c>
      <c r="U15">
        <v>3</v>
      </c>
      <c r="V15">
        <v>1</v>
      </c>
      <c r="W15">
        <v>2</v>
      </c>
      <c r="X15">
        <v>2</v>
      </c>
      <c r="Y15">
        <v>4</v>
      </c>
      <c r="Z15">
        <v>1</v>
      </c>
      <c r="AA15">
        <v>5</v>
      </c>
      <c r="AB15">
        <v>3</v>
      </c>
      <c r="AC15">
        <v>5</v>
      </c>
      <c r="AD15">
        <v>5</v>
      </c>
      <c r="AE15">
        <v>5</v>
      </c>
      <c r="AF15">
        <v>2</v>
      </c>
    </row>
    <row r="16" spans="1:32" x14ac:dyDescent="0.2">
      <c r="A16" t="s">
        <v>80</v>
      </c>
      <c r="B16" t="s">
        <v>33</v>
      </c>
      <c r="C16" t="s">
        <v>59</v>
      </c>
      <c r="D16">
        <v>22</v>
      </c>
      <c r="E16" t="s">
        <v>65</v>
      </c>
      <c r="F16" t="s">
        <v>47</v>
      </c>
      <c r="G16" t="s">
        <v>66</v>
      </c>
      <c r="H16" t="s">
        <v>210</v>
      </c>
      <c r="I16">
        <v>1</v>
      </c>
      <c r="J16">
        <v>180</v>
      </c>
      <c r="K16">
        <v>10</v>
      </c>
      <c r="L16" t="s">
        <v>47</v>
      </c>
      <c r="M16">
        <v>1</v>
      </c>
      <c r="N16" t="s">
        <v>47</v>
      </c>
      <c r="O16">
        <v>3</v>
      </c>
      <c r="P16">
        <v>1</v>
      </c>
      <c r="Q16">
        <v>5</v>
      </c>
      <c r="R16" t="s">
        <v>40</v>
      </c>
      <c r="S16" t="s">
        <v>41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A16">
        <v>4</v>
      </c>
      <c r="AB16">
        <v>4</v>
      </c>
      <c r="AC16">
        <v>4</v>
      </c>
      <c r="AD16">
        <v>3</v>
      </c>
      <c r="AE16">
        <v>4</v>
      </c>
      <c r="AF16">
        <v>1</v>
      </c>
    </row>
    <row r="17" spans="1:32" x14ac:dyDescent="0.2">
      <c r="A17" t="s">
        <v>81</v>
      </c>
      <c r="B17" t="s">
        <v>33</v>
      </c>
      <c r="C17" t="s">
        <v>59</v>
      </c>
      <c r="D17">
        <v>19</v>
      </c>
      <c r="E17" t="s">
        <v>82</v>
      </c>
      <c r="F17" t="s">
        <v>47</v>
      </c>
      <c r="G17" t="s">
        <v>77</v>
      </c>
      <c r="H17" t="s">
        <v>45</v>
      </c>
      <c r="I17" t="s">
        <v>46</v>
      </c>
      <c r="J17">
        <v>2</v>
      </c>
      <c r="K17">
        <v>3</v>
      </c>
      <c r="L17" t="s">
        <v>47</v>
      </c>
      <c r="M17">
        <v>4</v>
      </c>
      <c r="N17" t="s">
        <v>47</v>
      </c>
      <c r="O17">
        <v>4</v>
      </c>
      <c r="P17">
        <v>3</v>
      </c>
      <c r="Q17">
        <v>4</v>
      </c>
      <c r="R17" t="s">
        <v>40</v>
      </c>
      <c r="S17" t="s">
        <v>52</v>
      </c>
      <c r="T17">
        <v>4</v>
      </c>
      <c r="U17">
        <v>3</v>
      </c>
      <c r="V17">
        <v>3</v>
      </c>
      <c r="W17">
        <v>2</v>
      </c>
      <c r="X17">
        <v>3</v>
      </c>
      <c r="Y17">
        <v>2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2</v>
      </c>
      <c r="AF17">
        <v>3</v>
      </c>
    </row>
    <row r="18" spans="1:32" x14ac:dyDescent="0.2">
      <c r="A18" t="s">
        <v>83</v>
      </c>
      <c r="B18" t="s">
        <v>33</v>
      </c>
      <c r="C18" t="s">
        <v>59</v>
      </c>
      <c r="D18">
        <v>19</v>
      </c>
      <c r="E18" t="s">
        <v>43</v>
      </c>
      <c r="F18" t="s">
        <v>63</v>
      </c>
      <c r="G18" t="s">
        <v>84</v>
      </c>
      <c r="H18" t="s">
        <v>45</v>
      </c>
      <c r="I18">
        <v>1</v>
      </c>
      <c r="J18">
        <v>10</v>
      </c>
      <c r="K18">
        <v>10</v>
      </c>
      <c r="L18" t="s">
        <v>47</v>
      </c>
      <c r="M18">
        <v>4</v>
      </c>
      <c r="N18" t="s">
        <v>36</v>
      </c>
      <c r="O18">
        <v>3</v>
      </c>
      <c r="P18">
        <v>1</v>
      </c>
      <c r="Q18">
        <v>4</v>
      </c>
      <c r="R18" t="s">
        <v>40</v>
      </c>
      <c r="S18" t="s">
        <v>52</v>
      </c>
      <c r="T18">
        <v>3</v>
      </c>
      <c r="U18">
        <v>4</v>
      </c>
      <c r="V18">
        <v>4</v>
      </c>
      <c r="W18">
        <v>4</v>
      </c>
      <c r="X18">
        <v>4</v>
      </c>
      <c r="Y18">
        <v>1</v>
      </c>
      <c r="Z18">
        <v>5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</row>
    <row r="19" spans="1:32" x14ac:dyDescent="0.2">
      <c r="A19" t="s">
        <v>85</v>
      </c>
      <c r="B19" t="s">
        <v>33</v>
      </c>
      <c r="C19" t="s">
        <v>59</v>
      </c>
      <c r="D19">
        <v>21</v>
      </c>
      <c r="E19" t="s">
        <v>65</v>
      </c>
      <c r="F19" t="s">
        <v>36</v>
      </c>
      <c r="G19" t="s">
        <v>86</v>
      </c>
      <c r="H19" t="s">
        <v>45</v>
      </c>
      <c r="I19">
        <v>3</v>
      </c>
      <c r="J19">
        <v>3</v>
      </c>
      <c r="K19">
        <v>10</v>
      </c>
      <c r="L19" t="s">
        <v>36</v>
      </c>
      <c r="M19">
        <v>3</v>
      </c>
      <c r="N19" t="s">
        <v>63</v>
      </c>
      <c r="O19">
        <v>5</v>
      </c>
      <c r="P19">
        <v>1</v>
      </c>
      <c r="Q19">
        <v>5</v>
      </c>
      <c r="R19" t="s">
        <v>40</v>
      </c>
      <c r="S19" t="s">
        <v>41</v>
      </c>
      <c r="T19">
        <v>3</v>
      </c>
      <c r="U19">
        <v>4</v>
      </c>
      <c r="V19">
        <v>2</v>
      </c>
      <c r="W19">
        <v>2</v>
      </c>
      <c r="X19">
        <v>4</v>
      </c>
      <c r="Y19">
        <v>3</v>
      </c>
      <c r="Z19">
        <v>2</v>
      </c>
      <c r="AA19">
        <v>5</v>
      </c>
      <c r="AB19">
        <v>4</v>
      </c>
      <c r="AC19">
        <v>5</v>
      </c>
      <c r="AD19">
        <v>5</v>
      </c>
      <c r="AE19">
        <v>2</v>
      </c>
      <c r="AF19">
        <v>3</v>
      </c>
    </row>
    <row r="20" spans="1:32" x14ac:dyDescent="0.2">
      <c r="A20" t="s">
        <v>87</v>
      </c>
      <c r="B20" t="s">
        <v>33</v>
      </c>
      <c r="C20" t="s">
        <v>88</v>
      </c>
      <c r="D20">
        <v>19</v>
      </c>
      <c r="E20" t="s">
        <v>82</v>
      </c>
      <c r="F20" t="s">
        <v>36</v>
      </c>
      <c r="G20" t="s">
        <v>70</v>
      </c>
      <c r="H20" t="s">
        <v>45</v>
      </c>
      <c r="I20">
        <v>1</v>
      </c>
      <c r="J20">
        <v>5</v>
      </c>
      <c r="K20">
        <v>9</v>
      </c>
      <c r="L20" t="s">
        <v>63</v>
      </c>
      <c r="M20">
        <v>3</v>
      </c>
      <c r="N20" t="s">
        <v>63</v>
      </c>
      <c r="O20">
        <v>2</v>
      </c>
      <c r="P20">
        <v>3</v>
      </c>
      <c r="Q20">
        <v>4</v>
      </c>
      <c r="R20" t="s">
        <v>40</v>
      </c>
      <c r="S20" t="s">
        <v>52</v>
      </c>
      <c r="T20">
        <v>2</v>
      </c>
      <c r="U20">
        <v>4</v>
      </c>
      <c r="V20">
        <v>1</v>
      </c>
      <c r="W20">
        <v>2</v>
      </c>
      <c r="X20">
        <v>3</v>
      </c>
      <c r="Y20">
        <v>5</v>
      </c>
      <c r="Z20">
        <v>1</v>
      </c>
      <c r="AA20">
        <v>5</v>
      </c>
      <c r="AB20">
        <v>3</v>
      </c>
      <c r="AC20">
        <v>4</v>
      </c>
      <c r="AD20">
        <v>3</v>
      </c>
      <c r="AE20">
        <v>5</v>
      </c>
      <c r="AF20">
        <v>3</v>
      </c>
    </row>
    <row r="21" spans="1:32" x14ac:dyDescent="0.2">
      <c r="A21" t="s">
        <v>89</v>
      </c>
      <c r="B21" t="s">
        <v>33</v>
      </c>
      <c r="C21" t="s">
        <v>34</v>
      </c>
      <c r="D21">
        <v>23</v>
      </c>
      <c r="E21" t="s">
        <v>43</v>
      </c>
      <c r="F21" t="s">
        <v>36</v>
      </c>
      <c r="G21" t="s">
        <v>90</v>
      </c>
      <c r="H21" t="s">
        <v>45</v>
      </c>
      <c r="I21">
        <v>1</v>
      </c>
      <c r="J21">
        <v>3</v>
      </c>
      <c r="K21">
        <v>10</v>
      </c>
      <c r="L21" t="s">
        <v>47</v>
      </c>
      <c r="M21">
        <v>4</v>
      </c>
      <c r="N21" t="s">
        <v>47</v>
      </c>
      <c r="O21">
        <v>4</v>
      </c>
      <c r="P21">
        <v>1</v>
      </c>
      <c r="Q21">
        <v>5</v>
      </c>
      <c r="R21" t="s">
        <v>40</v>
      </c>
      <c r="S21" t="s">
        <v>41</v>
      </c>
      <c r="T21">
        <v>3</v>
      </c>
      <c r="U21">
        <v>4</v>
      </c>
      <c r="V21">
        <v>1</v>
      </c>
      <c r="W21">
        <v>2</v>
      </c>
      <c r="X21">
        <v>1</v>
      </c>
      <c r="Y21">
        <v>4</v>
      </c>
      <c r="Z21">
        <v>2</v>
      </c>
      <c r="AA21">
        <v>4</v>
      </c>
      <c r="AB21">
        <v>1</v>
      </c>
      <c r="AC21">
        <v>2</v>
      </c>
      <c r="AD21">
        <v>1</v>
      </c>
      <c r="AE21">
        <v>4</v>
      </c>
      <c r="AF21">
        <v>2</v>
      </c>
    </row>
    <row r="22" spans="1:32" x14ac:dyDescent="0.2">
      <c r="A22" t="s">
        <v>91</v>
      </c>
      <c r="B22" t="s">
        <v>33</v>
      </c>
      <c r="C22" t="s">
        <v>59</v>
      </c>
      <c r="D22">
        <v>19</v>
      </c>
      <c r="E22" t="s">
        <v>43</v>
      </c>
      <c r="F22" t="s">
        <v>36</v>
      </c>
      <c r="G22" t="s">
        <v>92</v>
      </c>
      <c r="H22" t="s">
        <v>45</v>
      </c>
      <c r="I22">
        <v>2</v>
      </c>
      <c r="J22">
        <v>10</v>
      </c>
      <c r="K22">
        <v>7</v>
      </c>
      <c r="L22" t="s">
        <v>36</v>
      </c>
      <c r="M22">
        <v>4</v>
      </c>
      <c r="N22" t="s">
        <v>63</v>
      </c>
      <c r="O22">
        <v>4</v>
      </c>
      <c r="P22">
        <v>2</v>
      </c>
      <c r="Q22">
        <v>5</v>
      </c>
      <c r="R22" t="s">
        <v>40</v>
      </c>
      <c r="S22" t="s">
        <v>49</v>
      </c>
      <c r="T22">
        <v>2</v>
      </c>
      <c r="U22">
        <v>1</v>
      </c>
      <c r="V22">
        <v>1</v>
      </c>
      <c r="W22">
        <v>4</v>
      </c>
      <c r="X22">
        <v>1</v>
      </c>
      <c r="Y22">
        <v>5</v>
      </c>
      <c r="Z22">
        <v>2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</row>
    <row r="23" spans="1:32" x14ac:dyDescent="0.2">
      <c r="A23" t="s">
        <v>93</v>
      </c>
      <c r="B23" t="s">
        <v>33</v>
      </c>
      <c r="C23" t="s">
        <v>59</v>
      </c>
      <c r="D23">
        <v>19</v>
      </c>
      <c r="E23" t="s">
        <v>43</v>
      </c>
      <c r="F23" t="s">
        <v>47</v>
      </c>
      <c r="G23" t="s">
        <v>94</v>
      </c>
      <c r="H23" t="s">
        <v>38</v>
      </c>
      <c r="I23">
        <v>1</v>
      </c>
      <c r="J23">
        <v>10</v>
      </c>
      <c r="K23">
        <v>6</v>
      </c>
      <c r="L23" t="s">
        <v>63</v>
      </c>
      <c r="M23">
        <v>3</v>
      </c>
      <c r="N23" t="s">
        <v>39</v>
      </c>
      <c r="O23">
        <v>3</v>
      </c>
      <c r="P23">
        <v>3</v>
      </c>
      <c r="Q23">
        <v>4</v>
      </c>
      <c r="R23" t="s">
        <v>40</v>
      </c>
      <c r="S23" t="s">
        <v>41</v>
      </c>
      <c r="T23">
        <v>3</v>
      </c>
      <c r="U23">
        <v>2</v>
      </c>
      <c r="V23">
        <v>1</v>
      </c>
      <c r="W23">
        <v>4</v>
      </c>
      <c r="X23">
        <v>3</v>
      </c>
      <c r="Y23">
        <v>1</v>
      </c>
      <c r="Z23">
        <v>1</v>
      </c>
      <c r="AA23">
        <v>3</v>
      </c>
      <c r="AB23">
        <v>3</v>
      </c>
      <c r="AC23">
        <v>4</v>
      </c>
      <c r="AD23">
        <v>4</v>
      </c>
      <c r="AE23">
        <v>4</v>
      </c>
      <c r="AF23">
        <v>3</v>
      </c>
    </row>
    <row r="24" spans="1:32" x14ac:dyDescent="0.2">
      <c r="A24" t="s">
        <v>95</v>
      </c>
      <c r="B24" t="s">
        <v>33</v>
      </c>
      <c r="C24" t="s">
        <v>59</v>
      </c>
      <c r="D24">
        <v>26</v>
      </c>
      <c r="E24" t="s">
        <v>43</v>
      </c>
      <c r="F24" t="s">
        <v>36</v>
      </c>
      <c r="G24" t="s">
        <v>33</v>
      </c>
      <c r="H24" t="s">
        <v>38</v>
      </c>
      <c r="I24">
        <v>2</v>
      </c>
      <c r="J24">
        <v>3</v>
      </c>
      <c r="K24">
        <v>8</v>
      </c>
      <c r="L24" t="s">
        <v>36</v>
      </c>
      <c r="M24">
        <v>3</v>
      </c>
      <c r="N24" t="s">
        <v>47</v>
      </c>
      <c r="O24">
        <v>4</v>
      </c>
      <c r="P24">
        <v>1</v>
      </c>
      <c r="Q24">
        <v>3</v>
      </c>
      <c r="R24" t="s">
        <v>40</v>
      </c>
      <c r="S24" t="s">
        <v>41</v>
      </c>
      <c r="T24">
        <v>1</v>
      </c>
      <c r="U24">
        <v>2</v>
      </c>
      <c r="V24">
        <v>1</v>
      </c>
      <c r="W24">
        <v>2</v>
      </c>
      <c r="X24">
        <v>3</v>
      </c>
      <c r="Y24">
        <v>3</v>
      </c>
      <c r="Z24">
        <v>2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</row>
    <row r="25" spans="1:32" x14ac:dyDescent="0.2">
      <c r="A25" t="s">
        <v>96</v>
      </c>
      <c r="B25" t="s">
        <v>33</v>
      </c>
      <c r="C25" t="s">
        <v>59</v>
      </c>
      <c r="D25">
        <v>21</v>
      </c>
      <c r="E25" t="s">
        <v>65</v>
      </c>
      <c r="F25" t="s">
        <v>47</v>
      </c>
      <c r="G25" t="s">
        <v>97</v>
      </c>
      <c r="H25" t="s">
        <v>56</v>
      </c>
      <c r="I25">
        <v>1</v>
      </c>
      <c r="J25">
        <v>5</v>
      </c>
      <c r="K25">
        <v>10</v>
      </c>
      <c r="L25" t="s">
        <v>47</v>
      </c>
      <c r="M25">
        <v>1</v>
      </c>
      <c r="N25" t="s">
        <v>47</v>
      </c>
      <c r="O25">
        <v>1</v>
      </c>
      <c r="P25">
        <v>1</v>
      </c>
      <c r="Q25">
        <v>3</v>
      </c>
      <c r="R25" t="s">
        <v>40</v>
      </c>
      <c r="S25" t="s">
        <v>41</v>
      </c>
      <c r="T25">
        <v>5</v>
      </c>
      <c r="U25">
        <v>1</v>
      </c>
      <c r="V25">
        <v>3</v>
      </c>
      <c r="W25">
        <v>4</v>
      </c>
      <c r="X25">
        <v>3</v>
      </c>
      <c r="Y25">
        <v>2</v>
      </c>
      <c r="Z25">
        <v>3</v>
      </c>
      <c r="AA25">
        <v>4</v>
      </c>
      <c r="AB25">
        <v>2</v>
      </c>
      <c r="AC25">
        <v>1</v>
      </c>
      <c r="AD25">
        <v>2</v>
      </c>
      <c r="AE25">
        <v>3</v>
      </c>
      <c r="AF25">
        <v>2</v>
      </c>
    </row>
    <row r="26" spans="1:32" x14ac:dyDescent="0.2">
      <c r="A26" t="s">
        <v>98</v>
      </c>
      <c r="B26" t="s">
        <v>33</v>
      </c>
      <c r="C26" t="s">
        <v>59</v>
      </c>
      <c r="D26">
        <v>22</v>
      </c>
      <c r="E26" t="s">
        <v>43</v>
      </c>
      <c r="F26" t="s">
        <v>36</v>
      </c>
      <c r="G26" t="s">
        <v>99</v>
      </c>
      <c r="H26" t="s">
        <v>45</v>
      </c>
      <c r="I26">
        <v>2</v>
      </c>
      <c r="J26">
        <v>7</v>
      </c>
      <c r="K26">
        <v>10</v>
      </c>
      <c r="L26" t="s">
        <v>47</v>
      </c>
      <c r="M26">
        <v>4</v>
      </c>
      <c r="N26" t="s">
        <v>47</v>
      </c>
      <c r="O26">
        <v>5</v>
      </c>
      <c r="P26">
        <v>1</v>
      </c>
      <c r="Q26">
        <v>2</v>
      </c>
      <c r="R26" t="s">
        <v>40</v>
      </c>
      <c r="S26" t="s">
        <v>100</v>
      </c>
      <c r="T26">
        <v>1</v>
      </c>
      <c r="U26">
        <v>3</v>
      </c>
      <c r="V26">
        <v>1</v>
      </c>
      <c r="W26">
        <v>4</v>
      </c>
      <c r="X26">
        <v>3</v>
      </c>
      <c r="Y26">
        <v>5</v>
      </c>
      <c r="Z26">
        <v>1</v>
      </c>
      <c r="AA26">
        <v>5</v>
      </c>
      <c r="AB26">
        <v>3</v>
      </c>
      <c r="AC26">
        <v>4</v>
      </c>
      <c r="AD26">
        <v>2</v>
      </c>
      <c r="AE26">
        <v>4</v>
      </c>
      <c r="AF26">
        <v>1</v>
      </c>
    </row>
    <row r="27" spans="1:32" x14ac:dyDescent="0.2">
      <c r="A27" t="s">
        <v>101</v>
      </c>
      <c r="B27" t="s">
        <v>33</v>
      </c>
      <c r="C27" t="s">
        <v>34</v>
      </c>
      <c r="D27">
        <v>13</v>
      </c>
      <c r="E27" t="s">
        <v>82</v>
      </c>
      <c r="F27" t="s">
        <v>47</v>
      </c>
      <c r="G27" t="s">
        <v>55</v>
      </c>
      <c r="H27" t="s">
        <v>38</v>
      </c>
      <c r="I27">
        <v>1</v>
      </c>
      <c r="J27">
        <v>13</v>
      </c>
      <c r="K27">
        <v>1</v>
      </c>
      <c r="L27" t="s">
        <v>47</v>
      </c>
      <c r="M27">
        <v>4</v>
      </c>
      <c r="N27" t="s">
        <v>39</v>
      </c>
      <c r="O27">
        <v>4</v>
      </c>
      <c r="P27">
        <v>1</v>
      </c>
      <c r="Q27">
        <v>5</v>
      </c>
      <c r="R27" t="s">
        <v>48</v>
      </c>
      <c r="S27" t="s">
        <v>41</v>
      </c>
      <c r="T27">
        <v>3</v>
      </c>
      <c r="U27">
        <v>3</v>
      </c>
      <c r="V27">
        <v>2</v>
      </c>
      <c r="W27">
        <v>5</v>
      </c>
      <c r="X27">
        <v>3</v>
      </c>
      <c r="Y27">
        <v>2</v>
      </c>
      <c r="Z27">
        <v>2</v>
      </c>
      <c r="AA27">
        <v>4</v>
      </c>
      <c r="AB27">
        <v>5</v>
      </c>
      <c r="AC27">
        <v>3</v>
      </c>
      <c r="AD27">
        <v>5</v>
      </c>
      <c r="AE27">
        <v>3</v>
      </c>
      <c r="AF27">
        <v>4</v>
      </c>
    </row>
    <row r="28" spans="1:32" x14ac:dyDescent="0.2">
      <c r="A28" t="s">
        <v>102</v>
      </c>
      <c r="B28" t="s">
        <v>33</v>
      </c>
      <c r="C28" t="s">
        <v>34</v>
      </c>
      <c r="D28">
        <v>22</v>
      </c>
      <c r="E28" t="s">
        <v>65</v>
      </c>
      <c r="F28" t="s">
        <v>36</v>
      </c>
      <c r="G28" t="s">
        <v>33</v>
      </c>
      <c r="H28" t="s">
        <v>38</v>
      </c>
      <c r="I28">
        <v>4</v>
      </c>
      <c r="J28">
        <v>90</v>
      </c>
      <c r="K28">
        <v>5</v>
      </c>
      <c r="L28" t="s">
        <v>47</v>
      </c>
      <c r="M28">
        <v>4</v>
      </c>
      <c r="N28" t="s">
        <v>47</v>
      </c>
      <c r="O28">
        <v>4</v>
      </c>
      <c r="P28">
        <v>2</v>
      </c>
      <c r="Q28">
        <v>5</v>
      </c>
      <c r="R28" t="s">
        <v>79</v>
      </c>
      <c r="S28" t="s">
        <v>41</v>
      </c>
      <c r="T28">
        <v>5</v>
      </c>
      <c r="U28">
        <v>3</v>
      </c>
      <c r="V28">
        <v>3</v>
      </c>
      <c r="W28">
        <v>4</v>
      </c>
      <c r="X28">
        <v>3</v>
      </c>
      <c r="Y28">
        <v>4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4</v>
      </c>
      <c r="AF28">
        <v>3</v>
      </c>
    </row>
    <row r="29" spans="1:32" x14ac:dyDescent="0.2">
      <c r="A29" t="s">
        <v>103</v>
      </c>
      <c r="B29" t="s">
        <v>33</v>
      </c>
      <c r="C29" t="s">
        <v>59</v>
      </c>
      <c r="D29">
        <v>22</v>
      </c>
      <c r="E29" t="s">
        <v>43</v>
      </c>
      <c r="F29" t="s">
        <v>36</v>
      </c>
      <c r="G29" t="s">
        <v>55</v>
      </c>
      <c r="H29" t="s">
        <v>45</v>
      </c>
      <c r="I29">
        <v>1</v>
      </c>
      <c r="J29">
        <v>30</v>
      </c>
      <c r="K29">
        <v>10</v>
      </c>
      <c r="L29" t="s">
        <v>47</v>
      </c>
      <c r="M29">
        <v>4</v>
      </c>
      <c r="N29" t="s">
        <v>39</v>
      </c>
      <c r="O29">
        <v>3</v>
      </c>
      <c r="P29">
        <v>2</v>
      </c>
      <c r="Q29">
        <v>4</v>
      </c>
      <c r="R29" t="s">
        <v>40</v>
      </c>
      <c r="S29" t="s">
        <v>41</v>
      </c>
      <c r="T29">
        <v>2</v>
      </c>
      <c r="U29">
        <v>3</v>
      </c>
      <c r="V29">
        <v>1</v>
      </c>
      <c r="W29">
        <v>2</v>
      </c>
      <c r="X29">
        <v>4</v>
      </c>
      <c r="Y29">
        <v>5</v>
      </c>
      <c r="Z29">
        <v>3</v>
      </c>
      <c r="AA29">
        <v>4</v>
      </c>
      <c r="AB29">
        <v>3</v>
      </c>
      <c r="AC29">
        <v>4</v>
      </c>
      <c r="AD29">
        <v>3</v>
      </c>
      <c r="AE29">
        <v>5</v>
      </c>
      <c r="AF29">
        <v>3</v>
      </c>
    </row>
    <row r="30" spans="1:32" x14ac:dyDescent="0.2">
      <c r="A30" t="s">
        <v>104</v>
      </c>
      <c r="B30" t="s">
        <v>33</v>
      </c>
      <c r="C30" t="s">
        <v>59</v>
      </c>
      <c r="D30">
        <v>23</v>
      </c>
      <c r="E30" t="s">
        <v>43</v>
      </c>
      <c r="F30" t="s">
        <v>36</v>
      </c>
      <c r="G30" t="s">
        <v>33</v>
      </c>
      <c r="H30" t="s">
        <v>45</v>
      </c>
      <c r="I30">
        <v>3</v>
      </c>
      <c r="J30">
        <v>3</v>
      </c>
      <c r="K30">
        <v>6</v>
      </c>
      <c r="L30" t="s">
        <v>63</v>
      </c>
      <c r="M30">
        <v>3</v>
      </c>
      <c r="N30" t="s">
        <v>47</v>
      </c>
      <c r="O30">
        <v>3</v>
      </c>
      <c r="P30">
        <v>3</v>
      </c>
      <c r="Q30">
        <v>4</v>
      </c>
      <c r="R30" t="s">
        <v>40</v>
      </c>
      <c r="S30" t="s">
        <v>41</v>
      </c>
      <c r="T30">
        <v>3</v>
      </c>
      <c r="U30">
        <v>4</v>
      </c>
      <c r="V30">
        <v>1</v>
      </c>
      <c r="W30">
        <v>3</v>
      </c>
      <c r="X30">
        <v>2</v>
      </c>
      <c r="Y30">
        <v>5</v>
      </c>
      <c r="Z30">
        <v>2</v>
      </c>
      <c r="AA30">
        <v>4</v>
      </c>
      <c r="AB30">
        <v>1</v>
      </c>
      <c r="AC30">
        <v>4</v>
      </c>
      <c r="AD30">
        <v>5</v>
      </c>
      <c r="AE30">
        <v>2</v>
      </c>
      <c r="AF30">
        <v>3</v>
      </c>
    </row>
    <row r="31" spans="1:32" x14ac:dyDescent="0.2">
      <c r="A31" t="s">
        <v>105</v>
      </c>
      <c r="B31" t="s">
        <v>54</v>
      </c>
      <c r="C31" t="s">
        <v>34</v>
      </c>
      <c r="D31">
        <v>25</v>
      </c>
      <c r="E31" t="s">
        <v>65</v>
      </c>
      <c r="F31" t="s">
        <v>36</v>
      </c>
      <c r="G31" t="s">
        <v>33</v>
      </c>
      <c r="H31" t="s">
        <v>45</v>
      </c>
      <c r="I31">
        <v>2</v>
      </c>
      <c r="J31">
        <v>10</v>
      </c>
      <c r="K31">
        <v>10</v>
      </c>
      <c r="L31" t="s">
        <v>36</v>
      </c>
      <c r="M31">
        <v>4</v>
      </c>
      <c r="N31" t="s">
        <v>39</v>
      </c>
      <c r="O31">
        <v>4</v>
      </c>
      <c r="P31">
        <v>1</v>
      </c>
      <c r="Q31">
        <v>5</v>
      </c>
      <c r="R31" t="s">
        <v>40</v>
      </c>
      <c r="S31" t="s">
        <v>41</v>
      </c>
      <c r="T31">
        <v>2</v>
      </c>
      <c r="U31">
        <v>1</v>
      </c>
      <c r="V31">
        <v>3</v>
      </c>
      <c r="W31">
        <v>2</v>
      </c>
      <c r="X31">
        <v>2</v>
      </c>
      <c r="Y31">
        <v>1</v>
      </c>
      <c r="Z31">
        <v>5</v>
      </c>
      <c r="AA31">
        <v>5</v>
      </c>
      <c r="AB31">
        <v>2</v>
      </c>
      <c r="AC31">
        <v>2</v>
      </c>
      <c r="AD31">
        <v>3</v>
      </c>
      <c r="AE31">
        <v>5</v>
      </c>
      <c r="AF31">
        <v>1</v>
      </c>
    </row>
    <row r="32" spans="1:32" x14ac:dyDescent="0.2">
      <c r="A32" t="s">
        <v>106</v>
      </c>
      <c r="B32" t="s">
        <v>33</v>
      </c>
      <c r="C32" t="s">
        <v>34</v>
      </c>
      <c r="D32">
        <v>27</v>
      </c>
      <c r="E32" t="s">
        <v>35</v>
      </c>
      <c r="F32" t="s">
        <v>36</v>
      </c>
      <c r="G32" t="s">
        <v>58</v>
      </c>
      <c r="H32" t="s">
        <v>45</v>
      </c>
      <c r="I32">
        <v>3</v>
      </c>
      <c r="J32">
        <v>15</v>
      </c>
      <c r="K32">
        <v>1</v>
      </c>
      <c r="L32" t="s">
        <v>47</v>
      </c>
      <c r="M32">
        <v>5</v>
      </c>
      <c r="N32" t="s">
        <v>47</v>
      </c>
      <c r="O32">
        <v>5</v>
      </c>
      <c r="P32">
        <v>1</v>
      </c>
      <c r="Q32">
        <v>4</v>
      </c>
      <c r="R32" t="s">
        <v>48</v>
      </c>
      <c r="S32" t="s">
        <v>49</v>
      </c>
      <c r="T32">
        <v>1</v>
      </c>
      <c r="U32">
        <v>5</v>
      </c>
      <c r="V32">
        <v>2</v>
      </c>
      <c r="W32">
        <v>3</v>
      </c>
      <c r="X32">
        <v>5</v>
      </c>
      <c r="Y32">
        <v>1</v>
      </c>
      <c r="Z32">
        <v>2</v>
      </c>
      <c r="AA32">
        <v>5</v>
      </c>
      <c r="AB32">
        <v>3</v>
      </c>
      <c r="AC32">
        <v>3</v>
      </c>
      <c r="AD32">
        <v>5</v>
      </c>
      <c r="AE32">
        <v>1</v>
      </c>
      <c r="AF32">
        <v>2</v>
      </c>
    </row>
    <row r="33" spans="1:32" x14ac:dyDescent="0.2">
      <c r="A33" t="s">
        <v>107</v>
      </c>
      <c r="B33" t="s">
        <v>33</v>
      </c>
      <c r="C33" t="s">
        <v>34</v>
      </c>
      <c r="D33">
        <v>25</v>
      </c>
      <c r="E33" t="s">
        <v>35</v>
      </c>
      <c r="F33" t="s">
        <v>36</v>
      </c>
      <c r="G33" t="s">
        <v>108</v>
      </c>
      <c r="H33" t="s">
        <v>56</v>
      </c>
      <c r="I33">
        <v>1</v>
      </c>
      <c r="J33">
        <v>60</v>
      </c>
      <c r="K33">
        <v>10</v>
      </c>
      <c r="L33" t="s">
        <v>47</v>
      </c>
      <c r="M33">
        <v>4</v>
      </c>
      <c r="N33" t="s">
        <v>39</v>
      </c>
      <c r="O33">
        <v>5</v>
      </c>
      <c r="P33">
        <v>1</v>
      </c>
      <c r="Q33">
        <v>5</v>
      </c>
      <c r="R33" t="s">
        <v>40</v>
      </c>
      <c r="S33" t="s">
        <v>41</v>
      </c>
      <c r="T33">
        <v>4</v>
      </c>
      <c r="U33">
        <v>3</v>
      </c>
      <c r="V33">
        <v>4</v>
      </c>
      <c r="W33">
        <v>2</v>
      </c>
      <c r="X33">
        <v>1</v>
      </c>
      <c r="Y33">
        <v>3</v>
      </c>
      <c r="Z33">
        <v>4</v>
      </c>
      <c r="AA33">
        <v>2</v>
      </c>
      <c r="AB33">
        <v>1</v>
      </c>
      <c r="AC33">
        <v>3</v>
      </c>
      <c r="AD33">
        <v>4</v>
      </c>
      <c r="AE33">
        <v>2</v>
      </c>
      <c r="AF33">
        <v>1</v>
      </c>
    </row>
    <row r="34" spans="1:32" x14ac:dyDescent="0.2">
      <c r="A34" t="s">
        <v>109</v>
      </c>
      <c r="B34" t="s">
        <v>33</v>
      </c>
      <c r="C34" t="s">
        <v>34</v>
      </c>
      <c r="D34">
        <v>24</v>
      </c>
      <c r="E34" t="s">
        <v>65</v>
      </c>
      <c r="F34" t="s">
        <v>36</v>
      </c>
      <c r="G34" t="s">
        <v>33</v>
      </c>
      <c r="H34" t="s">
        <v>45</v>
      </c>
      <c r="I34">
        <v>1</v>
      </c>
      <c r="J34">
        <v>10</v>
      </c>
      <c r="K34">
        <v>6</v>
      </c>
      <c r="L34" t="s">
        <v>63</v>
      </c>
      <c r="M34">
        <v>3</v>
      </c>
      <c r="N34" t="s">
        <v>47</v>
      </c>
      <c r="O34">
        <v>3</v>
      </c>
      <c r="P34">
        <v>2</v>
      </c>
      <c r="Q34">
        <v>4</v>
      </c>
      <c r="R34" t="s">
        <v>40</v>
      </c>
      <c r="S34" t="s">
        <v>52</v>
      </c>
      <c r="T34">
        <v>3</v>
      </c>
      <c r="U34">
        <v>3</v>
      </c>
      <c r="V34">
        <v>2</v>
      </c>
      <c r="W34">
        <v>3</v>
      </c>
      <c r="X34">
        <v>2</v>
      </c>
      <c r="Y34">
        <v>3</v>
      </c>
      <c r="Z34">
        <v>2</v>
      </c>
      <c r="AA34">
        <v>2</v>
      </c>
      <c r="AB34">
        <v>3</v>
      </c>
      <c r="AC34">
        <v>2</v>
      </c>
      <c r="AD34">
        <v>3</v>
      </c>
      <c r="AE34">
        <v>2</v>
      </c>
      <c r="AF34">
        <v>3</v>
      </c>
    </row>
    <row r="35" spans="1:32" x14ac:dyDescent="0.2">
      <c r="A35" t="s">
        <v>110</v>
      </c>
      <c r="B35" t="s">
        <v>33</v>
      </c>
      <c r="C35" t="s">
        <v>59</v>
      </c>
      <c r="D35">
        <v>23</v>
      </c>
      <c r="E35" t="s">
        <v>65</v>
      </c>
      <c r="F35" t="s">
        <v>36</v>
      </c>
      <c r="G35" t="s">
        <v>111</v>
      </c>
      <c r="H35" t="s">
        <v>45</v>
      </c>
      <c r="I35">
        <v>1</v>
      </c>
      <c r="J35">
        <v>3</v>
      </c>
      <c r="K35">
        <v>9</v>
      </c>
      <c r="L35" t="s">
        <v>47</v>
      </c>
      <c r="M35">
        <v>4</v>
      </c>
      <c r="N35" t="s">
        <v>47</v>
      </c>
      <c r="O35">
        <v>3</v>
      </c>
      <c r="P35">
        <v>2</v>
      </c>
      <c r="Q35">
        <v>5</v>
      </c>
      <c r="R35" t="s">
        <v>40</v>
      </c>
      <c r="S35" t="s">
        <v>41</v>
      </c>
      <c r="T35">
        <v>3</v>
      </c>
      <c r="U35">
        <v>2</v>
      </c>
      <c r="V35">
        <v>1</v>
      </c>
      <c r="W35">
        <v>1</v>
      </c>
      <c r="X35">
        <v>2</v>
      </c>
      <c r="Y35">
        <v>3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</row>
    <row r="36" spans="1:32" x14ac:dyDescent="0.2">
      <c r="A36" t="s">
        <v>112</v>
      </c>
      <c r="B36" t="s">
        <v>33</v>
      </c>
      <c r="C36" t="s">
        <v>34</v>
      </c>
      <c r="D36">
        <v>24</v>
      </c>
      <c r="E36" t="s">
        <v>65</v>
      </c>
      <c r="F36" t="s">
        <v>36</v>
      </c>
      <c r="G36" t="s">
        <v>113</v>
      </c>
      <c r="H36" t="s">
        <v>210</v>
      </c>
      <c r="I36">
        <v>4</v>
      </c>
      <c r="J36">
        <v>7</v>
      </c>
      <c r="K36">
        <v>10</v>
      </c>
      <c r="L36" t="s">
        <v>47</v>
      </c>
      <c r="M36">
        <v>5</v>
      </c>
      <c r="N36" t="s">
        <v>39</v>
      </c>
      <c r="O36">
        <v>5</v>
      </c>
      <c r="P36">
        <v>1</v>
      </c>
      <c r="Q36">
        <v>4</v>
      </c>
      <c r="R36" t="s">
        <v>40</v>
      </c>
      <c r="S36" t="s">
        <v>49</v>
      </c>
      <c r="T36">
        <v>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</row>
    <row r="37" spans="1:32" x14ac:dyDescent="0.2">
      <c r="A37" t="s">
        <v>114</v>
      </c>
      <c r="B37" t="s">
        <v>33</v>
      </c>
      <c r="C37" t="s">
        <v>34</v>
      </c>
      <c r="D37">
        <v>25</v>
      </c>
      <c r="E37" t="s">
        <v>65</v>
      </c>
      <c r="F37" t="s">
        <v>36</v>
      </c>
      <c r="G37" t="s">
        <v>115</v>
      </c>
      <c r="H37" t="s">
        <v>45</v>
      </c>
      <c r="I37">
        <v>1</v>
      </c>
      <c r="J37">
        <v>3</v>
      </c>
      <c r="K37">
        <v>8</v>
      </c>
      <c r="L37" t="s">
        <v>47</v>
      </c>
      <c r="M37">
        <v>5</v>
      </c>
      <c r="N37" t="s">
        <v>47</v>
      </c>
      <c r="O37">
        <v>5</v>
      </c>
      <c r="P37">
        <v>1</v>
      </c>
      <c r="Q37">
        <v>5</v>
      </c>
      <c r="R37" t="s">
        <v>40</v>
      </c>
      <c r="S37" t="s">
        <v>41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</row>
    <row r="38" spans="1:32" x14ac:dyDescent="0.2">
      <c r="A38" t="s">
        <v>116</v>
      </c>
      <c r="B38" t="s">
        <v>33</v>
      </c>
      <c r="C38" t="s">
        <v>34</v>
      </c>
      <c r="D38">
        <v>21</v>
      </c>
      <c r="E38" t="s">
        <v>43</v>
      </c>
      <c r="F38" t="s">
        <v>36</v>
      </c>
      <c r="G38" t="s">
        <v>117</v>
      </c>
      <c r="H38" t="s">
        <v>38</v>
      </c>
      <c r="I38">
        <v>1</v>
      </c>
      <c r="J38">
        <v>10</v>
      </c>
      <c r="K38">
        <v>1</v>
      </c>
      <c r="L38" t="s">
        <v>47</v>
      </c>
      <c r="M38">
        <v>1</v>
      </c>
      <c r="N38" t="s">
        <v>47</v>
      </c>
      <c r="O38">
        <v>1</v>
      </c>
      <c r="P38">
        <v>2</v>
      </c>
      <c r="Q38">
        <v>1</v>
      </c>
      <c r="R38" t="s">
        <v>40</v>
      </c>
      <c r="S38" t="s">
        <v>49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2">
      <c r="A39" t="s">
        <v>118</v>
      </c>
      <c r="B39" t="s">
        <v>33</v>
      </c>
      <c r="C39" t="s">
        <v>34</v>
      </c>
      <c r="D39">
        <v>30</v>
      </c>
      <c r="E39" t="s">
        <v>65</v>
      </c>
      <c r="F39" t="s">
        <v>47</v>
      </c>
      <c r="G39" t="s">
        <v>33</v>
      </c>
      <c r="H39" t="s">
        <v>45</v>
      </c>
      <c r="I39">
        <v>1</v>
      </c>
      <c r="J39">
        <v>5</v>
      </c>
      <c r="K39">
        <v>9</v>
      </c>
      <c r="L39" t="s">
        <v>47</v>
      </c>
      <c r="M39">
        <v>3</v>
      </c>
      <c r="N39" t="s">
        <v>63</v>
      </c>
      <c r="O39">
        <v>5</v>
      </c>
      <c r="P39">
        <v>1</v>
      </c>
      <c r="Q39">
        <v>3</v>
      </c>
      <c r="R39" t="s">
        <v>40</v>
      </c>
      <c r="S39" t="s">
        <v>41</v>
      </c>
      <c r="T39">
        <v>2</v>
      </c>
      <c r="U39">
        <v>3</v>
      </c>
      <c r="V39">
        <v>2</v>
      </c>
      <c r="W39">
        <v>2</v>
      </c>
      <c r="X39">
        <v>2</v>
      </c>
      <c r="Y39">
        <v>3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2</v>
      </c>
      <c r="AF39">
        <v>2</v>
      </c>
    </row>
    <row r="40" spans="1:32" x14ac:dyDescent="0.2">
      <c r="A40" t="s">
        <v>119</v>
      </c>
      <c r="B40" t="s">
        <v>33</v>
      </c>
      <c r="C40" t="s">
        <v>59</v>
      </c>
      <c r="D40">
        <v>25</v>
      </c>
      <c r="E40" t="s">
        <v>65</v>
      </c>
      <c r="F40" t="s">
        <v>36</v>
      </c>
      <c r="G40" t="s">
        <v>120</v>
      </c>
      <c r="H40" t="s">
        <v>38</v>
      </c>
      <c r="I40">
        <v>2</v>
      </c>
      <c r="J40">
        <v>12</v>
      </c>
      <c r="K40">
        <v>8</v>
      </c>
      <c r="L40" t="s">
        <v>47</v>
      </c>
      <c r="M40">
        <v>1</v>
      </c>
      <c r="N40" t="s">
        <v>47</v>
      </c>
      <c r="O40">
        <v>3</v>
      </c>
      <c r="P40">
        <v>2</v>
      </c>
      <c r="Q40">
        <v>4</v>
      </c>
      <c r="R40" t="s">
        <v>40</v>
      </c>
      <c r="S40" t="s">
        <v>49</v>
      </c>
      <c r="T40">
        <v>1</v>
      </c>
      <c r="U40">
        <v>4</v>
      </c>
      <c r="V40">
        <v>2</v>
      </c>
      <c r="W40">
        <v>2</v>
      </c>
      <c r="X40">
        <v>2</v>
      </c>
      <c r="Y40">
        <v>4</v>
      </c>
      <c r="Z40">
        <v>2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2</v>
      </c>
    </row>
    <row r="41" spans="1:32" x14ac:dyDescent="0.2">
      <c r="A41" t="s">
        <v>121</v>
      </c>
      <c r="B41" t="s">
        <v>33</v>
      </c>
      <c r="C41" t="s">
        <v>59</v>
      </c>
      <c r="D41">
        <v>18</v>
      </c>
      <c r="E41" t="s">
        <v>43</v>
      </c>
      <c r="F41" t="s">
        <v>47</v>
      </c>
      <c r="G41" t="s">
        <v>122</v>
      </c>
      <c r="H41" t="s">
        <v>45</v>
      </c>
      <c r="I41">
        <v>1</v>
      </c>
      <c r="J41">
        <v>60</v>
      </c>
      <c r="K41">
        <v>10</v>
      </c>
      <c r="L41" t="s">
        <v>47</v>
      </c>
      <c r="M41">
        <v>4</v>
      </c>
      <c r="N41" t="s">
        <v>47</v>
      </c>
      <c r="O41">
        <v>3</v>
      </c>
      <c r="P41">
        <v>1</v>
      </c>
      <c r="Q41">
        <v>4</v>
      </c>
      <c r="R41" t="s">
        <v>48</v>
      </c>
      <c r="S41" t="s">
        <v>49</v>
      </c>
      <c r="T41">
        <v>4</v>
      </c>
      <c r="U41">
        <v>2</v>
      </c>
      <c r="V41">
        <v>1</v>
      </c>
      <c r="W41">
        <v>2</v>
      </c>
      <c r="X41">
        <v>2</v>
      </c>
      <c r="Y41">
        <v>2</v>
      </c>
      <c r="Z41">
        <v>1</v>
      </c>
      <c r="AA41">
        <v>5</v>
      </c>
      <c r="AB41">
        <v>3</v>
      </c>
      <c r="AC41">
        <v>4</v>
      </c>
      <c r="AD41">
        <v>3</v>
      </c>
      <c r="AE41">
        <v>4</v>
      </c>
      <c r="AF41">
        <v>2</v>
      </c>
    </row>
    <row r="42" spans="1:32" x14ac:dyDescent="0.2">
      <c r="A42" t="s">
        <v>123</v>
      </c>
      <c r="B42" t="s">
        <v>33</v>
      </c>
      <c r="C42" t="s">
        <v>34</v>
      </c>
      <c r="D42">
        <v>18</v>
      </c>
      <c r="E42" t="s">
        <v>82</v>
      </c>
      <c r="F42" t="s">
        <v>36</v>
      </c>
      <c r="G42" t="s">
        <v>33</v>
      </c>
      <c r="H42" t="s">
        <v>45</v>
      </c>
      <c r="I42">
        <v>3</v>
      </c>
      <c r="J42">
        <v>1</v>
      </c>
      <c r="K42">
        <v>1</v>
      </c>
      <c r="L42" t="s">
        <v>47</v>
      </c>
      <c r="M42">
        <v>5</v>
      </c>
      <c r="N42" t="s">
        <v>39</v>
      </c>
      <c r="O42">
        <v>4</v>
      </c>
      <c r="P42">
        <v>1</v>
      </c>
      <c r="Q42">
        <v>3</v>
      </c>
      <c r="R42" t="s">
        <v>75</v>
      </c>
      <c r="S42" t="s">
        <v>49</v>
      </c>
      <c r="T42">
        <v>4</v>
      </c>
      <c r="U42">
        <v>4</v>
      </c>
      <c r="V42">
        <v>4</v>
      </c>
      <c r="W42">
        <v>5</v>
      </c>
      <c r="X42">
        <v>4</v>
      </c>
      <c r="Y42">
        <v>5</v>
      </c>
      <c r="Z42">
        <v>4</v>
      </c>
      <c r="AA42">
        <v>5</v>
      </c>
      <c r="AB42">
        <v>5</v>
      </c>
      <c r="AC42">
        <v>5</v>
      </c>
      <c r="AD42">
        <v>4</v>
      </c>
      <c r="AE42">
        <v>5</v>
      </c>
      <c r="AF42">
        <v>4</v>
      </c>
    </row>
    <row r="43" spans="1:32" x14ac:dyDescent="0.2">
      <c r="A43" t="s">
        <v>124</v>
      </c>
      <c r="B43" t="s">
        <v>33</v>
      </c>
      <c r="C43" t="s">
        <v>59</v>
      </c>
      <c r="D43">
        <v>18</v>
      </c>
      <c r="E43" t="s">
        <v>43</v>
      </c>
      <c r="F43" t="s">
        <v>47</v>
      </c>
      <c r="G43" t="s">
        <v>125</v>
      </c>
      <c r="H43" t="s">
        <v>45</v>
      </c>
      <c r="I43">
        <v>1</v>
      </c>
      <c r="J43">
        <v>13</v>
      </c>
      <c r="K43">
        <v>9</v>
      </c>
      <c r="L43" t="s">
        <v>47</v>
      </c>
      <c r="M43">
        <v>4</v>
      </c>
      <c r="N43" t="s">
        <v>47</v>
      </c>
      <c r="O43">
        <v>4</v>
      </c>
      <c r="P43">
        <v>1</v>
      </c>
      <c r="Q43">
        <v>4</v>
      </c>
      <c r="R43" t="s">
        <v>48</v>
      </c>
      <c r="S43" t="s">
        <v>49</v>
      </c>
      <c r="T43">
        <v>4</v>
      </c>
      <c r="U43">
        <v>3</v>
      </c>
      <c r="V43">
        <v>1</v>
      </c>
      <c r="W43">
        <v>3</v>
      </c>
      <c r="X43">
        <v>2</v>
      </c>
      <c r="Y43">
        <v>2</v>
      </c>
      <c r="Z43">
        <v>1</v>
      </c>
      <c r="AA43">
        <v>4</v>
      </c>
      <c r="AB43">
        <v>3</v>
      </c>
      <c r="AC43">
        <v>4</v>
      </c>
      <c r="AD43">
        <v>3</v>
      </c>
      <c r="AE43">
        <v>4</v>
      </c>
      <c r="AF43">
        <v>2</v>
      </c>
    </row>
    <row r="44" spans="1:32" x14ac:dyDescent="0.2">
      <c r="A44" t="s">
        <v>126</v>
      </c>
      <c r="B44" t="s">
        <v>33</v>
      </c>
      <c r="C44" t="s">
        <v>34</v>
      </c>
      <c r="D44">
        <v>21</v>
      </c>
      <c r="E44" t="s">
        <v>43</v>
      </c>
      <c r="F44" t="s">
        <v>36</v>
      </c>
      <c r="G44" t="s">
        <v>127</v>
      </c>
      <c r="H44" t="s">
        <v>45</v>
      </c>
      <c r="I44">
        <v>2</v>
      </c>
      <c r="J44">
        <v>9</v>
      </c>
      <c r="K44">
        <v>10</v>
      </c>
      <c r="L44" t="s">
        <v>47</v>
      </c>
      <c r="M44">
        <v>5</v>
      </c>
      <c r="N44" t="s">
        <v>36</v>
      </c>
      <c r="O44">
        <v>5</v>
      </c>
      <c r="P44">
        <v>4</v>
      </c>
      <c r="Q44">
        <v>5</v>
      </c>
      <c r="R44" t="s">
        <v>40</v>
      </c>
      <c r="S44" t="s">
        <v>100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5</v>
      </c>
    </row>
    <row r="45" spans="1:32" x14ac:dyDescent="0.2">
      <c r="A45" t="s">
        <v>128</v>
      </c>
      <c r="B45" t="s">
        <v>33</v>
      </c>
      <c r="C45" t="s">
        <v>59</v>
      </c>
      <c r="D45">
        <v>24</v>
      </c>
      <c r="E45" t="s">
        <v>65</v>
      </c>
      <c r="F45" t="s">
        <v>36</v>
      </c>
      <c r="G45" t="s">
        <v>33</v>
      </c>
      <c r="H45" t="s">
        <v>45</v>
      </c>
      <c r="I45">
        <v>4</v>
      </c>
      <c r="J45">
        <v>8</v>
      </c>
      <c r="K45">
        <v>10</v>
      </c>
      <c r="L45" t="s">
        <v>36</v>
      </c>
      <c r="M45">
        <v>3</v>
      </c>
      <c r="N45" t="s">
        <v>47</v>
      </c>
      <c r="O45">
        <v>3</v>
      </c>
      <c r="P45">
        <v>1</v>
      </c>
      <c r="Q45">
        <v>4</v>
      </c>
      <c r="R45" t="s">
        <v>40</v>
      </c>
      <c r="S45" t="s">
        <v>49</v>
      </c>
      <c r="T45">
        <v>1</v>
      </c>
      <c r="U45">
        <v>4</v>
      </c>
      <c r="V45">
        <v>1</v>
      </c>
      <c r="W45">
        <v>4</v>
      </c>
      <c r="X45">
        <v>3</v>
      </c>
      <c r="Y45">
        <v>1</v>
      </c>
      <c r="Z45">
        <v>2</v>
      </c>
      <c r="AA45">
        <v>4</v>
      </c>
      <c r="AB45">
        <v>3</v>
      </c>
      <c r="AC45">
        <v>4</v>
      </c>
      <c r="AD45">
        <v>4</v>
      </c>
      <c r="AE45">
        <v>4</v>
      </c>
      <c r="AF45">
        <v>4</v>
      </c>
    </row>
    <row r="46" spans="1:32" x14ac:dyDescent="0.2">
      <c r="A46" t="s">
        <v>129</v>
      </c>
      <c r="B46" t="s">
        <v>33</v>
      </c>
      <c r="C46" t="s">
        <v>34</v>
      </c>
      <c r="D46">
        <v>25</v>
      </c>
      <c r="E46" t="s">
        <v>65</v>
      </c>
      <c r="F46" t="s">
        <v>47</v>
      </c>
      <c r="G46" t="s">
        <v>130</v>
      </c>
      <c r="H46" t="s">
        <v>45</v>
      </c>
      <c r="I46">
        <v>2</v>
      </c>
      <c r="J46">
        <v>7</v>
      </c>
      <c r="K46">
        <v>5</v>
      </c>
      <c r="L46" t="s">
        <v>63</v>
      </c>
      <c r="M46">
        <v>5</v>
      </c>
      <c r="N46" t="s">
        <v>47</v>
      </c>
      <c r="O46">
        <v>5</v>
      </c>
      <c r="P46">
        <v>1</v>
      </c>
      <c r="Q46">
        <v>3</v>
      </c>
      <c r="R46" t="s">
        <v>40</v>
      </c>
      <c r="S46" t="s">
        <v>49</v>
      </c>
      <c r="T46">
        <v>1</v>
      </c>
      <c r="U46">
        <v>4</v>
      </c>
      <c r="V46">
        <v>3</v>
      </c>
      <c r="W46">
        <v>2</v>
      </c>
      <c r="X46">
        <v>1</v>
      </c>
      <c r="Y46">
        <v>4</v>
      </c>
      <c r="Z46">
        <v>3</v>
      </c>
      <c r="AA46">
        <v>4</v>
      </c>
      <c r="AB46">
        <v>3</v>
      </c>
      <c r="AC46">
        <v>2</v>
      </c>
      <c r="AD46">
        <v>1</v>
      </c>
      <c r="AE46">
        <v>4</v>
      </c>
      <c r="AF46">
        <v>3</v>
      </c>
    </row>
    <row r="47" spans="1:32" x14ac:dyDescent="0.2">
      <c r="A47" t="s">
        <v>131</v>
      </c>
      <c r="B47" t="s">
        <v>33</v>
      </c>
      <c r="C47" t="s">
        <v>34</v>
      </c>
      <c r="D47">
        <v>29</v>
      </c>
      <c r="E47" t="s">
        <v>65</v>
      </c>
      <c r="F47" t="s">
        <v>36</v>
      </c>
      <c r="G47" t="s">
        <v>60</v>
      </c>
      <c r="H47" t="s">
        <v>45</v>
      </c>
      <c r="I47">
        <v>2</v>
      </c>
      <c r="J47">
        <v>3</v>
      </c>
      <c r="K47">
        <v>4</v>
      </c>
      <c r="L47" t="s">
        <v>63</v>
      </c>
      <c r="M47">
        <v>5</v>
      </c>
      <c r="N47" t="s">
        <v>47</v>
      </c>
      <c r="O47">
        <v>5</v>
      </c>
      <c r="P47">
        <v>1</v>
      </c>
      <c r="Q47">
        <v>5</v>
      </c>
      <c r="R47" t="s">
        <v>40</v>
      </c>
      <c r="S47" t="s">
        <v>49</v>
      </c>
      <c r="T47">
        <v>5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</row>
    <row r="48" spans="1:32" x14ac:dyDescent="0.2">
      <c r="A48" t="s">
        <v>132</v>
      </c>
      <c r="B48" t="s">
        <v>33</v>
      </c>
      <c r="C48" t="s">
        <v>34</v>
      </c>
      <c r="D48">
        <v>23</v>
      </c>
      <c r="E48" t="s">
        <v>65</v>
      </c>
      <c r="F48" t="s">
        <v>36</v>
      </c>
      <c r="G48" t="s">
        <v>122</v>
      </c>
      <c r="H48" t="s">
        <v>38</v>
      </c>
      <c r="I48" t="s">
        <v>46</v>
      </c>
      <c r="J48">
        <v>7</v>
      </c>
      <c r="K48">
        <v>9</v>
      </c>
      <c r="L48" t="s">
        <v>36</v>
      </c>
      <c r="M48">
        <v>5</v>
      </c>
      <c r="N48" t="s">
        <v>63</v>
      </c>
      <c r="O48">
        <v>2</v>
      </c>
      <c r="P48">
        <v>3</v>
      </c>
      <c r="Q48">
        <v>4</v>
      </c>
      <c r="R48" t="s">
        <v>75</v>
      </c>
      <c r="S48" t="s">
        <v>49</v>
      </c>
      <c r="T48">
        <v>3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3</v>
      </c>
      <c r="AB48">
        <v>2</v>
      </c>
      <c r="AC48">
        <v>3</v>
      </c>
      <c r="AD48">
        <v>2</v>
      </c>
      <c r="AE48">
        <v>2</v>
      </c>
      <c r="AF48">
        <v>2</v>
      </c>
    </row>
    <row r="49" spans="1:32" x14ac:dyDescent="0.2">
      <c r="A49" t="s">
        <v>133</v>
      </c>
      <c r="B49" t="s">
        <v>33</v>
      </c>
      <c r="C49" t="s">
        <v>59</v>
      </c>
      <c r="D49">
        <v>23</v>
      </c>
      <c r="E49" t="s">
        <v>65</v>
      </c>
      <c r="F49" t="s">
        <v>47</v>
      </c>
      <c r="G49" t="s">
        <v>77</v>
      </c>
      <c r="H49" t="s">
        <v>51</v>
      </c>
      <c r="I49">
        <v>1</v>
      </c>
      <c r="J49">
        <v>13</v>
      </c>
      <c r="K49">
        <v>9</v>
      </c>
      <c r="L49" t="s">
        <v>47</v>
      </c>
      <c r="M49">
        <v>3</v>
      </c>
      <c r="N49" t="s">
        <v>47</v>
      </c>
      <c r="O49">
        <v>4</v>
      </c>
      <c r="P49">
        <v>1</v>
      </c>
      <c r="Q49">
        <v>4</v>
      </c>
      <c r="R49" t="s">
        <v>48</v>
      </c>
      <c r="S49" t="s">
        <v>41</v>
      </c>
      <c r="T49">
        <v>3</v>
      </c>
      <c r="U49">
        <v>5</v>
      </c>
      <c r="V49">
        <v>1</v>
      </c>
      <c r="W49">
        <v>2</v>
      </c>
      <c r="X49">
        <v>3</v>
      </c>
      <c r="Y49">
        <v>4</v>
      </c>
      <c r="Z49">
        <v>2</v>
      </c>
      <c r="AA49">
        <v>1</v>
      </c>
      <c r="AB49">
        <v>4</v>
      </c>
      <c r="AC49">
        <v>2</v>
      </c>
      <c r="AD49">
        <v>3</v>
      </c>
      <c r="AE49">
        <v>5</v>
      </c>
      <c r="AF49">
        <v>1</v>
      </c>
    </row>
    <row r="50" spans="1:32" x14ac:dyDescent="0.2">
      <c r="A50" t="s">
        <v>134</v>
      </c>
      <c r="B50" t="s">
        <v>33</v>
      </c>
      <c r="C50" t="s">
        <v>59</v>
      </c>
      <c r="D50">
        <v>21</v>
      </c>
      <c r="E50" t="s">
        <v>43</v>
      </c>
      <c r="F50" t="s">
        <v>36</v>
      </c>
      <c r="G50" t="s">
        <v>117</v>
      </c>
      <c r="H50" t="s">
        <v>45</v>
      </c>
      <c r="I50" t="s">
        <v>46</v>
      </c>
      <c r="J50">
        <v>10</v>
      </c>
      <c r="K50">
        <v>5</v>
      </c>
      <c r="L50" t="s">
        <v>47</v>
      </c>
      <c r="M50">
        <v>4</v>
      </c>
      <c r="N50" t="s">
        <v>36</v>
      </c>
      <c r="O50">
        <v>5</v>
      </c>
      <c r="P50">
        <v>5</v>
      </c>
      <c r="Q50">
        <v>3</v>
      </c>
      <c r="R50" t="s">
        <v>40</v>
      </c>
      <c r="S50" t="s">
        <v>49</v>
      </c>
      <c r="T50">
        <v>5</v>
      </c>
      <c r="U50">
        <v>2</v>
      </c>
      <c r="V50">
        <v>4</v>
      </c>
      <c r="W50">
        <v>1</v>
      </c>
      <c r="X50">
        <v>2</v>
      </c>
      <c r="Y50">
        <v>4</v>
      </c>
      <c r="Z50">
        <v>1</v>
      </c>
      <c r="AA50">
        <v>1</v>
      </c>
      <c r="AB50">
        <v>2</v>
      </c>
      <c r="AC50">
        <v>3</v>
      </c>
      <c r="AD50">
        <v>3</v>
      </c>
      <c r="AE50">
        <v>4</v>
      </c>
      <c r="AF50">
        <v>1</v>
      </c>
    </row>
    <row r="51" spans="1:32" x14ac:dyDescent="0.2">
      <c r="A51" t="s">
        <v>135</v>
      </c>
      <c r="B51" t="s">
        <v>33</v>
      </c>
      <c r="C51" t="s">
        <v>34</v>
      </c>
      <c r="D51">
        <v>20</v>
      </c>
      <c r="E51" t="s">
        <v>43</v>
      </c>
      <c r="F51" t="s">
        <v>36</v>
      </c>
      <c r="G51" t="s">
        <v>136</v>
      </c>
      <c r="H51" t="s">
        <v>45</v>
      </c>
      <c r="I51">
        <v>1</v>
      </c>
      <c r="J51">
        <v>12</v>
      </c>
      <c r="K51">
        <v>10</v>
      </c>
      <c r="L51" t="s">
        <v>47</v>
      </c>
      <c r="M51">
        <v>5</v>
      </c>
      <c r="N51" t="s">
        <v>47</v>
      </c>
      <c r="O51">
        <v>5</v>
      </c>
      <c r="P51">
        <v>1</v>
      </c>
      <c r="Q51">
        <v>5</v>
      </c>
      <c r="R51" t="s">
        <v>40</v>
      </c>
      <c r="S51" t="s">
        <v>41</v>
      </c>
      <c r="T51">
        <v>1</v>
      </c>
      <c r="U51">
        <v>4</v>
      </c>
      <c r="V51">
        <v>2</v>
      </c>
      <c r="W51">
        <v>3</v>
      </c>
      <c r="X51">
        <v>3</v>
      </c>
      <c r="Y51">
        <v>4</v>
      </c>
      <c r="Z51">
        <v>2</v>
      </c>
      <c r="AA51">
        <v>4</v>
      </c>
      <c r="AB51">
        <v>4</v>
      </c>
      <c r="AC51">
        <v>3</v>
      </c>
      <c r="AD51">
        <v>4</v>
      </c>
      <c r="AE51">
        <v>4</v>
      </c>
      <c r="AF51">
        <v>3</v>
      </c>
    </row>
    <row r="52" spans="1:32" x14ac:dyDescent="0.2">
      <c r="A52" t="s">
        <v>137</v>
      </c>
      <c r="B52" t="s">
        <v>33</v>
      </c>
      <c r="C52" t="s">
        <v>34</v>
      </c>
      <c r="D52">
        <v>22</v>
      </c>
      <c r="E52" t="s">
        <v>65</v>
      </c>
      <c r="F52" t="s">
        <v>36</v>
      </c>
      <c r="G52" t="s">
        <v>33</v>
      </c>
      <c r="H52" t="s">
        <v>45</v>
      </c>
      <c r="I52">
        <v>3</v>
      </c>
      <c r="J52">
        <v>10</v>
      </c>
      <c r="K52">
        <v>9</v>
      </c>
      <c r="L52" t="s">
        <v>47</v>
      </c>
      <c r="M52">
        <v>4</v>
      </c>
      <c r="N52" t="s">
        <v>63</v>
      </c>
      <c r="O52">
        <v>3</v>
      </c>
      <c r="P52">
        <v>3</v>
      </c>
      <c r="Q52">
        <v>5</v>
      </c>
      <c r="R52" t="s">
        <v>40</v>
      </c>
      <c r="S52" t="s">
        <v>41</v>
      </c>
      <c r="T52">
        <v>3</v>
      </c>
      <c r="U52">
        <v>3</v>
      </c>
      <c r="V52">
        <v>3</v>
      </c>
      <c r="W52">
        <v>4</v>
      </c>
      <c r="X52">
        <v>3</v>
      </c>
      <c r="Y52">
        <v>4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</row>
    <row r="53" spans="1:32" x14ac:dyDescent="0.2">
      <c r="A53" t="s">
        <v>138</v>
      </c>
      <c r="B53" t="s">
        <v>33</v>
      </c>
      <c r="C53" t="s">
        <v>59</v>
      </c>
      <c r="D53">
        <v>27</v>
      </c>
      <c r="E53" t="s">
        <v>65</v>
      </c>
      <c r="F53" t="s">
        <v>36</v>
      </c>
      <c r="G53" t="s">
        <v>139</v>
      </c>
      <c r="H53" t="s">
        <v>45</v>
      </c>
      <c r="I53">
        <v>1</v>
      </c>
      <c r="J53">
        <v>10</v>
      </c>
      <c r="K53">
        <v>9</v>
      </c>
      <c r="L53" t="s">
        <v>47</v>
      </c>
      <c r="M53">
        <v>3</v>
      </c>
      <c r="N53" t="s">
        <v>47</v>
      </c>
      <c r="O53">
        <v>4</v>
      </c>
      <c r="P53">
        <v>2</v>
      </c>
      <c r="Q53">
        <v>2</v>
      </c>
      <c r="R53" t="s">
        <v>40</v>
      </c>
      <c r="S53" t="s">
        <v>49</v>
      </c>
      <c r="T53">
        <v>3</v>
      </c>
      <c r="U53">
        <v>2</v>
      </c>
      <c r="V53">
        <v>4</v>
      </c>
      <c r="W53">
        <v>3</v>
      </c>
      <c r="X53">
        <v>3</v>
      </c>
      <c r="Y53">
        <v>4</v>
      </c>
      <c r="Z53">
        <v>4</v>
      </c>
      <c r="AA53">
        <v>4</v>
      </c>
      <c r="AB53">
        <v>3</v>
      </c>
      <c r="AC53">
        <v>3</v>
      </c>
      <c r="AD53">
        <v>3</v>
      </c>
      <c r="AE53">
        <v>3</v>
      </c>
      <c r="AF53">
        <v>2</v>
      </c>
    </row>
    <row r="54" spans="1:32" x14ac:dyDescent="0.2">
      <c r="A54" t="s">
        <v>140</v>
      </c>
      <c r="B54" t="s">
        <v>33</v>
      </c>
      <c r="C54" t="s">
        <v>59</v>
      </c>
      <c r="D54">
        <v>25</v>
      </c>
      <c r="E54" t="s">
        <v>65</v>
      </c>
      <c r="F54" t="s">
        <v>47</v>
      </c>
      <c r="G54" t="s">
        <v>66</v>
      </c>
      <c r="H54" t="s">
        <v>51</v>
      </c>
      <c r="I54">
        <v>1</v>
      </c>
      <c r="J54">
        <v>7</v>
      </c>
      <c r="K54">
        <v>10</v>
      </c>
      <c r="L54" t="s">
        <v>47</v>
      </c>
      <c r="M54">
        <v>3</v>
      </c>
      <c r="N54" t="s">
        <v>47</v>
      </c>
      <c r="O54">
        <v>2</v>
      </c>
      <c r="P54">
        <v>2</v>
      </c>
      <c r="Q54">
        <v>5</v>
      </c>
      <c r="R54" t="s">
        <v>40</v>
      </c>
      <c r="S54" t="s">
        <v>41</v>
      </c>
      <c r="T54">
        <v>1</v>
      </c>
      <c r="U54">
        <v>1</v>
      </c>
      <c r="V54">
        <v>1</v>
      </c>
      <c r="W54">
        <v>2</v>
      </c>
      <c r="X54">
        <v>1</v>
      </c>
      <c r="Y54">
        <v>3</v>
      </c>
      <c r="Z54">
        <v>1</v>
      </c>
      <c r="AA54">
        <v>4</v>
      </c>
      <c r="AB54">
        <v>4</v>
      </c>
      <c r="AC54">
        <v>4</v>
      </c>
      <c r="AD54">
        <v>4</v>
      </c>
      <c r="AE54">
        <v>5</v>
      </c>
      <c r="AF54">
        <v>5</v>
      </c>
    </row>
    <row r="55" spans="1:32" x14ac:dyDescent="0.2">
      <c r="A55" t="s">
        <v>141</v>
      </c>
      <c r="B55" t="s">
        <v>33</v>
      </c>
      <c r="C55" t="s">
        <v>34</v>
      </c>
      <c r="D55">
        <v>25</v>
      </c>
      <c r="E55" t="s">
        <v>65</v>
      </c>
      <c r="F55" t="s">
        <v>36</v>
      </c>
      <c r="G55" t="s">
        <v>70</v>
      </c>
      <c r="H55" t="s">
        <v>45</v>
      </c>
      <c r="I55">
        <v>3</v>
      </c>
      <c r="J55">
        <v>6</v>
      </c>
      <c r="K55">
        <v>5</v>
      </c>
      <c r="L55" t="s">
        <v>36</v>
      </c>
      <c r="M55">
        <v>4</v>
      </c>
      <c r="N55" t="s">
        <v>47</v>
      </c>
      <c r="O55">
        <v>5</v>
      </c>
      <c r="P55">
        <v>1</v>
      </c>
      <c r="Q55">
        <v>4</v>
      </c>
      <c r="R55" t="s">
        <v>75</v>
      </c>
      <c r="S55" t="s">
        <v>49</v>
      </c>
      <c r="T55">
        <v>4</v>
      </c>
      <c r="U55">
        <v>5</v>
      </c>
      <c r="V55">
        <v>2</v>
      </c>
      <c r="W55">
        <v>5</v>
      </c>
      <c r="X55">
        <v>4</v>
      </c>
      <c r="Y55">
        <v>4</v>
      </c>
      <c r="Z55">
        <v>1</v>
      </c>
      <c r="AA55">
        <v>5</v>
      </c>
      <c r="AB55">
        <v>4</v>
      </c>
      <c r="AC55">
        <v>5</v>
      </c>
      <c r="AD55">
        <v>5</v>
      </c>
      <c r="AE55">
        <v>5</v>
      </c>
      <c r="AF55">
        <v>2</v>
      </c>
    </row>
    <row r="56" spans="1:32" x14ac:dyDescent="0.2">
      <c r="A56" t="s">
        <v>142</v>
      </c>
      <c r="B56" t="s">
        <v>33</v>
      </c>
      <c r="C56" t="s">
        <v>59</v>
      </c>
      <c r="D56">
        <v>22</v>
      </c>
      <c r="E56" t="s">
        <v>65</v>
      </c>
      <c r="F56" t="s">
        <v>47</v>
      </c>
      <c r="G56" t="s">
        <v>143</v>
      </c>
      <c r="H56" t="s">
        <v>45</v>
      </c>
      <c r="I56">
        <v>1</v>
      </c>
      <c r="J56">
        <v>15</v>
      </c>
      <c r="K56">
        <v>10</v>
      </c>
      <c r="L56" t="s">
        <v>36</v>
      </c>
      <c r="M56">
        <v>3</v>
      </c>
      <c r="N56" t="s">
        <v>47</v>
      </c>
      <c r="O56">
        <v>3</v>
      </c>
      <c r="P56">
        <v>1</v>
      </c>
      <c r="Q56">
        <v>5</v>
      </c>
      <c r="R56" t="s">
        <v>40</v>
      </c>
      <c r="S56" t="s">
        <v>52</v>
      </c>
      <c r="T56">
        <v>1</v>
      </c>
      <c r="U56">
        <v>3</v>
      </c>
      <c r="V56">
        <v>5</v>
      </c>
      <c r="W56">
        <v>5</v>
      </c>
      <c r="X56">
        <v>3</v>
      </c>
      <c r="Y56">
        <v>3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5</v>
      </c>
      <c r="AF56">
        <v>5</v>
      </c>
    </row>
    <row r="57" spans="1:32" x14ac:dyDescent="0.2">
      <c r="A57" t="s">
        <v>144</v>
      </c>
      <c r="B57" t="s">
        <v>33</v>
      </c>
      <c r="C57" t="s">
        <v>34</v>
      </c>
      <c r="D57">
        <v>38</v>
      </c>
      <c r="E57" t="s">
        <v>65</v>
      </c>
      <c r="F57" t="s">
        <v>36</v>
      </c>
      <c r="G57" t="s">
        <v>94</v>
      </c>
      <c r="H57" t="s">
        <v>56</v>
      </c>
      <c r="I57">
        <v>2</v>
      </c>
      <c r="J57">
        <v>5</v>
      </c>
      <c r="K57">
        <v>10</v>
      </c>
      <c r="L57" t="s">
        <v>47</v>
      </c>
      <c r="M57">
        <v>3</v>
      </c>
      <c r="N57" t="s">
        <v>63</v>
      </c>
      <c r="O57">
        <v>4</v>
      </c>
      <c r="P57">
        <v>1</v>
      </c>
      <c r="Q57">
        <v>2</v>
      </c>
      <c r="R57" t="s">
        <v>40</v>
      </c>
      <c r="S57" t="s">
        <v>49</v>
      </c>
      <c r="T57">
        <v>2</v>
      </c>
      <c r="U57">
        <v>2</v>
      </c>
      <c r="V57">
        <v>2</v>
      </c>
      <c r="W57">
        <v>3</v>
      </c>
      <c r="X57">
        <v>3</v>
      </c>
      <c r="Y57">
        <v>2</v>
      </c>
      <c r="Z57">
        <v>2</v>
      </c>
      <c r="AA57">
        <v>3</v>
      </c>
      <c r="AB57">
        <v>2</v>
      </c>
      <c r="AC57">
        <v>3</v>
      </c>
      <c r="AD57">
        <v>2</v>
      </c>
      <c r="AE57">
        <v>2</v>
      </c>
      <c r="AF57">
        <v>3</v>
      </c>
    </row>
    <row r="58" spans="1:32" x14ac:dyDescent="0.2">
      <c r="A58" t="s">
        <v>145</v>
      </c>
      <c r="B58" t="s">
        <v>33</v>
      </c>
      <c r="C58" t="s">
        <v>34</v>
      </c>
      <c r="D58">
        <v>44</v>
      </c>
      <c r="E58" t="s">
        <v>35</v>
      </c>
      <c r="F58" t="s">
        <v>36</v>
      </c>
      <c r="G58" t="s">
        <v>146</v>
      </c>
      <c r="H58" t="s">
        <v>45</v>
      </c>
      <c r="I58">
        <v>1</v>
      </c>
      <c r="J58">
        <v>14</v>
      </c>
      <c r="K58">
        <v>5</v>
      </c>
      <c r="L58" t="s">
        <v>36</v>
      </c>
      <c r="M58">
        <v>3</v>
      </c>
      <c r="N58" t="s">
        <v>47</v>
      </c>
      <c r="O58">
        <v>4</v>
      </c>
      <c r="P58">
        <v>4</v>
      </c>
      <c r="Q58">
        <v>1</v>
      </c>
      <c r="R58" t="s">
        <v>40</v>
      </c>
      <c r="S58" t="s">
        <v>52</v>
      </c>
      <c r="T58">
        <v>4</v>
      </c>
      <c r="U58">
        <v>5</v>
      </c>
      <c r="V58">
        <v>2</v>
      </c>
      <c r="W58">
        <v>2</v>
      </c>
      <c r="X58">
        <v>2</v>
      </c>
      <c r="Y58">
        <v>4</v>
      </c>
      <c r="Z58">
        <v>2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</row>
    <row r="59" spans="1:32" x14ac:dyDescent="0.2">
      <c r="A59" t="s">
        <v>147</v>
      </c>
      <c r="B59" t="s">
        <v>55</v>
      </c>
      <c r="C59" t="s">
        <v>34</v>
      </c>
      <c r="D59">
        <v>29</v>
      </c>
      <c r="E59" t="s">
        <v>35</v>
      </c>
      <c r="F59" t="s">
        <v>36</v>
      </c>
      <c r="G59" t="s">
        <v>54</v>
      </c>
      <c r="H59" t="s">
        <v>45</v>
      </c>
      <c r="I59">
        <v>1</v>
      </c>
      <c r="J59">
        <v>7</v>
      </c>
      <c r="K59">
        <v>10</v>
      </c>
      <c r="L59" t="s">
        <v>47</v>
      </c>
      <c r="M59">
        <v>5</v>
      </c>
      <c r="N59" t="s">
        <v>39</v>
      </c>
      <c r="O59">
        <v>5</v>
      </c>
      <c r="P59">
        <v>1</v>
      </c>
      <c r="Q59">
        <v>5</v>
      </c>
      <c r="R59" t="s">
        <v>40</v>
      </c>
      <c r="S59" t="s">
        <v>49</v>
      </c>
      <c r="T59">
        <v>1</v>
      </c>
      <c r="U59">
        <v>2</v>
      </c>
      <c r="V59">
        <v>1</v>
      </c>
      <c r="W59">
        <v>2</v>
      </c>
      <c r="X59">
        <v>2</v>
      </c>
      <c r="Y59">
        <v>3</v>
      </c>
      <c r="Z59">
        <v>1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</row>
    <row r="60" spans="1:32" x14ac:dyDescent="0.2">
      <c r="A60" t="s">
        <v>148</v>
      </c>
      <c r="B60" t="s">
        <v>33</v>
      </c>
      <c r="C60" t="s">
        <v>34</v>
      </c>
      <c r="D60">
        <v>24</v>
      </c>
      <c r="E60" t="s">
        <v>65</v>
      </c>
      <c r="F60" t="s">
        <v>36</v>
      </c>
      <c r="G60" t="s">
        <v>33</v>
      </c>
      <c r="H60" t="s">
        <v>45</v>
      </c>
      <c r="I60">
        <v>1</v>
      </c>
      <c r="J60">
        <v>15</v>
      </c>
      <c r="K60">
        <v>10</v>
      </c>
      <c r="L60" t="s">
        <v>63</v>
      </c>
      <c r="M60">
        <v>3</v>
      </c>
      <c r="N60" t="s">
        <v>47</v>
      </c>
      <c r="O60">
        <v>4</v>
      </c>
      <c r="P60">
        <v>1</v>
      </c>
      <c r="Q60">
        <v>4</v>
      </c>
      <c r="R60" t="s">
        <v>75</v>
      </c>
      <c r="S60" t="s">
        <v>41</v>
      </c>
      <c r="T60">
        <v>1</v>
      </c>
      <c r="U60">
        <v>2</v>
      </c>
      <c r="V60">
        <v>1</v>
      </c>
      <c r="W60">
        <v>1</v>
      </c>
      <c r="X60">
        <v>2</v>
      </c>
      <c r="Y60">
        <v>2</v>
      </c>
      <c r="Z60">
        <v>1</v>
      </c>
      <c r="AA60">
        <v>4</v>
      </c>
      <c r="AB60">
        <v>3</v>
      </c>
      <c r="AC60">
        <v>2</v>
      </c>
      <c r="AD60">
        <v>3</v>
      </c>
      <c r="AE60">
        <v>3</v>
      </c>
      <c r="AF60">
        <v>1</v>
      </c>
    </row>
    <row r="61" spans="1:32" x14ac:dyDescent="0.2">
      <c r="A61" t="s">
        <v>149</v>
      </c>
      <c r="B61" t="s">
        <v>55</v>
      </c>
      <c r="C61" t="s">
        <v>34</v>
      </c>
      <c r="D61">
        <v>29</v>
      </c>
      <c r="E61" t="s">
        <v>35</v>
      </c>
      <c r="F61" t="s">
        <v>36</v>
      </c>
      <c r="G61" t="s">
        <v>92</v>
      </c>
      <c r="H61" t="s">
        <v>45</v>
      </c>
      <c r="I61">
        <v>2</v>
      </c>
      <c r="J61">
        <v>7</v>
      </c>
      <c r="K61">
        <v>10</v>
      </c>
      <c r="L61" t="s">
        <v>47</v>
      </c>
      <c r="M61">
        <v>4</v>
      </c>
      <c r="N61" t="s">
        <v>39</v>
      </c>
      <c r="O61">
        <v>4</v>
      </c>
      <c r="P61">
        <v>1</v>
      </c>
      <c r="Q61">
        <v>5</v>
      </c>
      <c r="R61" t="s">
        <v>40</v>
      </c>
      <c r="S61" t="s">
        <v>41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5</v>
      </c>
      <c r="AB61">
        <v>4</v>
      </c>
      <c r="AC61">
        <v>4</v>
      </c>
      <c r="AD61">
        <v>5</v>
      </c>
      <c r="AE61">
        <v>5</v>
      </c>
      <c r="AF61">
        <v>2</v>
      </c>
    </row>
    <row r="62" spans="1:32" x14ac:dyDescent="0.2">
      <c r="A62" t="s">
        <v>150</v>
      </c>
      <c r="B62" t="s">
        <v>33</v>
      </c>
      <c r="C62" t="s">
        <v>34</v>
      </c>
      <c r="D62">
        <v>25</v>
      </c>
      <c r="E62" t="s">
        <v>43</v>
      </c>
      <c r="F62" t="s">
        <v>36</v>
      </c>
      <c r="G62" t="s">
        <v>151</v>
      </c>
      <c r="H62" t="s">
        <v>45</v>
      </c>
      <c r="I62" t="s">
        <v>46</v>
      </c>
      <c r="J62">
        <v>7</v>
      </c>
      <c r="K62">
        <v>10</v>
      </c>
      <c r="L62" t="s">
        <v>47</v>
      </c>
      <c r="M62">
        <v>4</v>
      </c>
      <c r="N62" t="s">
        <v>47</v>
      </c>
      <c r="O62">
        <v>1</v>
      </c>
      <c r="P62">
        <v>1</v>
      </c>
      <c r="Q62">
        <v>5</v>
      </c>
      <c r="R62" t="s">
        <v>40</v>
      </c>
      <c r="S62" t="s">
        <v>100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1</v>
      </c>
    </row>
    <row r="63" spans="1:32" x14ac:dyDescent="0.2">
      <c r="A63" t="s">
        <v>152</v>
      </c>
      <c r="B63" t="s">
        <v>33</v>
      </c>
      <c r="C63" t="s">
        <v>34</v>
      </c>
      <c r="D63">
        <v>27</v>
      </c>
      <c r="E63" t="s">
        <v>65</v>
      </c>
      <c r="F63" t="s">
        <v>36</v>
      </c>
      <c r="G63" t="s">
        <v>33</v>
      </c>
      <c r="H63" t="s">
        <v>45</v>
      </c>
      <c r="I63" t="s">
        <v>46</v>
      </c>
      <c r="J63">
        <v>30</v>
      </c>
      <c r="K63">
        <v>9</v>
      </c>
      <c r="L63" t="s">
        <v>47</v>
      </c>
      <c r="M63">
        <v>5</v>
      </c>
      <c r="N63" t="s">
        <v>47</v>
      </c>
      <c r="O63">
        <v>4</v>
      </c>
      <c r="P63">
        <v>4</v>
      </c>
      <c r="Q63">
        <v>5</v>
      </c>
      <c r="R63" t="s">
        <v>40</v>
      </c>
      <c r="S63" t="s">
        <v>49</v>
      </c>
      <c r="T63">
        <v>5</v>
      </c>
      <c r="U63">
        <v>3</v>
      </c>
      <c r="V63">
        <v>2</v>
      </c>
      <c r="W63">
        <v>3</v>
      </c>
      <c r="X63">
        <v>3</v>
      </c>
      <c r="Y63">
        <v>5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</row>
    <row r="64" spans="1:32" x14ac:dyDescent="0.2">
      <c r="A64" t="s">
        <v>153</v>
      </c>
      <c r="B64" t="s">
        <v>33</v>
      </c>
      <c r="C64" t="s">
        <v>59</v>
      </c>
      <c r="D64">
        <v>23</v>
      </c>
      <c r="E64" t="s">
        <v>65</v>
      </c>
      <c r="F64" t="s">
        <v>36</v>
      </c>
      <c r="G64" t="s">
        <v>154</v>
      </c>
      <c r="H64" t="s">
        <v>38</v>
      </c>
      <c r="I64">
        <v>3</v>
      </c>
      <c r="J64">
        <v>90</v>
      </c>
      <c r="K64">
        <v>6</v>
      </c>
      <c r="L64" t="s">
        <v>36</v>
      </c>
      <c r="M64">
        <v>4</v>
      </c>
      <c r="N64" t="s">
        <v>39</v>
      </c>
      <c r="O64">
        <v>3</v>
      </c>
      <c r="P64">
        <v>1</v>
      </c>
      <c r="Q64">
        <v>4</v>
      </c>
      <c r="R64" t="s">
        <v>40</v>
      </c>
      <c r="S64" t="s">
        <v>100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</row>
    <row r="65" spans="1:32" x14ac:dyDescent="0.2">
      <c r="A65" t="s">
        <v>155</v>
      </c>
      <c r="B65" t="s">
        <v>33</v>
      </c>
      <c r="C65" t="s">
        <v>59</v>
      </c>
      <c r="D65">
        <v>19</v>
      </c>
      <c r="E65" t="s">
        <v>82</v>
      </c>
      <c r="F65" t="s">
        <v>63</v>
      </c>
      <c r="G65" t="s">
        <v>156</v>
      </c>
      <c r="H65" t="s">
        <v>45</v>
      </c>
      <c r="I65">
        <v>1</v>
      </c>
      <c r="J65">
        <v>7</v>
      </c>
      <c r="K65">
        <v>9</v>
      </c>
      <c r="L65" t="s">
        <v>63</v>
      </c>
      <c r="M65">
        <v>4</v>
      </c>
      <c r="N65" t="s">
        <v>47</v>
      </c>
      <c r="O65">
        <v>4</v>
      </c>
      <c r="P65">
        <v>2</v>
      </c>
      <c r="Q65">
        <v>3</v>
      </c>
      <c r="R65" t="s">
        <v>40</v>
      </c>
      <c r="S65" t="s">
        <v>49</v>
      </c>
      <c r="T65">
        <v>4</v>
      </c>
      <c r="U65">
        <v>1</v>
      </c>
      <c r="V65">
        <v>5</v>
      </c>
      <c r="W65">
        <v>3</v>
      </c>
      <c r="X65">
        <v>2</v>
      </c>
      <c r="Y65">
        <v>1</v>
      </c>
      <c r="Z65">
        <v>1</v>
      </c>
      <c r="AA65">
        <v>1</v>
      </c>
      <c r="AB65">
        <v>5</v>
      </c>
      <c r="AC65">
        <v>3</v>
      </c>
      <c r="AD65">
        <v>2</v>
      </c>
      <c r="AE65">
        <v>1</v>
      </c>
      <c r="AF65">
        <v>1</v>
      </c>
    </row>
    <row r="66" spans="1:32" x14ac:dyDescent="0.2">
      <c r="A66" t="s">
        <v>157</v>
      </c>
      <c r="B66" t="s">
        <v>33</v>
      </c>
      <c r="C66" t="s">
        <v>34</v>
      </c>
      <c r="D66">
        <v>26</v>
      </c>
      <c r="E66" t="s">
        <v>43</v>
      </c>
      <c r="F66" t="s">
        <v>36</v>
      </c>
      <c r="G66" t="s">
        <v>117</v>
      </c>
      <c r="H66" t="s">
        <v>45</v>
      </c>
      <c r="I66">
        <v>1</v>
      </c>
      <c r="J66">
        <v>12</v>
      </c>
      <c r="K66">
        <v>10</v>
      </c>
      <c r="L66" t="s">
        <v>47</v>
      </c>
      <c r="M66">
        <v>4</v>
      </c>
      <c r="N66" t="s">
        <v>47</v>
      </c>
      <c r="O66">
        <v>4</v>
      </c>
      <c r="P66">
        <v>1</v>
      </c>
      <c r="Q66">
        <v>5</v>
      </c>
      <c r="R66" t="s">
        <v>48</v>
      </c>
      <c r="S66" t="s">
        <v>100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</row>
    <row r="67" spans="1:32" x14ac:dyDescent="0.2">
      <c r="A67" t="s">
        <v>158</v>
      </c>
      <c r="B67" t="s">
        <v>33</v>
      </c>
      <c r="C67" t="s">
        <v>34</v>
      </c>
      <c r="D67">
        <v>25</v>
      </c>
      <c r="E67" t="s">
        <v>65</v>
      </c>
      <c r="F67" t="s">
        <v>36</v>
      </c>
      <c r="G67" t="s">
        <v>159</v>
      </c>
      <c r="H67" t="s">
        <v>45</v>
      </c>
      <c r="I67" t="s">
        <v>46</v>
      </c>
      <c r="J67">
        <v>10</v>
      </c>
      <c r="K67">
        <v>10</v>
      </c>
      <c r="L67" t="s">
        <v>47</v>
      </c>
      <c r="M67">
        <v>3</v>
      </c>
      <c r="N67" t="s">
        <v>47</v>
      </c>
      <c r="O67">
        <v>1</v>
      </c>
      <c r="P67">
        <v>1</v>
      </c>
      <c r="Q67">
        <v>4</v>
      </c>
      <c r="R67" t="s">
        <v>75</v>
      </c>
      <c r="S67" t="s">
        <v>52</v>
      </c>
      <c r="T67">
        <v>4</v>
      </c>
      <c r="U67">
        <v>4</v>
      </c>
      <c r="V67">
        <v>3</v>
      </c>
      <c r="W67">
        <v>4</v>
      </c>
      <c r="X67">
        <v>3</v>
      </c>
      <c r="Y67">
        <v>3</v>
      </c>
      <c r="Z67">
        <v>3</v>
      </c>
      <c r="AA67">
        <v>5</v>
      </c>
      <c r="AB67">
        <v>4</v>
      </c>
      <c r="AC67">
        <v>4</v>
      </c>
      <c r="AD67">
        <v>3</v>
      </c>
      <c r="AE67">
        <v>3</v>
      </c>
      <c r="AF67">
        <v>4</v>
      </c>
    </row>
    <row r="68" spans="1:32" x14ac:dyDescent="0.2">
      <c r="A68" t="s">
        <v>160</v>
      </c>
      <c r="B68" t="s">
        <v>33</v>
      </c>
      <c r="C68" t="s">
        <v>59</v>
      </c>
      <c r="D68">
        <v>24</v>
      </c>
      <c r="E68" t="s">
        <v>43</v>
      </c>
      <c r="F68" t="s">
        <v>36</v>
      </c>
      <c r="G68" t="s">
        <v>161</v>
      </c>
      <c r="H68" t="s">
        <v>45</v>
      </c>
      <c r="I68">
        <v>1</v>
      </c>
      <c r="J68">
        <v>5</v>
      </c>
      <c r="K68">
        <v>10</v>
      </c>
      <c r="L68" t="s">
        <v>47</v>
      </c>
      <c r="M68">
        <v>3</v>
      </c>
      <c r="N68" t="s">
        <v>47</v>
      </c>
      <c r="O68">
        <v>3</v>
      </c>
      <c r="P68">
        <v>3</v>
      </c>
      <c r="Q68">
        <v>5</v>
      </c>
      <c r="R68" t="s">
        <v>40</v>
      </c>
      <c r="S68" t="s">
        <v>41</v>
      </c>
      <c r="T68">
        <v>4</v>
      </c>
      <c r="U68">
        <v>3</v>
      </c>
      <c r="V68">
        <v>5</v>
      </c>
      <c r="W68">
        <v>4</v>
      </c>
      <c r="X68">
        <v>5</v>
      </c>
      <c r="Y68">
        <v>5</v>
      </c>
      <c r="Z68">
        <v>3</v>
      </c>
      <c r="AA68">
        <v>3</v>
      </c>
      <c r="AB68">
        <v>5</v>
      </c>
      <c r="AC68">
        <v>4</v>
      </c>
      <c r="AD68">
        <v>5</v>
      </c>
      <c r="AE68">
        <v>5</v>
      </c>
      <c r="AF68">
        <v>3</v>
      </c>
    </row>
    <row r="69" spans="1:32" x14ac:dyDescent="0.2">
      <c r="A69" t="s">
        <v>162</v>
      </c>
      <c r="B69" t="s">
        <v>33</v>
      </c>
      <c r="C69" t="s">
        <v>59</v>
      </c>
      <c r="D69">
        <v>27</v>
      </c>
      <c r="E69" t="s">
        <v>65</v>
      </c>
      <c r="F69" t="s">
        <v>47</v>
      </c>
      <c r="G69" t="s">
        <v>163</v>
      </c>
      <c r="H69" t="s">
        <v>45</v>
      </c>
      <c r="I69">
        <v>1</v>
      </c>
      <c r="J69">
        <v>15</v>
      </c>
      <c r="K69">
        <v>10</v>
      </c>
      <c r="L69" t="s">
        <v>47</v>
      </c>
      <c r="M69">
        <v>5</v>
      </c>
      <c r="N69" t="s">
        <v>47</v>
      </c>
      <c r="O69">
        <v>3</v>
      </c>
      <c r="P69">
        <v>1</v>
      </c>
      <c r="Q69">
        <v>4</v>
      </c>
      <c r="R69" t="s">
        <v>48</v>
      </c>
      <c r="S69" t="s">
        <v>49</v>
      </c>
      <c r="T69">
        <v>2</v>
      </c>
      <c r="U69">
        <v>3</v>
      </c>
      <c r="V69">
        <v>3</v>
      </c>
      <c r="W69">
        <v>4</v>
      </c>
      <c r="X69">
        <v>2</v>
      </c>
      <c r="Y69">
        <v>3</v>
      </c>
      <c r="Z69">
        <v>2</v>
      </c>
      <c r="AA69">
        <v>3</v>
      </c>
      <c r="AB69">
        <v>2</v>
      </c>
      <c r="AC69">
        <v>3</v>
      </c>
      <c r="AD69">
        <v>3</v>
      </c>
      <c r="AE69">
        <v>3</v>
      </c>
      <c r="AF69">
        <v>3</v>
      </c>
    </row>
    <row r="70" spans="1:32" x14ac:dyDescent="0.2">
      <c r="A70" t="s">
        <v>164</v>
      </c>
      <c r="B70" t="s">
        <v>33</v>
      </c>
      <c r="C70" t="s">
        <v>34</v>
      </c>
      <c r="D70">
        <v>22</v>
      </c>
      <c r="E70" t="s">
        <v>82</v>
      </c>
      <c r="F70" t="s">
        <v>36</v>
      </c>
      <c r="G70" t="s">
        <v>165</v>
      </c>
      <c r="H70" t="s">
        <v>45</v>
      </c>
      <c r="I70" t="s">
        <v>46</v>
      </c>
      <c r="J70">
        <v>20</v>
      </c>
      <c r="K70">
        <v>8</v>
      </c>
      <c r="L70" t="s">
        <v>63</v>
      </c>
      <c r="M70">
        <v>2</v>
      </c>
      <c r="N70" t="s">
        <v>36</v>
      </c>
      <c r="O70">
        <v>1</v>
      </c>
      <c r="P70">
        <v>5</v>
      </c>
      <c r="Q70">
        <v>1</v>
      </c>
      <c r="R70" t="s">
        <v>79</v>
      </c>
      <c r="S70" t="s">
        <v>100</v>
      </c>
      <c r="T70">
        <v>3</v>
      </c>
      <c r="U70">
        <v>3</v>
      </c>
      <c r="V70">
        <v>4</v>
      </c>
      <c r="W70">
        <v>2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</row>
    <row r="71" spans="1:32" x14ac:dyDescent="0.2">
      <c r="A71" t="s">
        <v>166</v>
      </c>
      <c r="B71" t="s">
        <v>33</v>
      </c>
      <c r="C71" t="s">
        <v>34</v>
      </c>
      <c r="D71">
        <v>26</v>
      </c>
      <c r="E71" t="s">
        <v>65</v>
      </c>
      <c r="F71" t="s">
        <v>36</v>
      </c>
      <c r="G71" t="s">
        <v>33</v>
      </c>
      <c r="H71" t="s">
        <v>45</v>
      </c>
      <c r="I71">
        <v>2</v>
      </c>
      <c r="J71">
        <v>3</v>
      </c>
      <c r="K71">
        <v>10</v>
      </c>
      <c r="L71" t="s">
        <v>47</v>
      </c>
      <c r="M71">
        <v>4</v>
      </c>
      <c r="N71" t="s">
        <v>63</v>
      </c>
      <c r="O71">
        <v>4</v>
      </c>
      <c r="P71">
        <v>1</v>
      </c>
      <c r="Q71">
        <v>4</v>
      </c>
      <c r="R71" t="s">
        <v>48</v>
      </c>
      <c r="S71" t="s">
        <v>100</v>
      </c>
      <c r="T71">
        <v>3</v>
      </c>
      <c r="U71">
        <v>2</v>
      </c>
      <c r="V71">
        <v>1</v>
      </c>
      <c r="W71">
        <v>1</v>
      </c>
      <c r="X71">
        <v>1</v>
      </c>
      <c r="Y71">
        <v>2</v>
      </c>
      <c r="Z71">
        <v>1</v>
      </c>
      <c r="AA71">
        <v>4</v>
      </c>
      <c r="AB71">
        <v>5</v>
      </c>
      <c r="AC71">
        <v>4</v>
      </c>
      <c r="AD71">
        <v>5</v>
      </c>
      <c r="AE71">
        <v>4</v>
      </c>
      <c r="AF71">
        <v>5</v>
      </c>
    </row>
    <row r="72" spans="1:32" x14ac:dyDescent="0.2">
      <c r="A72" t="s">
        <v>167</v>
      </c>
      <c r="B72" t="s">
        <v>33</v>
      </c>
      <c r="C72" t="s">
        <v>34</v>
      </c>
      <c r="D72">
        <v>22</v>
      </c>
      <c r="E72" t="s">
        <v>65</v>
      </c>
      <c r="F72" t="s">
        <v>36</v>
      </c>
      <c r="G72" t="s">
        <v>168</v>
      </c>
      <c r="H72" t="s">
        <v>38</v>
      </c>
      <c r="I72">
        <v>1</v>
      </c>
      <c r="J72">
        <v>7</v>
      </c>
      <c r="K72">
        <v>10</v>
      </c>
      <c r="L72" t="s">
        <v>47</v>
      </c>
      <c r="M72">
        <v>3</v>
      </c>
      <c r="N72" t="s">
        <v>47</v>
      </c>
      <c r="O72">
        <v>5</v>
      </c>
      <c r="P72">
        <v>1</v>
      </c>
      <c r="Q72">
        <v>4</v>
      </c>
      <c r="R72" t="s">
        <v>40</v>
      </c>
      <c r="S72" t="s">
        <v>100</v>
      </c>
      <c r="T72">
        <v>3</v>
      </c>
      <c r="U72">
        <v>5</v>
      </c>
      <c r="V72">
        <v>1</v>
      </c>
      <c r="W72">
        <v>1</v>
      </c>
      <c r="X72">
        <v>5</v>
      </c>
      <c r="Y72">
        <v>5</v>
      </c>
      <c r="Z72">
        <v>3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</row>
    <row r="73" spans="1:32" x14ac:dyDescent="0.2">
      <c r="A73" t="s">
        <v>169</v>
      </c>
      <c r="B73" t="s">
        <v>33</v>
      </c>
      <c r="C73" t="s">
        <v>34</v>
      </c>
      <c r="D73">
        <v>28</v>
      </c>
      <c r="E73" t="s">
        <v>65</v>
      </c>
      <c r="F73" t="s">
        <v>36</v>
      </c>
      <c r="G73" t="s">
        <v>33</v>
      </c>
      <c r="H73" t="s">
        <v>45</v>
      </c>
      <c r="I73">
        <v>2</v>
      </c>
      <c r="J73">
        <v>15</v>
      </c>
      <c r="K73">
        <v>8</v>
      </c>
      <c r="L73" t="s">
        <v>36</v>
      </c>
      <c r="M73">
        <v>3</v>
      </c>
      <c r="N73" t="s">
        <v>47</v>
      </c>
      <c r="O73">
        <v>5</v>
      </c>
      <c r="P73">
        <v>1</v>
      </c>
      <c r="Q73">
        <v>4</v>
      </c>
      <c r="R73" t="s">
        <v>48</v>
      </c>
      <c r="S73" t="s">
        <v>41</v>
      </c>
      <c r="T73">
        <v>3</v>
      </c>
      <c r="U73">
        <v>4</v>
      </c>
      <c r="V73">
        <v>2</v>
      </c>
      <c r="W73">
        <v>5</v>
      </c>
      <c r="X73">
        <v>4</v>
      </c>
      <c r="Y73">
        <v>3</v>
      </c>
      <c r="Z73">
        <v>2</v>
      </c>
      <c r="AA73">
        <v>5</v>
      </c>
      <c r="AB73">
        <v>5</v>
      </c>
      <c r="AC73">
        <v>5</v>
      </c>
      <c r="AD73">
        <v>5</v>
      </c>
      <c r="AE73">
        <v>1</v>
      </c>
      <c r="AF73">
        <v>5</v>
      </c>
    </row>
    <row r="74" spans="1:32" x14ac:dyDescent="0.2">
      <c r="A74" t="s">
        <v>170</v>
      </c>
      <c r="B74" t="s">
        <v>33</v>
      </c>
      <c r="C74" t="s">
        <v>59</v>
      </c>
      <c r="D74">
        <v>23</v>
      </c>
      <c r="E74" t="s">
        <v>65</v>
      </c>
      <c r="F74" t="s">
        <v>47</v>
      </c>
      <c r="G74" t="s">
        <v>171</v>
      </c>
      <c r="H74" t="s">
        <v>45</v>
      </c>
      <c r="I74">
        <v>2</v>
      </c>
      <c r="J74">
        <v>7</v>
      </c>
      <c r="K74">
        <v>8</v>
      </c>
      <c r="L74" t="s">
        <v>47</v>
      </c>
      <c r="M74">
        <v>4</v>
      </c>
      <c r="N74" t="s">
        <v>47</v>
      </c>
      <c r="O74">
        <v>3</v>
      </c>
      <c r="P74">
        <v>2</v>
      </c>
      <c r="Q74">
        <v>3</v>
      </c>
      <c r="R74" t="s">
        <v>40</v>
      </c>
      <c r="S74" t="s">
        <v>49</v>
      </c>
      <c r="T74">
        <v>2</v>
      </c>
      <c r="U74">
        <v>2</v>
      </c>
      <c r="V74">
        <v>3</v>
      </c>
      <c r="W74">
        <v>2</v>
      </c>
      <c r="X74">
        <v>3</v>
      </c>
      <c r="Y74">
        <v>2</v>
      </c>
      <c r="Z74">
        <v>3</v>
      </c>
      <c r="AA74">
        <v>2</v>
      </c>
      <c r="AB74">
        <v>3</v>
      </c>
      <c r="AC74">
        <v>2</v>
      </c>
      <c r="AD74">
        <v>2</v>
      </c>
      <c r="AE74">
        <v>3</v>
      </c>
      <c r="AF74">
        <v>2</v>
      </c>
    </row>
    <row r="75" spans="1:32" x14ac:dyDescent="0.2">
      <c r="A75" t="s">
        <v>172</v>
      </c>
      <c r="B75" t="s">
        <v>33</v>
      </c>
      <c r="C75" t="s">
        <v>34</v>
      </c>
      <c r="D75">
        <v>29</v>
      </c>
      <c r="E75" t="s">
        <v>43</v>
      </c>
      <c r="F75" t="s">
        <v>47</v>
      </c>
      <c r="G75" t="s">
        <v>66</v>
      </c>
      <c r="H75" t="s">
        <v>38</v>
      </c>
      <c r="I75">
        <v>1</v>
      </c>
      <c r="J75">
        <v>365</v>
      </c>
      <c r="K75">
        <v>10</v>
      </c>
      <c r="L75" t="s">
        <v>36</v>
      </c>
      <c r="M75">
        <v>3</v>
      </c>
      <c r="N75" t="s">
        <v>47</v>
      </c>
      <c r="O75">
        <v>5</v>
      </c>
      <c r="P75">
        <v>1</v>
      </c>
      <c r="Q75">
        <v>3</v>
      </c>
      <c r="R75" t="s">
        <v>75</v>
      </c>
      <c r="S75" t="s">
        <v>49</v>
      </c>
      <c r="T75">
        <v>4</v>
      </c>
      <c r="U75">
        <v>4</v>
      </c>
      <c r="V75">
        <v>1</v>
      </c>
      <c r="W75">
        <v>4</v>
      </c>
      <c r="X75">
        <v>4</v>
      </c>
      <c r="Y75">
        <v>3</v>
      </c>
      <c r="Z75">
        <v>1</v>
      </c>
      <c r="AA75">
        <v>4</v>
      </c>
      <c r="AB75">
        <v>1</v>
      </c>
      <c r="AC75">
        <v>4</v>
      </c>
      <c r="AD75">
        <v>4</v>
      </c>
      <c r="AE75">
        <v>3</v>
      </c>
      <c r="AF75">
        <v>1</v>
      </c>
    </row>
    <row r="76" spans="1:32" x14ac:dyDescent="0.2">
      <c r="A76" t="s">
        <v>173</v>
      </c>
      <c r="B76" t="s">
        <v>33</v>
      </c>
      <c r="C76" t="s">
        <v>34</v>
      </c>
      <c r="D76">
        <v>23</v>
      </c>
      <c r="E76" t="s">
        <v>65</v>
      </c>
      <c r="F76" t="s">
        <v>36</v>
      </c>
      <c r="G76" t="s">
        <v>174</v>
      </c>
      <c r="H76" t="s">
        <v>45</v>
      </c>
      <c r="I76">
        <v>2</v>
      </c>
      <c r="J76">
        <v>7</v>
      </c>
      <c r="K76">
        <v>5</v>
      </c>
      <c r="L76" t="s">
        <v>47</v>
      </c>
      <c r="M76">
        <v>3</v>
      </c>
      <c r="N76" t="s">
        <v>47</v>
      </c>
      <c r="O76">
        <v>2</v>
      </c>
      <c r="P76">
        <v>1</v>
      </c>
      <c r="Q76">
        <v>4</v>
      </c>
      <c r="R76" t="s">
        <v>75</v>
      </c>
      <c r="S76" t="s">
        <v>41</v>
      </c>
      <c r="T76">
        <v>2</v>
      </c>
      <c r="U76">
        <v>1</v>
      </c>
      <c r="V76">
        <v>3</v>
      </c>
      <c r="W76">
        <v>2</v>
      </c>
      <c r="X76">
        <v>2</v>
      </c>
      <c r="Y76">
        <v>1</v>
      </c>
      <c r="Z76">
        <v>1</v>
      </c>
      <c r="AA76">
        <v>4</v>
      </c>
      <c r="AB76">
        <v>4</v>
      </c>
      <c r="AC76">
        <v>5</v>
      </c>
      <c r="AD76">
        <v>3</v>
      </c>
      <c r="AE76">
        <v>4</v>
      </c>
      <c r="AF76">
        <v>5</v>
      </c>
    </row>
    <row r="77" spans="1:32" x14ac:dyDescent="0.2">
      <c r="A77" t="s">
        <v>175</v>
      </c>
      <c r="B77" t="s">
        <v>33</v>
      </c>
      <c r="C77" t="s">
        <v>59</v>
      </c>
      <c r="D77">
        <v>24</v>
      </c>
      <c r="E77" t="s">
        <v>65</v>
      </c>
      <c r="F77" t="s">
        <v>63</v>
      </c>
      <c r="G77" t="s">
        <v>176</v>
      </c>
      <c r="H77" t="s">
        <v>45</v>
      </c>
      <c r="I77">
        <v>2</v>
      </c>
      <c r="J77">
        <v>15</v>
      </c>
      <c r="K77">
        <v>10</v>
      </c>
      <c r="L77" t="s">
        <v>36</v>
      </c>
      <c r="M77">
        <v>3</v>
      </c>
      <c r="N77" t="s">
        <v>47</v>
      </c>
      <c r="O77">
        <v>3</v>
      </c>
      <c r="P77">
        <v>3</v>
      </c>
      <c r="Q77">
        <v>3</v>
      </c>
      <c r="R77" t="s">
        <v>48</v>
      </c>
      <c r="S77" t="s">
        <v>41</v>
      </c>
      <c r="T77">
        <v>1</v>
      </c>
      <c r="U77">
        <v>3</v>
      </c>
      <c r="V77">
        <v>3</v>
      </c>
      <c r="W77">
        <v>3</v>
      </c>
      <c r="X77">
        <v>3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</row>
    <row r="78" spans="1:32" x14ac:dyDescent="0.2">
      <c r="A78" t="s">
        <v>177</v>
      </c>
      <c r="B78" t="s">
        <v>33</v>
      </c>
      <c r="C78" t="s">
        <v>34</v>
      </c>
      <c r="D78">
        <v>23</v>
      </c>
      <c r="E78" t="s">
        <v>65</v>
      </c>
      <c r="F78" t="s">
        <v>47</v>
      </c>
      <c r="G78" t="s">
        <v>163</v>
      </c>
      <c r="H78" t="s">
        <v>45</v>
      </c>
      <c r="I78">
        <v>2</v>
      </c>
      <c r="J78">
        <v>15</v>
      </c>
      <c r="K78">
        <v>10</v>
      </c>
      <c r="L78" t="s">
        <v>47</v>
      </c>
      <c r="M78">
        <v>4</v>
      </c>
      <c r="N78" t="s">
        <v>63</v>
      </c>
      <c r="O78">
        <v>4</v>
      </c>
      <c r="P78">
        <v>1</v>
      </c>
      <c r="Q78">
        <v>4</v>
      </c>
      <c r="R78" t="s">
        <v>48</v>
      </c>
      <c r="S78" t="s">
        <v>52</v>
      </c>
      <c r="T78">
        <v>3</v>
      </c>
      <c r="U78">
        <v>3</v>
      </c>
      <c r="V78">
        <v>1</v>
      </c>
      <c r="W78">
        <v>3</v>
      </c>
      <c r="X78">
        <v>2</v>
      </c>
      <c r="Y78">
        <v>3</v>
      </c>
      <c r="Z78">
        <v>2</v>
      </c>
      <c r="AA78">
        <v>2</v>
      </c>
      <c r="AB78">
        <v>1</v>
      </c>
      <c r="AC78">
        <v>3</v>
      </c>
      <c r="AD78">
        <v>2</v>
      </c>
      <c r="AE78">
        <v>3</v>
      </c>
      <c r="AF78">
        <v>2</v>
      </c>
    </row>
    <row r="79" spans="1:32" x14ac:dyDescent="0.2">
      <c r="A79" t="s">
        <v>178</v>
      </c>
      <c r="B79" t="s">
        <v>33</v>
      </c>
      <c r="C79" t="s">
        <v>59</v>
      </c>
      <c r="D79">
        <v>26</v>
      </c>
      <c r="E79" t="s">
        <v>65</v>
      </c>
      <c r="F79" t="s">
        <v>36</v>
      </c>
      <c r="G79" t="s">
        <v>33</v>
      </c>
      <c r="H79" t="s">
        <v>45</v>
      </c>
      <c r="I79">
        <v>1</v>
      </c>
      <c r="J79">
        <v>11</v>
      </c>
      <c r="K79">
        <v>10</v>
      </c>
      <c r="L79" t="s">
        <v>36</v>
      </c>
      <c r="M79">
        <v>3</v>
      </c>
      <c r="N79" t="s">
        <v>47</v>
      </c>
      <c r="O79">
        <v>3</v>
      </c>
      <c r="P79">
        <v>1</v>
      </c>
      <c r="Q79">
        <v>4</v>
      </c>
      <c r="R79" t="s">
        <v>48</v>
      </c>
      <c r="S79" t="s">
        <v>41</v>
      </c>
      <c r="T79">
        <v>2</v>
      </c>
      <c r="U79">
        <v>3</v>
      </c>
      <c r="V79">
        <v>1</v>
      </c>
      <c r="W79">
        <v>3</v>
      </c>
      <c r="X79">
        <v>2</v>
      </c>
      <c r="Y79">
        <v>5</v>
      </c>
      <c r="Z79">
        <v>2</v>
      </c>
      <c r="AA79">
        <v>5</v>
      </c>
      <c r="AB79">
        <v>4</v>
      </c>
      <c r="AC79">
        <v>4</v>
      </c>
      <c r="AD79">
        <v>4</v>
      </c>
      <c r="AE79">
        <v>3</v>
      </c>
      <c r="AF79">
        <v>1</v>
      </c>
    </row>
    <row r="80" spans="1:32" x14ac:dyDescent="0.2">
      <c r="A80" t="s">
        <v>179</v>
      </c>
      <c r="B80" t="s">
        <v>54</v>
      </c>
      <c r="C80" t="s">
        <v>34</v>
      </c>
      <c r="D80">
        <v>36</v>
      </c>
      <c r="E80" t="s">
        <v>65</v>
      </c>
      <c r="F80" t="s">
        <v>36</v>
      </c>
      <c r="G80" t="s">
        <v>180</v>
      </c>
      <c r="H80" t="s">
        <v>56</v>
      </c>
      <c r="I80" t="s">
        <v>46</v>
      </c>
      <c r="J80">
        <v>4</v>
      </c>
      <c r="K80">
        <v>10</v>
      </c>
      <c r="L80" t="s">
        <v>47</v>
      </c>
      <c r="M80">
        <v>5</v>
      </c>
      <c r="N80" t="s">
        <v>39</v>
      </c>
      <c r="O80">
        <v>3</v>
      </c>
      <c r="P80">
        <v>1</v>
      </c>
      <c r="Q80">
        <v>5</v>
      </c>
      <c r="R80" t="s">
        <v>40</v>
      </c>
      <c r="S80" t="s">
        <v>49</v>
      </c>
      <c r="T80">
        <v>3</v>
      </c>
      <c r="U80">
        <v>5</v>
      </c>
      <c r="V80">
        <v>1</v>
      </c>
      <c r="W80">
        <v>2</v>
      </c>
      <c r="X80">
        <v>3</v>
      </c>
      <c r="Y80">
        <v>5</v>
      </c>
      <c r="Z80">
        <v>1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3</v>
      </c>
    </row>
    <row r="81" spans="1:32" x14ac:dyDescent="0.2">
      <c r="A81" t="s">
        <v>181</v>
      </c>
      <c r="B81" t="s">
        <v>33</v>
      </c>
      <c r="C81" t="s">
        <v>59</v>
      </c>
      <c r="D81">
        <v>23</v>
      </c>
      <c r="E81" t="s">
        <v>43</v>
      </c>
      <c r="F81" t="s">
        <v>36</v>
      </c>
      <c r="G81" t="s">
        <v>33</v>
      </c>
      <c r="H81" t="s">
        <v>45</v>
      </c>
      <c r="I81">
        <v>1</v>
      </c>
      <c r="J81">
        <v>7</v>
      </c>
      <c r="K81">
        <v>10</v>
      </c>
      <c r="L81" t="s">
        <v>63</v>
      </c>
      <c r="M81">
        <v>3</v>
      </c>
      <c r="N81" t="s">
        <v>39</v>
      </c>
      <c r="O81">
        <v>5</v>
      </c>
      <c r="P81">
        <v>1</v>
      </c>
      <c r="Q81">
        <v>5</v>
      </c>
      <c r="R81" t="s">
        <v>75</v>
      </c>
      <c r="S81" t="s">
        <v>41</v>
      </c>
      <c r="T81">
        <v>4</v>
      </c>
      <c r="U81">
        <v>3</v>
      </c>
      <c r="V81">
        <v>1</v>
      </c>
      <c r="W81">
        <v>1</v>
      </c>
      <c r="X81">
        <v>2</v>
      </c>
      <c r="Y81">
        <v>3</v>
      </c>
      <c r="Z81">
        <v>1</v>
      </c>
      <c r="AA81">
        <v>5</v>
      </c>
      <c r="AB81">
        <v>3</v>
      </c>
      <c r="AC81">
        <v>3</v>
      </c>
      <c r="AD81">
        <v>3</v>
      </c>
      <c r="AE81">
        <v>5</v>
      </c>
      <c r="AF81">
        <v>3</v>
      </c>
    </row>
    <row r="82" spans="1:32" x14ac:dyDescent="0.2">
      <c r="A82" t="s">
        <v>182</v>
      </c>
      <c r="B82" t="s">
        <v>33</v>
      </c>
      <c r="C82" t="s">
        <v>34</v>
      </c>
      <c r="D82">
        <v>24</v>
      </c>
      <c r="E82" t="s">
        <v>65</v>
      </c>
      <c r="F82" t="s">
        <v>36</v>
      </c>
      <c r="G82" t="s">
        <v>176</v>
      </c>
      <c r="H82" t="s">
        <v>45</v>
      </c>
      <c r="I82">
        <v>1</v>
      </c>
      <c r="J82">
        <v>5</v>
      </c>
      <c r="K82">
        <v>10</v>
      </c>
      <c r="L82" t="s">
        <v>47</v>
      </c>
      <c r="M82">
        <v>4</v>
      </c>
      <c r="N82" t="s">
        <v>47</v>
      </c>
      <c r="O82">
        <v>1</v>
      </c>
      <c r="P82">
        <v>1</v>
      </c>
      <c r="Q82">
        <v>4</v>
      </c>
      <c r="R82" t="s">
        <v>40</v>
      </c>
      <c r="S82" t="s">
        <v>52</v>
      </c>
      <c r="T82">
        <v>3</v>
      </c>
      <c r="U82">
        <v>3</v>
      </c>
      <c r="V82">
        <v>2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2</v>
      </c>
      <c r="AD82">
        <v>3</v>
      </c>
      <c r="AE82">
        <v>3</v>
      </c>
      <c r="AF82">
        <v>3</v>
      </c>
    </row>
    <row r="83" spans="1:32" x14ac:dyDescent="0.2">
      <c r="A83" t="s">
        <v>183</v>
      </c>
      <c r="B83" t="s">
        <v>33</v>
      </c>
      <c r="C83" t="s">
        <v>34</v>
      </c>
      <c r="D83">
        <v>24</v>
      </c>
      <c r="E83" t="s">
        <v>65</v>
      </c>
      <c r="F83" t="s">
        <v>36</v>
      </c>
      <c r="G83" t="s">
        <v>117</v>
      </c>
      <c r="H83" t="s">
        <v>38</v>
      </c>
      <c r="I83">
        <v>1</v>
      </c>
      <c r="J83">
        <v>11</v>
      </c>
      <c r="K83">
        <v>10</v>
      </c>
      <c r="L83" t="s">
        <v>47</v>
      </c>
      <c r="M83">
        <v>5</v>
      </c>
      <c r="N83" t="s">
        <v>47</v>
      </c>
      <c r="O83">
        <v>5</v>
      </c>
      <c r="P83">
        <v>5</v>
      </c>
      <c r="Q83">
        <v>5</v>
      </c>
      <c r="R83" t="s">
        <v>40</v>
      </c>
      <c r="S83" t="s">
        <v>100</v>
      </c>
      <c r="T83">
        <v>5</v>
      </c>
      <c r="U83">
        <v>3</v>
      </c>
      <c r="V83">
        <v>1</v>
      </c>
      <c r="W83">
        <v>4</v>
      </c>
      <c r="X83">
        <v>2</v>
      </c>
      <c r="Y83">
        <v>4</v>
      </c>
      <c r="Z83">
        <v>3</v>
      </c>
      <c r="AA83">
        <v>1</v>
      </c>
      <c r="AB83">
        <v>2</v>
      </c>
      <c r="AC83">
        <v>3</v>
      </c>
      <c r="AD83">
        <v>4</v>
      </c>
      <c r="AE83">
        <v>5</v>
      </c>
      <c r="AF83">
        <v>5</v>
      </c>
    </row>
    <row r="84" spans="1:32" x14ac:dyDescent="0.2">
      <c r="A84" t="s">
        <v>184</v>
      </c>
      <c r="B84" t="s">
        <v>33</v>
      </c>
      <c r="C84" t="s">
        <v>34</v>
      </c>
      <c r="D84">
        <v>25</v>
      </c>
      <c r="E84" t="s">
        <v>43</v>
      </c>
      <c r="F84" t="s">
        <v>36</v>
      </c>
      <c r="G84" t="s">
        <v>70</v>
      </c>
      <c r="H84" t="s">
        <v>45</v>
      </c>
      <c r="I84">
        <v>2</v>
      </c>
      <c r="J84">
        <v>4</v>
      </c>
      <c r="K84">
        <v>9</v>
      </c>
      <c r="L84" t="s">
        <v>47</v>
      </c>
      <c r="M84">
        <v>5</v>
      </c>
      <c r="N84" t="s">
        <v>47</v>
      </c>
      <c r="O84">
        <v>2</v>
      </c>
      <c r="P84">
        <v>5</v>
      </c>
      <c r="Q84">
        <v>5</v>
      </c>
      <c r="R84" t="s">
        <v>40</v>
      </c>
      <c r="S84" t="s">
        <v>100</v>
      </c>
      <c r="T84">
        <v>3</v>
      </c>
      <c r="U84">
        <v>5</v>
      </c>
      <c r="V84">
        <v>1</v>
      </c>
      <c r="W84">
        <v>3</v>
      </c>
      <c r="X84">
        <v>4</v>
      </c>
      <c r="Y84">
        <v>5</v>
      </c>
      <c r="Z84">
        <v>5</v>
      </c>
      <c r="AA84">
        <v>4</v>
      </c>
      <c r="AB84">
        <v>1</v>
      </c>
      <c r="AC84">
        <v>4</v>
      </c>
      <c r="AD84">
        <v>5</v>
      </c>
      <c r="AE84">
        <v>5</v>
      </c>
      <c r="AF84">
        <v>5</v>
      </c>
    </row>
    <row r="85" spans="1:32" x14ac:dyDescent="0.2">
      <c r="A85" t="s">
        <v>185</v>
      </c>
      <c r="B85" t="s">
        <v>186</v>
      </c>
      <c r="C85" t="s">
        <v>59</v>
      </c>
      <c r="D85">
        <v>32</v>
      </c>
      <c r="E85" t="s">
        <v>82</v>
      </c>
      <c r="F85" t="s">
        <v>47</v>
      </c>
      <c r="G85" t="s">
        <v>187</v>
      </c>
      <c r="H85" t="s">
        <v>45</v>
      </c>
      <c r="I85">
        <v>1</v>
      </c>
      <c r="J85">
        <v>14</v>
      </c>
      <c r="K85">
        <v>10</v>
      </c>
      <c r="L85" t="s">
        <v>47</v>
      </c>
      <c r="M85">
        <v>5</v>
      </c>
      <c r="N85" t="s">
        <v>63</v>
      </c>
      <c r="O85">
        <v>5</v>
      </c>
      <c r="P85">
        <v>1</v>
      </c>
      <c r="Q85">
        <v>5</v>
      </c>
      <c r="R85" t="s">
        <v>79</v>
      </c>
      <c r="S85" t="s">
        <v>100</v>
      </c>
      <c r="T85">
        <v>5</v>
      </c>
      <c r="U85">
        <v>4</v>
      </c>
      <c r="V85">
        <v>1</v>
      </c>
      <c r="W85">
        <v>4</v>
      </c>
      <c r="X85">
        <v>4</v>
      </c>
      <c r="Y85">
        <v>4</v>
      </c>
      <c r="Z85">
        <v>4</v>
      </c>
      <c r="AA85">
        <v>4</v>
      </c>
      <c r="AB85">
        <v>1</v>
      </c>
      <c r="AC85">
        <v>4</v>
      </c>
      <c r="AD85">
        <v>4</v>
      </c>
      <c r="AE85">
        <v>1</v>
      </c>
      <c r="AF85">
        <v>4</v>
      </c>
    </row>
    <row r="86" spans="1:32" x14ac:dyDescent="0.2">
      <c r="A86" t="s">
        <v>188</v>
      </c>
      <c r="B86" t="s">
        <v>33</v>
      </c>
      <c r="C86" t="s">
        <v>34</v>
      </c>
      <c r="D86">
        <v>25</v>
      </c>
      <c r="E86" t="s">
        <v>65</v>
      </c>
      <c r="F86" t="s">
        <v>36</v>
      </c>
      <c r="G86" t="s">
        <v>189</v>
      </c>
      <c r="H86" t="s">
        <v>45</v>
      </c>
      <c r="I86" t="s">
        <v>46</v>
      </c>
      <c r="J86">
        <v>10</v>
      </c>
      <c r="K86">
        <v>7</v>
      </c>
      <c r="L86" t="s">
        <v>47</v>
      </c>
      <c r="M86">
        <v>4</v>
      </c>
      <c r="N86" t="s">
        <v>36</v>
      </c>
      <c r="O86">
        <v>4</v>
      </c>
      <c r="P86">
        <v>2</v>
      </c>
      <c r="Q86">
        <v>4</v>
      </c>
      <c r="R86" t="s">
        <v>40</v>
      </c>
      <c r="S86" t="s">
        <v>100</v>
      </c>
      <c r="T86">
        <v>5</v>
      </c>
      <c r="U86">
        <v>4</v>
      </c>
      <c r="V86">
        <v>5</v>
      </c>
      <c r="W86">
        <v>5</v>
      </c>
      <c r="X86">
        <v>4</v>
      </c>
      <c r="Y86">
        <v>5</v>
      </c>
      <c r="Z86">
        <v>4</v>
      </c>
      <c r="AA86">
        <v>4</v>
      </c>
      <c r="AB86">
        <v>5</v>
      </c>
      <c r="AC86">
        <v>2</v>
      </c>
      <c r="AD86">
        <v>5</v>
      </c>
      <c r="AE86">
        <v>5</v>
      </c>
      <c r="AF86">
        <v>3</v>
      </c>
    </row>
    <row r="87" spans="1:32" x14ac:dyDescent="0.2">
      <c r="A87" t="s">
        <v>190</v>
      </c>
      <c r="B87" t="s">
        <v>33</v>
      </c>
      <c r="C87" t="s">
        <v>59</v>
      </c>
      <c r="D87">
        <v>23</v>
      </c>
      <c r="E87" t="s">
        <v>43</v>
      </c>
      <c r="F87" t="s">
        <v>36</v>
      </c>
      <c r="G87" t="s">
        <v>191</v>
      </c>
      <c r="H87" t="s">
        <v>45</v>
      </c>
      <c r="I87">
        <v>1</v>
      </c>
      <c r="J87" s="15">
        <v>14</v>
      </c>
      <c r="K87">
        <v>8</v>
      </c>
      <c r="L87" t="s">
        <v>47</v>
      </c>
      <c r="M87">
        <v>4</v>
      </c>
      <c r="N87" t="s">
        <v>39</v>
      </c>
      <c r="O87">
        <v>3</v>
      </c>
      <c r="P87">
        <v>1</v>
      </c>
      <c r="Q87">
        <v>3</v>
      </c>
      <c r="R87" t="s">
        <v>40</v>
      </c>
      <c r="S87" t="s">
        <v>49</v>
      </c>
      <c r="T87">
        <v>2</v>
      </c>
      <c r="U87">
        <v>2</v>
      </c>
      <c r="V87">
        <v>1</v>
      </c>
      <c r="W87">
        <v>3</v>
      </c>
      <c r="X87">
        <v>3</v>
      </c>
      <c r="Y87">
        <v>3</v>
      </c>
      <c r="Z87">
        <v>2</v>
      </c>
      <c r="AA87">
        <v>2</v>
      </c>
      <c r="AB87">
        <v>1</v>
      </c>
      <c r="AC87">
        <v>3</v>
      </c>
      <c r="AD87">
        <v>3</v>
      </c>
      <c r="AE87">
        <v>3</v>
      </c>
      <c r="AF87">
        <v>2</v>
      </c>
    </row>
    <row r="88" spans="1:32" x14ac:dyDescent="0.2">
      <c r="A88" t="s">
        <v>192</v>
      </c>
      <c r="B88" t="s">
        <v>33</v>
      </c>
      <c r="C88" t="s">
        <v>59</v>
      </c>
      <c r="D88">
        <v>21</v>
      </c>
      <c r="E88" t="s">
        <v>65</v>
      </c>
      <c r="F88" t="s">
        <v>36</v>
      </c>
      <c r="G88" t="s">
        <v>33</v>
      </c>
      <c r="H88" t="s">
        <v>45</v>
      </c>
      <c r="I88">
        <v>2</v>
      </c>
      <c r="J88">
        <v>4</v>
      </c>
      <c r="K88">
        <v>1</v>
      </c>
      <c r="L88" t="s">
        <v>47</v>
      </c>
      <c r="M88">
        <v>2</v>
      </c>
      <c r="N88" t="s">
        <v>47</v>
      </c>
      <c r="O88">
        <v>5</v>
      </c>
      <c r="P88">
        <v>1</v>
      </c>
      <c r="Q88">
        <v>5</v>
      </c>
      <c r="R88" t="s">
        <v>48</v>
      </c>
      <c r="S88" t="s">
        <v>41</v>
      </c>
      <c r="T88">
        <v>1</v>
      </c>
      <c r="U88">
        <v>3</v>
      </c>
      <c r="V88">
        <v>1</v>
      </c>
      <c r="W88">
        <v>1</v>
      </c>
      <c r="X88">
        <v>2</v>
      </c>
      <c r="Y88">
        <v>1</v>
      </c>
      <c r="Z88">
        <v>1</v>
      </c>
      <c r="AA88">
        <v>5</v>
      </c>
      <c r="AB88">
        <v>4</v>
      </c>
      <c r="AC88">
        <v>3</v>
      </c>
      <c r="AD88">
        <v>5</v>
      </c>
      <c r="AE88">
        <v>5</v>
      </c>
      <c r="AF88">
        <v>3</v>
      </c>
    </row>
    <row r="89" spans="1:32" x14ac:dyDescent="0.2">
      <c r="A89" t="s">
        <v>193</v>
      </c>
      <c r="B89" t="s">
        <v>54</v>
      </c>
      <c r="C89" t="s">
        <v>34</v>
      </c>
      <c r="D89">
        <v>27</v>
      </c>
      <c r="E89" t="s">
        <v>65</v>
      </c>
      <c r="F89" t="s">
        <v>36</v>
      </c>
      <c r="G89" t="s">
        <v>37</v>
      </c>
      <c r="H89" t="s">
        <v>45</v>
      </c>
      <c r="I89">
        <v>1</v>
      </c>
      <c r="J89">
        <v>14</v>
      </c>
      <c r="K89">
        <v>7</v>
      </c>
      <c r="L89" t="s">
        <v>36</v>
      </c>
      <c r="M89">
        <v>3</v>
      </c>
      <c r="N89" t="s">
        <v>36</v>
      </c>
      <c r="O89">
        <v>4</v>
      </c>
      <c r="P89">
        <v>1</v>
      </c>
      <c r="Q89">
        <v>4</v>
      </c>
      <c r="R89" t="s">
        <v>48</v>
      </c>
      <c r="S89" t="s">
        <v>49</v>
      </c>
      <c r="T89">
        <v>3</v>
      </c>
      <c r="U89">
        <v>4</v>
      </c>
      <c r="V89">
        <v>1</v>
      </c>
      <c r="W89">
        <v>4</v>
      </c>
      <c r="X89">
        <v>4</v>
      </c>
      <c r="Y89">
        <v>4</v>
      </c>
      <c r="Z89">
        <v>1</v>
      </c>
      <c r="AA89">
        <v>5</v>
      </c>
      <c r="AB89">
        <v>2</v>
      </c>
      <c r="AC89">
        <v>5</v>
      </c>
      <c r="AD89">
        <v>3</v>
      </c>
      <c r="AE89">
        <v>4</v>
      </c>
      <c r="AF89">
        <v>2</v>
      </c>
    </row>
    <row r="90" spans="1:32" x14ac:dyDescent="0.2">
      <c r="A90" t="s">
        <v>194</v>
      </c>
      <c r="B90" t="s">
        <v>54</v>
      </c>
      <c r="C90" t="s">
        <v>34</v>
      </c>
      <c r="D90">
        <v>38</v>
      </c>
      <c r="E90" t="s">
        <v>65</v>
      </c>
      <c r="F90" t="s">
        <v>36</v>
      </c>
      <c r="G90" t="s">
        <v>195</v>
      </c>
      <c r="H90" t="s">
        <v>45</v>
      </c>
      <c r="I90">
        <v>1</v>
      </c>
      <c r="J90">
        <v>14</v>
      </c>
      <c r="K90">
        <v>7</v>
      </c>
      <c r="L90" t="s">
        <v>36</v>
      </c>
      <c r="M90">
        <v>3</v>
      </c>
      <c r="N90" t="s">
        <v>47</v>
      </c>
      <c r="O90">
        <v>3</v>
      </c>
      <c r="P90">
        <v>2</v>
      </c>
      <c r="Q90">
        <v>3</v>
      </c>
      <c r="R90" t="s">
        <v>75</v>
      </c>
      <c r="S90" t="s">
        <v>100</v>
      </c>
      <c r="T90">
        <v>2</v>
      </c>
      <c r="U90">
        <v>3</v>
      </c>
      <c r="V90">
        <v>1</v>
      </c>
      <c r="W90">
        <v>3</v>
      </c>
      <c r="X90">
        <v>5</v>
      </c>
      <c r="Y90">
        <v>3</v>
      </c>
      <c r="Z90">
        <v>1</v>
      </c>
      <c r="AA90">
        <v>3</v>
      </c>
      <c r="AB90">
        <v>1</v>
      </c>
      <c r="AC90">
        <v>3</v>
      </c>
      <c r="AD90">
        <v>5</v>
      </c>
      <c r="AE90">
        <v>3</v>
      </c>
      <c r="AF90">
        <v>1</v>
      </c>
    </row>
    <row r="91" spans="1:32" x14ac:dyDescent="0.2">
      <c r="A91" t="s">
        <v>196</v>
      </c>
      <c r="B91" t="s">
        <v>33</v>
      </c>
      <c r="C91" t="s">
        <v>34</v>
      </c>
      <c r="D91">
        <v>18</v>
      </c>
      <c r="E91" t="s">
        <v>82</v>
      </c>
      <c r="F91" t="s">
        <v>36</v>
      </c>
      <c r="G91" t="s">
        <v>33</v>
      </c>
      <c r="H91" t="s">
        <v>45</v>
      </c>
      <c r="I91">
        <v>1</v>
      </c>
      <c r="J91">
        <v>5</v>
      </c>
      <c r="K91">
        <v>10</v>
      </c>
      <c r="L91" t="s">
        <v>36</v>
      </c>
      <c r="M91">
        <v>4</v>
      </c>
      <c r="N91" t="s">
        <v>36</v>
      </c>
      <c r="O91">
        <v>5</v>
      </c>
      <c r="P91">
        <v>4</v>
      </c>
      <c r="Q91">
        <v>2</v>
      </c>
      <c r="R91" t="s">
        <v>40</v>
      </c>
      <c r="S91" t="s">
        <v>41</v>
      </c>
      <c r="T91">
        <v>2</v>
      </c>
      <c r="U91">
        <v>1</v>
      </c>
      <c r="V91">
        <v>2</v>
      </c>
      <c r="W91">
        <v>3</v>
      </c>
      <c r="X91">
        <v>1</v>
      </c>
      <c r="Y91">
        <v>3</v>
      </c>
      <c r="Z91">
        <v>2</v>
      </c>
      <c r="AA91">
        <v>1</v>
      </c>
      <c r="AB91">
        <v>2</v>
      </c>
      <c r="AC91">
        <v>1</v>
      </c>
      <c r="AD91">
        <v>3</v>
      </c>
      <c r="AE91">
        <v>2</v>
      </c>
      <c r="AF91">
        <v>3</v>
      </c>
    </row>
    <row r="92" spans="1:32" x14ac:dyDescent="0.2">
      <c r="A92" t="s">
        <v>197</v>
      </c>
      <c r="B92" t="s">
        <v>33</v>
      </c>
      <c r="C92" t="s">
        <v>59</v>
      </c>
      <c r="D92">
        <v>24</v>
      </c>
      <c r="E92" t="s">
        <v>65</v>
      </c>
      <c r="F92" t="s">
        <v>47</v>
      </c>
      <c r="G92" t="s">
        <v>198</v>
      </c>
      <c r="H92" t="s">
        <v>45</v>
      </c>
      <c r="I92">
        <v>1</v>
      </c>
      <c r="J92">
        <v>7</v>
      </c>
      <c r="K92">
        <v>3</v>
      </c>
      <c r="L92" t="s">
        <v>47</v>
      </c>
      <c r="M92">
        <v>3</v>
      </c>
      <c r="N92" t="s">
        <v>47</v>
      </c>
      <c r="O92">
        <v>1</v>
      </c>
      <c r="P92">
        <v>1</v>
      </c>
      <c r="Q92">
        <v>2</v>
      </c>
      <c r="R92" t="s">
        <v>40</v>
      </c>
      <c r="S92" t="s">
        <v>49</v>
      </c>
      <c r="T92">
        <v>1</v>
      </c>
      <c r="U92">
        <v>2</v>
      </c>
      <c r="V92">
        <v>2</v>
      </c>
      <c r="W92">
        <v>4</v>
      </c>
      <c r="X92">
        <v>3</v>
      </c>
      <c r="Y92">
        <v>3</v>
      </c>
      <c r="Z92">
        <v>2</v>
      </c>
      <c r="AA92">
        <v>4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2">
      <c r="A93" t="s">
        <v>199</v>
      </c>
      <c r="B93" t="s">
        <v>33</v>
      </c>
      <c r="C93" t="s">
        <v>59</v>
      </c>
      <c r="D93">
        <v>26</v>
      </c>
      <c r="E93" t="s">
        <v>35</v>
      </c>
      <c r="F93" t="s">
        <v>36</v>
      </c>
      <c r="G93" t="s">
        <v>200</v>
      </c>
      <c r="H93" t="s">
        <v>45</v>
      </c>
      <c r="I93">
        <v>3</v>
      </c>
      <c r="J93">
        <v>8</v>
      </c>
      <c r="K93">
        <v>10</v>
      </c>
      <c r="L93" t="s">
        <v>47</v>
      </c>
      <c r="M93">
        <v>1</v>
      </c>
      <c r="N93" t="s">
        <v>47</v>
      </c>
      <c r="O93">
        <v>3</v>
      </c>
      <c r="P93">
        <v>1</v>
      </c>
      <c r="Q93">
        <v>5</v>
      </c>
      <c r="R93" t="s">
        <v>40</v>
      </c>
      <c r="S93" t="s">
        <v>100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2">
      <c r="A94" t="s">
        <v>201</v>
      </c>
      <c r="B94" t="s">
        <v>33</v>
      </c>
      <c r="C94" t="s">
        <v>59</v>
      </c>
      <c r="D94">
        <v>28</v>
      </c>
      <c r="E94" t="s">
        <v>65</v>
      </c>
      <c r="F94" t="s">
        <v>36</v>
      </c>
      <c r="G94" t="s">
        <v>122</v>
      </c>
      <c r="H94" t="s">
        <v>56</v>
      </c>
      <c r="I94" t="s">
        <v>46</v>
      </c>
      <c r="J94">
        <v>5</v>
      </c>
      <c r="K94">
        <v>10</v>
      </c>
      <c r="L94" t="s">
        <v>47</v>
      </c>
      <c r="M94">
        <v>4</v>
      </c>
      <c r="N94" t="s">
        <v>47</v>
      </c>
      <c r="O94">
        <v>5</v>
      </c>
      <c r="P94">
        <v>1</v>
      </c>
      <c r="Q94">
        <v>5</v>
      </c>
      <c r="R94" t="s">
        <v>40</v>
      </c>
      <c r="S94" t="s">
        <v>41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4</v>
      </c>
      <c r="AB94">
        <v>3</v>
      </c>
      <c r="AC94">
        <v>3</v>
      </c>
      <c r="AD94">
        <v>3</v>
      </c>
      <c r="AE94">
        <v>3</v>
      </c>
      <c r="AF94">
        <v>1</v>
      </c>
    </row>
    <row r="95" spans="1:32" x14ac:dyDescent="0.2">
      <c r="A95" t="s">
        <v>202</v>
      </c>
      <c r="B95" t="s">
        <v>37</v>
      </c>
      <c r="C95" t="s">
        <v>34</v>
      </c>
      <c r="D95">
        <v>41</v>
      </c>
      <c r="E95" t="s">
        <v>35</v>
      </c>
      <c r="F95" t="s">
        <v>36</v>
      </c>
      <c r="G95" t="s">
        <v>186</v>
      </c>
      <c r="H95" t="s">
        <v>45</v>
      </c>
      <c r="I95">
        <v>2</v>
      </c>
      <c r="J95">
        <v>7</v>
      </c>
      <c r="K95">
        <v>8</v>
      </c>
      <c r="L95" t="s">
        <v>36</v>
      </c>
      <c r="M95">
        <v>4</v>
      </c>
      <c r="N95" t="s">
        <v>47</v>
      </c>
      <c r="O95">
        <v>4</v>
      </c>
      <c r="P95">
        <v>1</v>
      </c>
      <c r="Q95">
        <v>2</v>
      </c>
      <c r="R95" t="s">
        <v>75</v>
      </c>
      <c r="S95" t="s">
        <v>49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 x14ac:dyDescent="0.2">
      <c r="A96" t="s">
        <v>203</v>
      </c>
      <c r="B96" t="s">
        <v>33</v>
      </c>
      <c r="C96" t="s">
        <v>88</v>
      </c>
      <c r="D96">
        <v>18</v>
      </c>
      <c r="E96" t="s">
        <v>43</v>
      </c>
      <c r="F96" t="s">
        <v>36</v>
      </c>
      <c r="G96" t="s">
        <v>204</v>
      </c>
      <c r="H96" t="s">
        <v>45</v>
      </c>
      <c r="I96">
        <v>1</v>
      </c>
      <c r="J96">
        <v>30</v>
      </c>
      <c r="K96">
        <v>9</v>
      </c>
      <c r="L96" t="s">
        <v>47</v>
      </c>
      <c r="M96">
        <v>5</v>
      </c>
      <c r="N96" t="s">
        <v>63</v>
      </c>
      <c r="O96">
        <v>4</v>
      </c>
      <c r="P96">
        <v>3</v>
      </c>
      <c r="Q96">
        <v>3</v>
      </c>
      <c r="R96" t="s">
        <v>40</v>
      </c>
      <c r="S96" t="s">
        <v>41</v>
      </c>
      <c r="T96">
        <v>3</v>
      </c>
      <c r="U96">
        <v>4</v>
      </c>
      <c r="V96">
        <v>3</v>
      </c>
      <c r="W96">
        <v>3</v>
      </c>
      <c r="X96">
        <v>4</v>
      </c>
      <c r="Y96">
        <v>3</v>
      </c>
      <c r="Z96">
        <v>3</v>
      </c>
      <c r="AA96">
        <v>4</v>
      </c>
      <c r="AB96">
        <v>3</v>
      </c>
      <c r="AC96">
        <v>3</v>
      </c>
      <c r="AD96">
        <v>4</v>
      </c>
      <c r="AE96">
        <v>3</v>
      </c>
      <c r="AF96">
        <v>3</v>
      </c>
    </row>
    <row r="97" spans="1:32" x14ac:dyDescent="0.2">
      <c r="A97" t="s">
        <v>205</v>
      </c>
      <c r="B97" t="s">
        <v>54</v>
      </c>
      <c r="C97" t="s">
        <v>34</v>
      </c>
      <c r="D97">
        <v>23</v>
      </c>
      <c r="E97" t="s">
        <v>82</v>
      </c>
      <c r="F97" t="s">
        <v>63</v>
      </c>
      <c r="G97" t="s">
        <v>37</v>
      </c>
      <c r="H97" t="s">
        <v>45</v>
      </c>
      <c r="I97">
        <v>1</v>
      </c>
      <c r="J97">
        <v>7</v>
      </c>
      <c r="K97">
        <v>2</v>
      </c>
      <c r="L97" t="s">
        <v>47</v>
      </c>
      <c r="M97">
        <v>4</v>
      </c>
      <c r="N97" t="s">
        <v>47</v>
      </c>
      <c r="O97">
        <v>3</v>
      </c>
      <c r="P97">
        <v>1</v>
      </c>
      <c r="Q97">
        <v>4</v>
      </c>
      <c r="R97" t="s">
        <v>48</v>
      </c>
      <c r="S97" t="s">
        <v>52</v>
      </c>
      <c r="T97">
        <v>4</v>
      </c>
      <c r="U97">
        <v>5</v>
      </c>
      <c r="V97">
        <v>5</v>
      </c>
      <c r="W97">
        <v>5</v>
      </c>
      <c r="X97">
        <v>5</v>
      </c>
      <c r="Y97">
        <v>5</v>
      </c>
      <c r="Z97">
        <v>4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4</v>
      </c>
    </row>
    <row r="98" spans="1:32" x14ac:dyDescent="0.2">
      <c r="A98" t="s">
        <v>206</v>
      </c>
      <c r="B98" t="s">
        <v>33</v>
      </c>
      <c r="C98" t="s">
        <v>34</v>
      </c>
      <c r="D98">
        <v>27</v>
      </c>
      <c r="E98" t="s">
        <v>65</v>
      </c>
      <c r="F98" t="s">
        <v>36</v>
      </c>
      <c r="G98" t="s">
        <v>207</v>
      </c>
      <c r="H98" t="s">
        <v>45</v>
      </c>
      <c r="I98">
        <v>1</v>
      </c>
      <c r="J98">
        <v>18</v>
      </c>
      <c r="K98">
        <v>10</v>
      </c>
      <c r="L98" t="s">
        <v>47</v>
      </c>
      <c r="M98">
        <v>4</v>
      </c>
      <c r="N98" t="s">
        <v>47</v>
      </c>
      <c r="O98">
        <v>4</v>
      </c>
      <c r="P98">
        <v>2</v>
      </c>
      <c r="Q98">
        <v>4</v>
      </c>
      <c r="R98" t="s">
        <v>40</v>
      </c>
      <c r="S98" t="s">
        <v>41</v>
      </c>
      <c r="T98">
        <v>3</v>
      </c>
      <c r="U98">
        <v>4</v>
      </c>
      <c r="V98">
        <v>4</v>
      </c>
      <c r="W98">
        <v>3</v>
      </c>
      <c r="X98">
        <v>5</v>
      </c>
      <c r="Y98">
        <v>3</v>
      </c>
      <c r="Z98">
        <v>4</v>
      </c>
      <c r="AA98">
        <v>3</v>
      </c>
      <c r="AB98">
        <v>3</v>
      </c>
      <c r="AC98">
        <v>3</v>
      </c>
      <c r="AD98">
        <v>4</v>
      </c>
      <c r="AE98">
        <v>2</v>
      </c>
      <c r="AF98">
        <v>3</v>
      </c>
    </row>
    <row r="99" spans="1:32" x14ac:dyDescent="0.2">
      <c r="A99" t="s">
        <v>208</v>
      </c>
      <c r="B99" t="s">
        <v>54</v>
      </c>
      <c r="C99" t="s">
        <v>34</v>
      </c>
      <c r="D99">
        <v>25</v>
      </c>
      <c r="E99" t="s">
        <v>65</v>
      </c>
      <c r="F99" t="s">
        <v>36</v>
      </c>
      <c r="G99" t="s">
        <v>209</v>
      </c>
      <c r="H99" t="s">
        <v>210</v>
      </c>
      <c r="I99">
        <v>2</v>
      </c>
      <c r="J99">
        <v>3</v>
      </c>
      <c r="K99">
        <v>10</v>
      </c>
      <c r="L99" t="s">
        <v>47</v>
      </c>
      <c r="M99">
        <v>3</v>
      </c>
      <c r="N99" t="s">
        <v>47</v>
      </c>
      <c r="O99">
        <v>4</v>
      </c>
      <c r="P99">
        <v>4</v>
      </c>
      <c r="Q99">
        <v>2</v>
      </c>
      <c r="R99" t="s">
        <v>40</v>
      </c>
      <c r="S99" t="s">
        <v>41</v>
      </c>
      <c r="T99">
        <v>1</v>
      </c>
      <c r="U99">
        <v>3</v>
      </c>
      <c r="V99">
        <v>1</v>
      </c>
      <c r="W99">
        <v>2</v>
      </c>
      <c r="X99">
        <v>1</v>
      </c>
      <c r="Y99">
        <v>3</v>
      </c>
      <c r="Z99">
        <v>2</v>
      </c>
      <c r="AA99">
        <v>4</v>
      </c>
      <c r="AB99">
        <v>4</v>
      </c>
      <c r="AC99">
        <v>5</v>
      </c>
      <c r="AD99">
        <v>4</v>
      </c>
      <c r="AE99">
        <v>5</v>
      </c>
      <c r="AF99">
        <v>4</v>
      </c>
    </row>
    <row r="100" spans="1:32" x14ac:dyDescent="0.2">
      <c r="A100" t="s">
        <v>211</v>
      </c>
      <c r="B100" t="s">
        <v>212</v>
      </c>
      <c r="C100" t="s">
        <v>34</v>
      </c>
      <c r="D100">
        <v>27</v>
      </c>
      <c r="E100" t="s">
        <v>35</v>
      </c>
      <c r="F100" t="s">
        <v>36</v>
      </c>
      <c r="G100" t="s">
        <v>54</v>
      </c>
      <c r="H100" t="s">
        <v>45</v>
      </c>
      <c r="I100">
        <v>3</v>
      </c>
      <c r="J100">
        <v>5</v>
      </c>
      <c r="K100">
        <v>10</v>
      </c>
      <c r="L100" t="s">
        <v>63</v>
      </c>
      <c r="M100">
        <v>5</v>
      </c>
      <c r="N100" t="s">
        <v>63</v>
      </c>
      <c r="O100">
        <v>5</v>
      </c>
      <c r="P100">
        <v>5</v>
      </c>
      <c r="Q100">
        <v>5</v>
      </c>
      <c r="R100" t="s">
        <v>48</v>
      </c>
      <c r="S100" t="s">
        <v>41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</row>
    <row r="101" spans="1:32" x14ac:dyDescent="0.2">
      <c r="A101" t="s">
        <v>213</v>
      </c>
      <c r="B101" t="s">
        <v>33</v>
      </c>
      <c r="C101" t="s">
        <v>59</v>
      </c>
      <c r="D101">
        <v>23</v>
      </c>
      <c r="E101" t="s">
        <v>43</v>
      </c>
      <c r="F101" t="s">
        <v>36</v>
      </c>
      <c r="G101" t="s">
        <v>180</v>
      </c>
      <c r="H101" t="s">
        <v>45</v>
      </c>
      <c r="I101">
        <v>3</v>
      </c>
      <c r="J101">
        <v>3</v>
      </c>
      <c r="K101">
        <v>7</v>
      </c>
      <c r="L101" t="s">
        <v>63</v>
      </c>
      <c r="M101">
        <v>5</v>
      </c>
      <c r="N101" t="s">
        <v>39</v>
      </c>
      <c r="O101">
        <v>4</v>
      </c>
      <c r="P101">
        <v>1</v>
      </c>
      <c r="Q101">
        <v>5</v>
      </c>
      <c r="R101" t="s">
        <v>48</v>
      </c>
      <c r="S101" t="s">
        <v>41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4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4</v>
      </c>
      <c r="AF101">
        <v>1</v>
      </c>
    </row>
    <row r="102" spans="1:32" x14ac:dyDescent="0.2">
      <c r="A102" t="s">
        <v>214</v>
      </c>
      <c r="B102" t="s">
        <v>33</v>
      </c>
      <c r="C102" t="s">
        <v>34</v>
      </c>
      <c r="D102">
        <v>25</v>
      </c>
      <c r="E102" t="s">
        <v>43</v>
      </c>
      <c r="F102" t="s">
        <v>36</v>
      </c>
      <c r="G102" t="s">
        <v>33</v>
      </c>
      <c r="H102" t="s">
        <v>210</v>
      </c>
      <c r="I102">
        <v>4</v>
      </c>
      <c r="J102">
        <v>240</v>
      </c>
      <c r="K102">
        <v>9</v>
      </c>
      <c r="L102" t="s">
        <v>47</v>
      </c>
      <c r="M102">
        <v>5</v>
      </c>
      <c r="N102" t="s">
        <v>63</v>
      </c>
      <c r="O102">
        <v>5</v>
      </c>
      <c r="P102">
        <v>1</v>
      </c>
      <c r="Q102">
        <v>4</v>
      </c>
      <c r="R102" t="s">
        <v>75</v>
      </c>
      <c r="S102" t="s">
        <v>41</v>
      </c>
      <c r="T102">
        <v>1</v>
      </c>
      <c r="U102">
        <v>5</v>
      </c>
      <c r="V102">
        <v>1</v>
      </c>
      <c r="W102">
        <v>5</v>
      </c>
      <c r="X102">
        <v>2</v>
      </c>
      <c r="Y102">
        <v>4</v>
      </c>
      <c r="Z102">
        <v>1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</row>
    <row r="103" spans="1:32" x14ac:dyDescent="0.2">
      <c r="A103" t="s">
        <v>215</v>
      </c>
      <c r="B103" t="s">
        <v>54</v>
      </c>
      <c r="C103" t="s">
        <v>34</v>
      </c>
      <c r="D103">
        <v>32</v>
      </c>
      <c r="E103" t="s">
        <v>43</v>
      </c>
      <c r="F103" t="s">
        <v>36</v>
      </c>
      <c r="G103" t="s">
        <v>216</v>
      </c>
      <c r="H103" t="s">
        <v>45</v>
      </c>
      <c r="I103">
        <v>1</v>
      </c>
      <c r="J103">
        <v>4</v>
      </c>
      <c r="K103">
        <v>1</v>
      </c>
      <c r="L103" t="s">
        <v>47</v>
      </c>
      <c r="M103">
        <v>5</v>
      </c>
      <c r="N103" t="s">
        <v>47</v>
      </c>
      <c r="O103">
        <v>4</v>
      </c>
      <c r="P103">
        <v>1</v>
      </c>
      <c r="Q103">
        <v>4</v>
      </c>
      <c r="R103" t="s">
        <v>48</v>
      </c>
      <c r="S103" t="s">
        <v>49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</row>
    <row r="104" spans="1:32" x14ac:dyDescent="0.2">
      <c r="A104" t="s">
        <v>217</v>
      </c>
      <c r="B104" t="s">
        <v>54</v>
      </c>
      <c r="C104" t="s">
        <v>34</v>
      </c>
      <c r="D104">
        <v>23</v>
      </c>
      <c r="E104" t="s">
        <v>82</v>
      </c>
      <c r="F104" t="s">
        <v>36</v>
      </c>
      <c r="G104" t="s">
        <v>218</v>
      </c>
      <c r="H104" t="s">
        <v>45</v>
      </c>
      <c r="I104">
        <v>1</v>
      </c>
      <c r="J104">
        <v>6</v>
      </c>
      <c r="K104">
        <v>3</v>
      </c>
      <c r="L104" t="s">
        <v>47</v>
      </c>
      <c r="M104">
        <v>4</v>
      </c>
      <c r="N104" t="s">
        <v>47</v>
      </c>
      <c r="O104">
        <v>2</v>
      </c>
      <c r="P104">
        <v>3</v>
      </c>
      <c r="Q104">
        <v>3</v>
      </c>
      <c r="R104" t="s">
        <v>48</v>
      </c>
      <c r="S104" t="s">
        <v>52</v>
      </c>
      <c r="T104">
        <v>3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</row>
    <row r="105" spans="1:32" x14ac:dyDescent="0.2">
      <c r="A105" t="s">
        <v>219</v>
      </c>
      <c r="B105" t="s">
        <v>54</v>
      </c>
      <c r="C105" t="s">
        <v>34</v>
      </c>
      <c r="D105">
        <v>46</v>
      </c>
      <c r="E105" t="s">
        <v>82</v>
      </c>
      <c r="F105" t="s">
        <v>36</v>
      </c>
      <c r="G105" t="s">
        <v>33</v>
      </c>
      <c r="H105" t="s">
        <v>45</v>
      </c>
      <c r="I105">
        <v>1</v>
      </c>
      <c r="J105">
        <v>30</v>
      </c>
      <c r="K105">
        <v>10</v>
      </c>
      <c r="L105" t="s">
        <v>47</v>
      </c>
      <c r="M105">
        <v>3</v>
      </c>
      <c r="N105" t="s">
        <v>47</v>
      </c>
      <c r="O105">
        <v>5</v>
      </c>
      <c r="P105">
        <v>1</v>
      </c>
      <c r="Q105">
        <v>5</v>
      </c>
      <c r="R105" t="s">
        <v>40</v>
      </c>
      <c r="S105" t="s">
        <v>41</v>
      </c>
      <c r="T105">
        <v>1</v>
      </c>
      <c r="U105">
        <v>5</v>
      </c>
      <c r="V105">
        <v>3</v>
      </c>
      <c r="W105">
        <v>3</v>
      </c>
      <c r="X105">
        <v>2</v>
      </c>
      <c r="Y105">
        <v>5</v>
      </c>
      <c r="Z105">
        <v>2</v>
      </c>
      <c r="AA105">
        <v>5</v>
      </c>
      <c r="AB105">
        <v>3</v>
      </c>
      <c r="AC105">
        <v>4</v>
      </c>
      <c r="AD105">
        <v>3</v>
      </c>
      <c r="AE105">
        <v>4</v>
      </c>
      <c r="AF105">
        <v>4</v>
      </c>
    </row>
    <row r="106" spans="1:32" x14ac:dyDescent="0.2">
      <c r="A106" t="s">
        <v>220</v>
      </c>
      <c r="B106" t="s">
        <v>33</v>
      </c>
      <c r="C106" t="s">
        <v>34</v>
      </c>
      <c r="D106">
        <v>23</v>
      </c>
      <c r="E106" t="s">
        <v>65</v>
      </c>
      <c r="F106" t="s">
        <v>36</v>
      </c>
      <c r="G106" t="s">
        <v>221</v>
      </c>
      <c r="H106" t="s">
        <v>38</v>
      </c>
      <c r="I106">
        <v>2</v>
      </c>
      <c r="J106">
        <v>4</v>
      </c>
      <c r="K106">
        <v>7</v>
      </c>
      <c r="L106" t="s">
        <v>36</v>
      </c>
      <c r="M106">
        <v>3</v>
      </c>
      <c r="N106" t="s">
        <v>39</v>
      </c>
      <c r="O106">
        <v>4</v>
      </c>
      <c r="P106">
        <v>2</v>
      </c>
      <c r="Q106">
        <v>4</v>
      </c>
      <c r="R106" t="s">
        <v>40</v>
      </c>
      <c r="S106" t="s">
        <v>41</v>
      </c>
      <c r="T106">
        <v>2</v>
      </c>
      <c r="U106">
        <v>3</v>
      </c>
      <c r="V106">
        <v>1</v>
      </c>
      <c r="W106">
        <v>3</v>
      </c>
      <c r="X106">
        <v>2</v>
      </c>
      <c r="Y106">
        <v>3</v>
      </c>
      <c r="Z106">
        <v>1</v>
      </c>
      <c r="AA106">
        <v>4</v>
      </c>
      <c r="AB106">
        <v>4</v>
      </c>
      <c r="AC106">
        <v>4</v>
      </c>
      <c r="AD106">
        <v>3</v>
      </c>
      <c r="AE106">
        <v>3</v>
      </c>
      <c r="AF106">
        <v>4</v>
      </c>
    </row>
    <row r="107" spans="1:32" x14ac:dyDescent="0.2">
      <c r="A107" t="s">
        <v>222</v>
      </c>
      <c r="B107" t="s">
        <v>54</v>
      </c>
      <c r="C107" t="s">
        <v>34</v>
      </c>
      <c r="D107">
        <v>34</v>
      </c>
      <c r="E107" t="s">
        <v>65</v>
      </c>
      <c r="F107" t="s">
        <v>36</v>
      </c>
      <c r="G107" t="s">
        <v>223</v>
      </c>
      <c r="H107" t="s">
        <v>45</v>
      </c>
      <c r="I107">
        <v>2</v>
      </c>
      <c r="J107">
        <v>7</v>
      </c>
      <c r="K107">
        <v>4</v>
      </c>
      <c r="L107" t="s">
        <v>36</v>
      </c>
      <c r="M107">
        <v>4</v>
      </c>
      <c r="N107" t="s">
        <v>47</v>
      </c>
      <c r="O107">
        <v>4</v>
      </c>
      <c r="P107">
        <v>1</v>
      </c>
      <c r="Q107">
        <v>5</v>
      </c>
      <c r="R107" t="s">
        <v>48</v>
      </c>
      <c r="S107" t="s">
        <v>100</v>
      </c>
      <c r="T107">
        <v>1</v>
      </c>
      <c r="U107">
        <v>2</v>
      </c>
      <c r="V107">
        <v>1</v>
      </c>
      <c r="W107">
        <v>1</v>
      </c>
      <c r="X107">
        <v>4</v>
      </c>
      <c r="Y107">
        <v>4</v>
      </c>
      <c r="Z107">
        <v>1</v>
      </c>
      <c r="AA107">
        <v>5</v>
      </c>
      <c r="AB107">
        <v>2</v>
      </c>
      <c r="AC107">
        <v>4</v>
      </c>
      <c r="AD107">
        <v>3</v>
      </c>
      <c r="AE107">
        <v>4</v>
      </c>
      <c r="AF107">
        <v>2</v>
      </c>
    </row>
    <row r="108" spans="1:32" x14ac:dyDescent="0.2">
      <c r="A108" t="s">
        <v>224</v>
      </c>
      <c r="B108" t="s">
        <v>54</v>
      </c>
      <c r="C108" t="s">
        <v>59</v>
      </c>
      <c r="D108">
        <v>17</v>
      </c>
      <c r="E108" t="s">
        <v>82</v>
      </c>
      <c r="F108" t="s">
        <v>36</v>
      </c>
      <c r="G108" t="s">
        <v>225</v>
      </c>
      <c r="H108" t="s">
        <v>45</v>
      </c>
      <c r="I108">
        <v>1</v>
      </c>
      <c r="J108">
        <v>2</v>
      </c>
      <c r="K108">
        <v>5</v>
      </c>
      <c r="L108" t="s">
        <v>63</v>
      </c>
      <c r="M108">
        <v>3</v>
      </c>
      <c r="N108" t="s">
        <v>39</v>
      </c>
      <c r="O108">
        <v>4</v>
      </c>
      <c r="P108">
        <v>1</v>
      </c>
      <c r="Q108">
        <v>4</v>
      </c>
      <c r="R108" t="s">
        <v>48</v>
      </c>
      <c r="S108" t="s">
        <v>41</v>
      </c>
      <c r="T108">
        <v>1</v>
      </c>
      <c r="U108">
        <v>3</v>
      </c>
      <c r="V108">
        <v>1</v>
      </c>
      <c r="W108">
        <v>3</v>
      </c>
      <c r="X108">
        <v>4</v>
      </c>
      <c r="Y108">
        <v>2</v>
      </c>
      <c r="Z108">
        <v>1</v>
      </c>
      <c r="AA108">
        <v>5</v>
      </c>
      <c r="AB108">
        <v>2</v>
      </c>
      <c r="AC108">
        <v>5</v>
      </c>
      <c r="AD108">
        <v>5</v>
      </c>
      <c r="AE108">
        <v>5</v>
      </c>
      <c r="AF108">
        <v>3</v>
      </c>
    </row>
    <row r="109" spans="1:32" x14ac:dyDescent="0.2">
      <c r="A109" t="s">
        <v>226</v>
      </c>
      <c r="B109" t="s">
        <v>227</v>
      </c>
      <c r="C109" t="s">
        <v>34</v>
      </c>
      <c r="D109">
        <v>34</v>
      </c>
      <c r="E109" t="s">
        <v>65</v>
      </c>
      <c r="F109" t="s">
        <v>36</v>
      </c>
      <c r="G109" t="s">
        <v>54</v>
      </c>
      <c r="H109" t="s">
        <v>38</v>
      </c>
      <c r="I109">
        <v>2</v>
      </c>
      <c r="J109">
        <v>6</v>
      </c>
      <c r="K109">
        <v>8</v>
      </c>
      <c r="L109" t="s">
        <v>36</v>
      </c>
      <c r="M109">
        <v>3</v>
      </c>
      <c r="N109" t="s">
        <v>39</v>
      </c>
      <c r="O109">
        <v>5</v>
      </c>
      <c r="P109">
        <v>1</v>
      </c>
      <c r="Q109">
        <v>5</v>
      </c>
      <c r="R109" t="s">
        <v>75</v>
      </c>
      <c r="S109" t="s">
        <v>41</v>
      </c>
      <c r="T109">
        <v>2</v>
      </c>
      <c r="U109">
        <v>4</v>
      </c>
      <c r="V109">
        <v>1</v>
      </c>
      <c r="W109">
        <v>2</v>
      </c>
      <c r="X109">
        <v>1</v>
      </c>
      <c r="Y109">
        <v>4</v>
      </c>
      <c r="Z109">
        <v>1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</row>
    <row r="110" spans="1:32" x14ac:dyDescent="0.2">
      <c r="A110" t="s">
        <v>228</v>
      </c>
      <c r="B110" t="s">
        <v>33</v>
      </c>
      <c r="C110" t="s">
        <v>34</v>
      </c>
      <c r="D110">
        <v>26</v>
      </c>
      <c r="E110" t="s">
        <v>65</v>
      </c>
      <c r="F110" t="s">
        <v>36</v>
      </c>
      <c r="G110" t="s">
        <v>33</v>
      </c>
      <c r="H110" t="s">
        <v>45</v>
      </c>
      <c r="I110">
        <v>3</v>
      </c>
      <c r="J110">
        <v>4</v>
      </c>
      <c r="K110">
        <v>1</v>
      </c>
      <c r="L110" t="s">
        <v>47</v>
      </c>
      <c r="M110">
        <v>3</v>
      </c>
      <c r="N110" t="s">
        <v>63</v>
      </c>
      <c r="O110">
        <v>3</v>
      </c>
      <c r="P110">
        <v>3</v>
      </c>
      <c r="Q110">
        <v>3</v>
      </c>
      <c r="R110" t="s">
        <v>48</v>
      </c>
      <c r="S110" t="s">
        <v>52</v>
      </c>
      <c r="T110">
        <v>3</v>
      </c>
      <c r="U110">
        <v>3</v>
      </c>
      <c r="V110">
        <v>2</v>
      </c>
      <c r="W110">
        <v>3</v>
      </c>
      <c r="X110">
        <v>3</v>
      </c>
      <c r="Y110">
        <v>3</v>
      </c>
      <c r="Z110">
        <v>1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3</v>
      </c>
    </row>
    <row r="111" spans="1:32" x14ac:dyDescent="0.2">
      <c r="A111" t="s">
        <v>229</v>
      </c>
      <c r="B111" t="s">
        <v>230</v>
      </c>
      <c r="C111" t="s">
        <v>34</v>
      </c>
      <c r="D111">
        <v>40</v>
      </c>
      <c r="E111" t="s">
        <v>82</v>
      </c>
      <c r="F111" t="s">
        <v>36</v>
      </c>
      <c r="G111" t="s">
        <v>54</v>
      </c>
      <c r="H111" t="s">
        <v>45</v>
      </c>
      <c r="I111">
        <v>1</v>
      </c>
      <c r="J111">
        <v>14</v>
      </c>
      <c r="K111">
        <v>10</v>
      </c>
      <c r="L111" t="s">
        <v>47</v>
      </c>
      <c r="M111">
        <v>5</v>
      </c>
      <c r="N111" t="s">
        <v>47</v>
      </c>
      <c r="O111">
        <v>5</v>
      </c>
      <c r="P111">
        <v>1</v>
      </c>
      <c r="Q111">
        <v>3</v>
      </c>
      <c r="R111" t="s">
        <v>40</v>
      </c>
      <c r="S111" t="s">
        <v>41</v>
      </c>
      <c r="T111">
        <v>4</v>
      </c>
      <c r="U111">
        <v>5</v>
      </c>
      <c r="V111">
        <v>1</v>
      </c>
      <c r="W111">
        <v>3</v>
      </c>
      <c r="X111">
        <v>5</v>
      </c>
      <c r="Y111">
        <v>5</v>
      </c>
      <c r="Z111">
        <v>1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3</v>
      </c>
    </row>
    <row r="112" spans="1:32" x14ac:dyDescent="0.2">
      <c r="A112" t="s">
        <v>231</v>
      </c>
      <c r="B112" t="s">
        <v>54</v>
      </c>
      <c r="C112" t="s">
        <v>59</v>
      </c>
      <c r="D112">
        <v>31</v>
      </c>
      <c r="E112" t="s">
        <v>65</v>
      </c>
      <c r="F112" t="s">
        <v>36</v>
      </c>
      <c r="G112" t="s">
        <v>232</v>
      </c>
      <c r="H112" t="s">
        <v>45</v>
      </c>
      <c r="I112">
        <v>3</v>
      </c>
      <c r="J112">
        <v>14</v>
      </c>
      <c r="K112">
        <v>9</v>
      </c>
      <c r="L112" t="s">
        <v>36</v>
      </c>
      <c r="M112">
        <v>3</v>
      </c>
      <c r="N112" t="s">
        <v>39</v>
      </c>
      <c r="O112">
        <v>3</v>
      </c>
      <c r="P112">
        <v>5</v>
      </c>
      <c r="Q112">
        <v>3</v>
      </c>
      <c r="R112" t="s">
        <v>40</v>
      </c>
      <c r="S112" t="s">
        <v>100</v>
      </c>
      <c r="T112">
        <v>2</v>
      </c>
      <c r="U112">
        <v>3</v>
      </c>
      <c r="V112">
        <v>3</v>
      </c>
      <c r="W112">
        <v>4</v>
      </c>
      <c r="X112">
        <v>1</v>
      </c>
      <c r="Y112">
        <v>5</v>
      </c>
      <c r="Z112">
        <v>3</v>
      </c>
      <c r="AA112">
        <v>3</v>
      </c>
      <c r="AB112">
        <v>1</v>
      </c>
      <c r="AC112">
        <v>5</v>
      </c>
      <c r="AD112">
        <v>1</v>
      </c>
      <c r="AE112">
        <v>4</v>
      </c>
      <c r="AF112">
        <v>3</v>
      </c>
    </row>
    <row r="113" spans="1:32" x14ac:dyDescent="0.2">
      <c r="A113" t="s">
        <v>233</v>
      </c>
      <c r="B113" t="s">
        <v>33</v>
      </c>
      <c r="C113" t="s">
        <v>34</v>
      </c>
      <c r="D113">
        <v>33</v>
      </c>
      <c r="E113" t="s">
        <v>65</v>
      </c>
      <c r="F113" t="s">
        <v>63</v>
      </c>
      <c r="G113" t="s">
        <v>94</v>
      </c>
      <c r="H113" t="s">
        <v>45</v>
      </c>
      <c r="I113">
        <v>3</v>
      </c>
      <c r="J113">
        <v>60</v>
      </c>
      <c r="K113">
        <v>1</v>
      </c>
      <c r="L113" t="s">
        <v>47</v>
      </c>
      <c r="M113">
        <v>4</v>
      </c>
      <c r="N113" t="s">
        <v>39</v>
      </c>
      <c r="O113">
        <v>1</v>
      </c>
      <c r="P113">
        <v>1</v>
      </c>
      <c r="Q113">
        <v>5</v>
      </c>
      <c r="R113" t="s">
        <v>48</v>
      </c>
      <c r="S113" t="s">
        <v>52</v>
      </c>
      <c r="T113">
        <v>3</v>
      </c>
      <c r="U113">
        <v>2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</row>
    <row r="114" spans="1:32" x14ac:dyDescent="0.2">
      <c r="A114" t="s">
        <v>234</v>
      </c>
      <c r="B114" t="s">
        <v>235</v>
      </c>
      <c r="C114" t="s">
        <v>34</v>
      </c>
      <c r="D114">
        <v>29</v>
      </c>
      <c r="E114" t="s">
        <v>65</v>
      </c>
      <c r="F114" t="s">
        <v>36</v>
      </c>
      <c r="G114" t="s">
        <v>37</v>
      </c>
      <c r="H114" t="s">
        <v>45</v>
      </c>
      <c r="I114">
        <v>2</v>
      </c>
      <c r="J114">
        <v>6</v>
      </c>
      <c r="K114">
        <v>10</v>
      </c>
      <c r="L114" t="s">
        <v>36</v>
      </c>
      <c r="M114">
        <v>4</v>
      </c>
      <c r="N114" t="s">
        <v>39</v>
      </c>
      <c r="O114">
        <v>4</v>
      </c>
      <c r="P114">
        <v>1</v>
      </c>
      <c r="Q114">
        <v>2</v>
      </c>
      <c r="R114" t="s">
        <v>48</v>
      </c>
      <c r="S114" t="s">
        <v>41</v>
      </c>
      <c r="T114">
        <v>3</v>
      </c>
      <c r="U114">
        <v>4</v>
      </c>
      <c r="V114">
        <v>2</v>
      </c>
      <c r="W114">
        <v>3</v>
      </c>
      <c r="X114">
        <v>3</v>
      </c>
      <c r="Y114">
        <v>4</v>
      </c>
      <c r="Z114">
        <v>1</v>
      </c>
      <c r="AA114">
        <v>5</v>
      </c>
      <c r="AB114">
        <v>4</v>
      </c>
      <c r="AC114">
        <v>5</v>
      </c>
      <c r="AD114">
        <v>3</v>
      </c>
      <c r="AE114">
        <v>4</v>
      </c>
      <c r="AF114">
        <v>3</v>
      </c>
    </row>
    <row r="115" spans="1:32" x14ac:dyDescent="0.2">
      <c r="A115" t="s">
        <v>236</v>
      </c>
      <c r="B115" t="s">
        <v>54</v>
      </c>
      <c r="C115" t="s">
        <v>59</v>
      </c>
      <c r="D115">
        <v>28</v>
      </c>
      <c r="E115" t="s">
        <v>82</v>
      </c>
      <c r="F115" t="s">
        <v>36</v>
      </c>
      <c r="G115" t="s">
        <v>92</v>
      </c>
      <c r="H115" t="s">
        <v>45</v>
      </c>
      <c r="I115">
        <v>2</v>
      </c>
      <c r="J115">
        <v>14</v>
      </c>
      <c r="K115">
        <v>10</v>
      </c>
      <c r="L115" t="s">
        <v>47</v>
      </c>
      <c r="M115">
        <v>1</v>
      </c>
      <c r="N115" t="s">
        <v>47</v>
      </c>
      <c r="O115">
        <v>1</v>
      </c>
      <c r="P115">
        <v>1</v>
      </c>
      <c r="Q115">
        <v>5</v>
      </c>
      <c r="R115" t="s">
        <v>48</v>
      </c>
      <c r="S115" t="s">
        <v>41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</row>
    <row r="116" spans="1:32" x14ac:dyDescent="0.2">
      <c r="A116" t="s">
        <v>237</v>
      </c>
      <c r="B116" t="s">
        <v>54</v>
      </c>
      <c r="C116" t="s">
        <v>34</v>
      </c>
      <c r="D116">
        <v>32</v>
      </c>
      <c r="E116" t="s">
        <v>65</v>
      </c>
      <c r="F116" t="s">
        <v>36</v>
      </c>
      <c r="G116" t="s">
        <v>238</v>
      </c>
      <c r="H116" t="s">
        <v>45</v>
      </c>
      <c r="I116">
        <v>4</v>
      </c>
      <c r="J116">
        <v>5</v>
      </c>
      <c r="K116">
        <v>6</v>
      </c>
      <c r="L116" t="s">
        <v>47</v>
      </c>
      <c r="M116">
        <v>3</v>
      </c>
      <c r="N116" t="s">
        <v>63</v>
      </c>
      <c r="O116">
        <v>4</v>
      </c>
      <c r="P116">
        <v>1</v>
      </c>
      <c r="Q116">
        <v>3</v>
      </c>
      <c r="R116" t="s">
        <v>75</v>
      </c>
      <c r="S116" t="s">
        <v>49</v>
      </c>
      <c r="T116">
        <v>2</v>
      </c>
      <c r="U116">
        <v>3</v>
      </c>
      <c r="V116">
        <v>2</v>
      </c>
      <c r="W116">
        <v>3</v>
      </c>
      <c r="X116">
        <v>4</v>
      </c>
      <c r="Y116">
        <v>4</v>
      </c>
      <c r="Z116">
        <v>2</v>
      </c>
      <c r="AA116">
        <v>5</v>
      </c>
      <c r="AB116">
        <v>3</v>
      </c>
      <c r="AC116">
        <v>4</v>
      </c>
      <c r="AD116">
        <v>4</v>
      </c>
      <c r="AE116">
        <v>5</v>
      </c>
      <c r="AF116">
        <v>2</v>
      </c>
    </row>
    <row r="117" spans="1:32" x14ac:dyDescent="0.2">
      <c r="A117" t="s">
        <v>239</v>
      </c>
      <c r="B117" t="s">
        <v>54</v>
      </c>
      <c r="C117" t="s">
        <v>34</v>
      </c>
      <c r="D117">
        <v>26</v>
      </c>
      <c r="E117" t="s">
        <v>65</v>
      </c>
      <c r="F117" t="s">
        <v>36</v>
      </c>
      <c r="G117" t="s">
        <v>33</v>
      </c>
      <c r="H117" t="s">
        <v>45</v>
      </c>
      <c r="I117">
        <v>1</v>
      </c>
      <c r="J117">
        <v>15</v>
      </c>
      <c r="K117">
        <v>8</v>
      </c>
      <c r="L117" t="s">
        <v>36</v>
      </c>
      <c r="M117">
        <v>4</v>
      </c>
      <c r="N117" t="s">
        <v>47</v>
      </c>
      <c r="O117">
        <v>5</v>
      </c>
      <c r="P117">
        <v>2</v>
      </c>
      <c r="Q117">
        <v>4</v>
      </c>
      <c r="R117" t="s">
        <v>40</v>
      </c>
      <c r="S117" t="s">
        <v>41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</row>
    <row r="118" spans="1:32" x14ac:dyDescent="0.2">
      <c r="A118" t="s">
        <v>240</v>
      </c>
      <c r="B118" t="s">
        <v>54</v>
      </c>
      <c r="C118" t="s">
        <v>34</v>
      </c>
      <c r="D118">
        <v>25</v>
      </c>
      <c r="E118" t="s">
        <v>43</v>
      </c>
      <c r="F118" t="s">
        <v>36</v>
      </c>
      <c r="G118" t="s">
        <v>225</v>
      </c>
      <c r="H118" t="s">
        <v>38</v>
      </c>
      <c r="I118">
        <v>2</v>
      </c>
      <c r="J118">
        <v>5</v>
      </c>
      <c r="K118">
        <v>9</v>
      </c>
      <c r="L118" t="s">
        <v>47</v>
      </c>
      <c r="M118">
        <v>5</v>
      </c>
      <c r="N118" t="s">
        <v>63</v>
      </c>
      <c r="O118">
        <v>4</v>
      </c>
      <c r="P118">
        <v>2</v>
      </c>
      <c r="Q118">
        <v>5</v>
      </c>
      <c r="R118" t="s">
        <v>40</v>
      </c>
      <c r="S118" t="s">
        <v>41</v>
      </c>
      <c r="T118">
        <v>3</v>
      </c>
      <c r="U118">
        <v>3</v>
      </c>
      <c r="V118">
        <v>5</v>
      </c>
      <c r="W118">
        <v>4</v>
      </c>
      <c r="X118">
        <v>5</v>
      </c>
      <c r="Y118">
        <v>5</v>
      </c>
      <c r="Z118">
        <v>1</v>
      </c>
      <c r="AA118">
        <v>5</v>
      </c>
      <c r="AB118">
        <v>4</v>
      </c>
      <c r="AC118">
        <v>5</v>
      </c>
      <c r="AD118">
        <v>5</v>
      </c>
      <c r="AE118">
        <v>5</v>
      </c>
      <c r="AF118">
        <v>2</v>
      </c>
    </row>
    <row r="119" spans="1:32" x14ac:dyDescent="0.2">
      <c r="A119" t="s">
        <v>241</v>
      </c>
      <c r="B119" t="s">
        <v>33</v>
      </c>
      <c r="C119" t="s">
        <v>34</v>
      </c>
      <c r="D119">
        <v>25</v>
      </c>
      <c r="E119" t="s">
        <v>43</v>
      </c>
      <c r="F119" t="s">
        <v>36</v>
      </c>
      <c r="G119" t="s">
        <v>117</v>
      </c>
      <c r="H119" t="s">
        <v>45</v>
      </c>
      <c r="I119">
        <v>2</v>
      </c>
      <c r="J119">
        <v>15</v>
      </c>
      <c r="K119">
        <v>4</v>
      </c>
      <c r="L119" t="s">
        <v>63</v>
      </c>
      <c r="M119">
        <v>4</v>
      </c>
      <c r="N119" t="s">
        <v>63</v>
      </c>
      <c r="O119">
        <v>5</v>
      </c>
      <c r="P119">
        <v>5</v>
      </c>
      <c r="Q119">
        <v>5</v>
      </c>
      <c r="R119" t="s">
        <v>48</v>
      </c>
      <c r="S119" t="s">
        <v>41</v>
      </c>
      <c r="T119">
        <v>5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</row>
    <row r="120" spans="1:32" x14ac:dyDescent="0.2">
      <c r="A120" t="s">
        <v>242</v>
      </c>
      <c r="B120" t="s">
        <v>33</v>
      </c>
      <c r="C120" t="s">
        <v>34</v>
      </c>
      <c r="D120">
        <v>28</v>
      </c>
      <c r="E120" t="s">
        <v>65</v>
      </c>
      <c r="F120" t="s">
        <v>47</v>
      </c>
      <c r="G120" t="s">
        <v>60</v>
      </c>
      <c r="H120" t="s">
        <v>56</v>
      </c>
      <c r="I120" t="s">
        <v>46</v>
      </c>
      <c r="J120">
        <v>13</v>
      </c>
      <c r="K120">
        <v>10</v>
      </c>
      <c r="L120" t="s">
        <v>36</v>
      </c>
      <c r="M120">
        <v>5</v>
      </c>
      <c r="N120" t="s">
        <v>47</v>
      </c>
      <c r="O120">
        <v>5</v>
      </c>
      <c r="P120">
        <v>1</v>
      </c>
      <c r="Q120">
        <v>5</v>
      </c>
      <c r="R120" t="s">
        <v>40</v>
      </c>
      <c r="S120" t="s">
        <v>41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</row>
    <row r="121" spans="1:32" x14ac:dyDescent="0.2">
      <c r="A121" t="s">
        <v>243</v>
      </c>
      <c r="B121" t="s">
        <v>33</v>
      </c>
      <c r="C121" t="s">
        <v>59</v>
      </c>
      <c r="D121">
        <v>26</v>
      </c>
      <c r="E121" t="s">
        <v>65</v>
      </c>
      <c r="F121" t="s">
        <v>36</v>
      </c>
      <c r="G121" t="s">
        <v>54</v>
      </c>
      <c r="H121" t="s">
        <v>38</v>
      </c>
      <c r="I121">
        <v>2</v>
      </c>
      <c r="J121">
        <v>2</v>
      </c>
      <c r="K121">
        <v>5</v>
      </c>
      <c r="L121" t="s">
        <v>36</v>
      </c>
      <c r="M121">
        <v>5</v>
      </c>
      <c r="N121" t="s">
        <v>63</v>
      </c>
      <c r="O121">
        <v>4</v>
      </c>
      <c r="P121">
        <v>1</v>
      </c>
      <c r="Q121">
        <v>4</v>
      </c>
      <c r="R121" t="s">
        <v>40</v>
      </c>
      <c r="S121" t="s">
        <v>52</v>
      </c>
      <c r="T121">
        <v>3</v>
      </c>
      <c r="U121">
        <v>4</v>
      </c>
      <c r="V121">
        <v>1</v>
      </c>
      <c r="W121">
        <v>4</v>
      </c>
      <c r="X121">
        <v>3</v>
      </c>
      <c r="Y121">
        <v>4</v>
      </c>
      <c r="Z121">
        <v>2</v>
      </c>
      <c r="AA121">
        <v>4</v>
      </c>
      <c r="AB121">
        <v>3</v>
      </c>
      <c r="AC121">
        <v>4</v>
      </c>
      <c r="AD121">
        <v>4</v>
      </c>
      <c r="AE121">
        <v>4</v>
      </c>
      <c r="AF121">
        <v>3</v>
      </c>
    </row>
    <row r="122" spans="1:32" x14ac:dyDescent="0.2">
      <c r="A122" t="s">
        <v>244</v>
      </c>
      <c r="B122" t="s">
        <v>33</v>
      </c>
      <c r="C122" t="s">
        <v>34</v>
      </c>
      <c r="D122">
        <v>25</v>
      </c>
      <c r="E122" t="s">
        <v>43</v>
      </c>
      <c r="F122" t="s">
        <v>63</v>
      </c>
      <c r="G122" t="s">
        <v>33</v>
      </c>
      <c r="H122" t="s">
        <v>45</v>
      </c>
      <c r="I122" t="s">
        <v>46</v>
      </c>
      <c r="J122">
        <v>15</v>
      </c>
      <c r="K122">
        <v>5</v>
      </c>
      <c r="L122" t="s">
        <v>63</v>
      </c>
      <c r="M122">
        <v>3</v>
      </c>
      <c r="N122" t="s">
        <v>47</v>
      </c>
      <c r="O122">
        <v>1</v>
      </c>
      <c r="P122">
        <v>4</v>
      </c>
      <c r="Q122">
        <v>4</v>
      </c>
      <c r="R122" t="s">
        <v>40</v>
      </c>
      <c r="S122" t="s">
        <v>49</v>
      </c>
      <c r="T122">
        <v>4</v>
      </c>
      <c r="U122">
        <v>3</v>
      </c>
      <c r="V122">
        <v>3</v>
      </c>
      <c r="W122">
        <v>2</v>
      </c>
      <c r="X122">
        <v>2</v>
      </c>
      <c r="Y122">
        <v>3</v>
      </c>
      <c r="Z122">
        <v>2</v>
      </c>
      <c r="AA122">
        <v>5</v>
      </c>
      <c r="AB122">
        <v>5</v>
      </c>
      <c r="AC122">
        <v>3</v>
      </c>
      <c r="AD122">
        <v>4</v>
      </c>
      <c r="AE122">
        <v>4</v>
      </c>
      <c r="AF122">
        <v>3</v>
      </c>
    </row>
    <row r="123" spans="1:32" x14ac:dyDescent="0.2">
      <c r="A123" t="s">
        <v>245</v>
      </c>
      <c r="B123" t="s">
        <v>246</v>
      </c>
      <c r="C123" t="s">
        <v>59</v>
      </c>
      <c r="D123">
        <v>30</v>
      </c>
      <c r="E123" t="s">
        <v>43</v>
      </c>
      <c r="F123" t="s">
        <v>36</v>
      </c>
      <c r="G123" t="s">
        <v>37</v>
      </c>
      <c r="H123" t="s">
        <v>45</v>
      </c>
      <c r="I123">
        <v>2</v>
      </c>
      <c r="J123">
        <v>3</v>
      </c>
      <c r="K123">
        <v>9</v>
      </c>
      <c r="L123" t="s">
        <v>63</v>
      </c>
      <c r="M123">
        <v>4</v>
      </c>
      <c r="N123" t="s">
        <v>47</v>
      </c>
      <c r="O123">
        <v>3</v>
      </c>
      <c r="P123">
        <v>1</v>
      </c>
      <c r="Q123">
        <v>4</v>
      </c>
      <c r="R123" t="s">
        <v>40</v>
      </c>
      <c r="S123" t="s">
        <v>41</v>
      </c>
      <c r="T123">
        <v>2</v>
      </c>
      <c r="U123">
        <v>3</v>
      </c>
      <c r="V123">
        <v>1</v>
      </c>
      <c r="W123">
        <v>2</v>
      </c>
      <c r="X123">
        <v>4</v>
      </c>
      <c r="Y123">
        <v>4</v>
      </c>
      <c r="Z123">
        <v>1</v>
      </c>
      <c r="AA123">
        <v>4</v>
      </c>
      <c r="AB123">
        <v>3</v>
      </c>
      <c r="AC123">
        <v>5</v>
      </c>
      <c r="AD123">
        <v>5</v>
      </c>
      <c r="AE123">
        <v>5</v>
      </c>
      <c r="AF123">
        <v>3</v>
      </c>
    </row>
    <row r="124" spans="1:32" x14ac:dyDescent="0.2">
      <c r="A124" t="s">
        <v>247</v>
      </c>
      <c r="B124" t="s">
        <v>248</v>
      </c>
      <c r="C124" t="s">
        <v>59</v>
      </c>
      <c r="D124">
        <v>35</v>
      </c>
      <c r="E124" t="s">
        <v>65</v>
      </c>
      <c r="F124" t="s">
        <v>36</v>
      </c>
      <c r="G124" t="s">
        <v>54</v>
      </c>
      <c r="H124" t="s">
        <v>38</v>
      </c>
      <c r="I124">
        <v>1</v>
      </c>
      <c r="J124">
        <v>15</v>
      </c>
      <c r="K124">
        <v>10</v>
      </c>
      <c r="L124" t="s">
        <v>36</v>
      </c>
      <c r="M124">
        <v>5</v>
      </c>
      <c r="N124" t="s">
        <v>39</v>
      </c>
      <c r="O124">
        <v>3</v>
      </c>
      <c r="P124">
        <v>1</v>
      </c>
      <c r="Q124">
        <v>4</v>
      </c>
      <c r="R124" t="s">
        <v>40</v>
      </c>
      <c r="S124" t="s">
        <v>41</v>
      </c>
      <c r="T124">
        <v>2</v>
      </c>
      <c r="U124">
        <v>5</v>
      </c>
      <c r="V124">
        <v>1</v>
      </c>
      <c r="W124">
        <v>3</v>
      </c>
      <c r="X124">
        <v>5</v>
      </c>
      <c r="Y124">
        <v>5</v>
      </c>
      <c r="Z124">
        <v>1</v>
      </c>
      <c r="AA124">
        <v>5</v>
      </c>
      <c r="AB124">
        <v>3</v>
      </c>
      <c r="AC124">
        <v>5</v>
      </c>
      <c r="AD124">
        <v>5</v>
      </c>
      <c r="AE124">
        <v>5</v>
      </c>
      <c r="AF124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4"/>
  <sheetViews>
    <sheetView tabSelected="1" topLeftCell="E32" workbookViewId="0">
      <selection activeCell="O45" sqref="O45"/>
    </sheetView>
  </sheetViews>
  <sheetFormatPr baseColWidth="10" defaultRowHeight="16" x14ac:dyDescent="0.2"/>
  <cols>
    <col min="8" max="8" width="17.6640625" customWidth="1"/>
    <col min="9" max="9" width="8.83203125" customWidth="1"/>
    <col min="10" max="10" width="9.6640625" customWidth="1"/>
  </cols>
  <sheetData>
    <row r="1" spans="1:9" x14ac:dyDescent="0.2">
      <c r="A1" s="28" t="s">
        <v>289</v>
      </c>
      <c r="B1" s="28" t="s">
        <v>288</v>
      </c>
      <c r="C1" s="28" t="s">
        <v>287</v>
      </c>
      <c r="D1" s="28" t="s">
        <v>286</v>
      </c>
      <c r="E1" s="28" t="s">
        <v>285</v>
      </c>
      <c r="F1" s="28" t="s">
        <v>284</v>
      </c>
    </row>
    <row r="2" spans="1:9" x14ac:dyDescent="0.2">
      <c r="A2" s="28">
        <v>4</v>
      </c>
      <c r="B2" s="28">
        <v>3</v>
      </c>
      <c r="C2" s="28">
        <v>5</v>
      </c>
      <c r="D2" s="28">
        <v>5</v>
      </c>
      <c r="E2" s="28">
        <v>5</v>
      </c>
      <c r="F2" s="28">
        <v>1</v>
      </c>
    </row>
    <row r="3" spans="1:9" x14ac:dyDescent="0.2">
      <c r="A3" s="28">
        <v>4</v>
      </c>
      <c r="B3" s="28">
        <v>3</v>
      </c>
      <c r="C3" s="28">
        <v>2</v>
      </c>
      <c r="D3" s="28">
        <v>4</v>
      </c>
      <c r="E3" s="28">
        <v>4</v>
      </c>
      <c r="F3" s="28">
        <v>4</v>
      </c>
    </row>
    <row r="4" spans="1:9" x14ac:dyDescent="0.2">
      <c r="A4" s="28">
        <v>4</v>
      </c>
      <c r="B4" s="28">
        <v>2</v>
      </c>
      <c r="C4" s="28">
        <v>4</v>
      </c>
      <c r="D4" s="28">
        <v>5</v>
      </c>
      <c r="E4" s="28">
        <v>2</v>
      </c>
      <c r="F4" s="28">
        <v>3</v>
      </c>
      <c r="H4" s="10" t="s">
        <v>249</v>
      </c>
      <c r="I4" t="s">
        <v>295</v>
      </c>
    </row>
    <row r="5" spans="1:9" x14ac:dyDescent="0.2">
      <c r="A5" s="28">
        <v>4</v>
      </c>
      <c r="B5" s="28">
        <v>3</v>
      </c>
      <c r="C5" s="28">
        <v>5</v>
      </c>
      <c r="D5" s="28">
        <v>5</v>
      </c>
      <c r="E5" s="28">
        <v>5</v>
      </c>
      <c r="F5" s="28">
        <v>1</v>
      </c>
      <c r="H5" s="11">
        <v>1</v>
      </c>
      <c r="I5" s="14">
        <v>0.16260162601626016</v>
      </c>
    </row>
    <row r="6" spans="1:9" x14ac:dyDescent="0.2">
      <c r="A6" s="28">
        <v>2</v>
      </c>
      <c r="B6" s="28">
        <v>2</v>
      </c>
      <c r="C6" s="28">
        <v>2</v>
      </c>
      <c r="D6" s="28">
        <v>3</v>
      </c>
      <c r="E6" s="28">
        <v>2</v>
      </c>
      <c r="F6" s="28">
        <v>2</v>
      </c>
      <c r="H6" s="11">
        <v>2</v>
      </c>
      <c r="I6" s="14">
        <v>0.17886178861788618</v>
      </c>
    </row>
    <row r="7" spans="1:9" x14ac:dyDescent="0.2">
      <c r="A7" s="28">
        <v>5</v>
      </c>
      <c r="B7" s="28">
        <v>3</v>
      </c>
      <c r="C7" s="28">
        <v>5</v>
      </c>
      <c r="D7" s="28">
        <v>4</v>
      </c>
      <c r="E7" s="28">
        <v>4</v>
      </c>
      <c r="F7" s="28">
        <v>2</v>
      </c>
      <c r="H7" s="11">
        <v>3</v>
      </c>
      <c r="I7" s="14">
        <v>0.30081300813008133</v>
      </c>
    </row>
    <row r="8" spans="1:9" x14ac:dyDescent="0.2">
      <c r="A8" s="28">
        <v>4</v>
      </c>
      <c r="B8" s="28">
        <v>4</v>
      </c>
      <c r="C8" s="28">
        <v>4</v>
      </c>
      <c r="D8" s="28">
        <v>4</v>
      </c>
      <c r="E8" s="28">
        <v>4</v>
      </c>
      <c r="F8" s="28">
        <v>4</v>
      </c>
      <c r="H8" s="11">
        <v>4</v>
      </c>
      <c r="I8" s="14">
        <v>0.21138211382113822</v>
      </c>
    </row>
    <row r="9" spans="1:9" x14ac:dyDescent="0.2">
      <c r="A9" s="28">
        <v>5</v>
      </c>
      <c r="B9" s="28">
        <v>4</v>
      </c>
      <c r="C9" s="28">
        <v>4</v>
      </c>
      <c r="D9" s="28">
        <v>5</v>
      </c>
      <c r="E9" s="28">
        <v>4</v>
      </c>
      <c r="F9" s="28">
        <v>4</v>
      </c>
      <c r="H9" s="11">
        <v>5</v>
      </c>
      <c r="I9" s="14">
        <v>0.14634146341463414</v>
      </c>
    </row>
    <row r="10" spans="1:9" x14ac:dyDescent="0.2">
      <c r="A10" s="28">
        <v>5</v>
      </c>
      <c r="B10" s="28">
        <v>5</v>
      </c>
      <c r="C10" s="28">
        <v>4</v>
      </c>
      <c r="D10" s="28">
        <v>5</v>
      </c>
      <c r="E10" s="28">
        <v>5</v>
      </c>
      <c r="F10" s="28">
        <v>4</v>
      </c>
      <c r="H10" s="11" t="s">
        <v>250</v>
      </c>
      <c r="I10" s="14">
        <v>1</v>
      </c>
    </row>
    <row r="11" spans="1:9" x14ac:dyDescent="0.2">
      <c r="A11" s="28">
        <v>4</v>
      </c>
      <c r="B11" s="28">
        <v>3</v>
      </c>
      <c r="C11" s="28">
        <v>4</v>
      </c>
      <c r="D11" s="28">
        <v>4</v>
      </c>
      <c r="E11" s="28">
        <v>3</v>
      </c>
      <c r="F11" s="28">
        <v>4</v>
      </c>
    </row>
    <row r="12" spans="1:9" x14ac:dyDescent="0.2">
      <c r="A12" s="28">
        <v>4</v>
      </c>
      <c r="B12" s="28">
        <v>4</v>
      </c>
      <c r="C12" s="28">
        <v>4</v>
      </c>
      <c r="D12" s="28">
        <v>4</v>
      </c>
      <c r="E12" s="28">
        <v>4</v>
      </c>
      <c r="F12" s="28">
        <v>4</v>
      </c>
    </row>
    <row r="13" spans="1:9" x14ac:dyDescent="0.2">
      <c r="A13" s="28">
        <v>5</v>
      </c>
      <c r="B13" s="28">
        <v>5</v>
      </c>
      <c r="C13" s="28">
        <v>5</v>
      </c>
      <c r="D13" s="28">
        <v>5</v>
      </c>
      <c r="E13" s="28">
        <v>1</v>
      </c>
      <c r="F13" s="28">
        <v>5</v>
      </c>
    </row>
    <row r="14" spans="1:9" x14ac:dyDescent="0.2">
      <c r="A14" s="28">
        <v>5</v>
      </c>
      <c r="B14" s="28">
        <v>5</v>
      </c>
      <c r="C14" s="28">
        <v>5</v>
      </c>
      <c r="D14" s="28">
        <v>5</v>
      </c>
      <c r="E14" s="28">
        <v>5</v>
      </c>
      <c r="F14" s="28">
        <v>5</v>
      </c>
    </row>
    <row r="15" spans="1:9" x14ac:dyDescent="0.2">
      <c r="A15" s="28">
        <v>5</v>
      </c>
      <c r="B15" s="28">
        <v>3</v>
      </c>
      <c r="C15" s="28">
        <v>5</v>
      </c>
      <c r="D15" s="28">
        <v>5</v>
      </c>
      <c r="E15" s="28">
        <v>5</v>
      </c>
      <c r="F15" s="28">
        <v>2</v>
      </c>
    </row>
    <row r="16" spans="1:9" x14ac:dyDescent="0.2">
      <c r="A16" s="28">
        <v>4</v>
      </c>
      <c r="B16" s="28">
        <v>4</v>
      </c>
      <c r="C16" s="28">
        <v>4</v>
      </c>
      <c r="D16" s="28">
        <v>3</v>
      </c>
      <c r="E16" s="28">
        <v>4</v>
      </c>
      <c r="F16" s="28">
        <v>1</v>
      </c>
    </row>
    <row r="17" spans="1:14" x14ac:dyDescent="0.2">
      <c r="A17" s="28">
        <v>3</v>
      </c>
      <c r="B17" s="28">
        <v>2</v>
      </c>
      <c r="C17" s="28">
        <v>3</v>
      </c>
      <c r="D17" s="28">
        <v>3</v>
      </c>
      <c r="E17" s="28">
        <v>2</v>
      </c>
      <c r="F17" s="28">
        <v>3</v>
      </c>
    </row>
    <row r="18" spans="1:14" x14ac:dyDescent="0.2">
      <c r="A18" s="28">
        <v>3</v>
      </c>
      <c r="B18" s="28">
        <v>3</v>
      </c>
      <c r="C18" s="28">
        <v>3</v>
      </c>
      <c r="D18" s="28">
        <v>3</v>
      </c>
      <c r="E18" s="28">
        <v>3</v>
      </c>
      <c r="F18" s="28">
        <v>3</v>
      </c>
    </row>
    <row r="19" spans="1:14" x14ac:dyDescent="0.2">
      <c r="A19" s="28">
        <v>5</v>
      </c>
      <c r="B19" s="28">
        <v>4</v>
      </c>
      <c r="C19" s="28">
        <v>5</v>
      </c>
      <c r="D19" s="28">
        <v>5</v>
      </c>
      <c r="E19" s="28">
        <v>2</v>
      </c>
      <c r="F19" s="28">
        <v>3</v>
      </c>
    </row>
    <row r="20" spans="1:14" x14ac:dyDescent="0.2">
      <c r="A20" s="28">
        <v>5</v>
      </c>
      <c r="B20" s="28">
        <v>3</v>
      </c>
      <c r="C20" s="28">
        <v>4</v>
      </c>
      <c r="D20" s="28">
        <v>3</v>
      </c>
      <c r="E20" s="28">
        <v>5</v>
      </c>
      <c r="F20" s="28">
        <v>3</v>
      </c>
    </row>
    <row r="21" spans="1:14" x14ac:dyDescent="0.2">
      <c r="A21" s="28">
        <v>4</v>
      </c>
      <c r="B21" s="28">
        <v>1</v>
      </c>
      <c r="C21" s="28">
        <v>2</v>
      </c>
      <c r="D21" s="28">
        <v>1</v>
      </c>
      <c r="E21" s="28">
        <v>4</v>
      </c>
      <c r="F21" s="28">
        <v>2</v>
      </c>
    </row>
    <row r="22" spans="1:14" x14ac:dyDescent="0.2">
      <c r="A22" s="28">
        <v>5</v>
      </c>
      <c r="B22" s="28">
        <v>5</v>
      </c>
      <c r="C22" s="28">
        <v>5</v>
      </c>
      <c r="D22" s="28">
        <v>5</v>
      </c>
      <c r="E22" s="28">
        <v>5</v>
      </c>
      <c r="F22" s="28">
        <v>5</v>
      </c>
    </row>
    <row r="23" spans="1:14" x14ac:dyDescent="0.2">
      <c r="A23" s="28">
        <v>3</v>
      </c>
      <c r="B23" s="28">
        <v>3</v>
      </c>
      <c r="C23" s="28">
        <v>4</v>
      </c>
      <c r="D23" s="28">
        <v>4</v>
      </c>
      <c r="E23" s="28">
        <v>4</v>
      </c>
      <c r="F23" s="28">
        <v>3</v>
      </c>
    </row>
    <row r="24" spans="1:14" x14ac:dyDescent="0.2">
      <c r="A24" s="28">
        <v>3</v>
      </c>
      <c r="B24" s="28">
        <v>4</v>
      </c>
      <c r="C24" s="28">
        <v>4</v>
      </c>
      <c r="D24" s="28">
        <v>4</v>
      </c>
      <c r="E24" s="28">
        <v>4</v>
      </c>
      <c r="F24" s="28">
        <v>4</v>
      </c>
    </row>
    <row r="25" spans="1:14" x14ac:dyDescent="0.2">
      <c r="A25" s="28">
        <v>4</v>
      </c>
      <c r="B25" s="28">
        <v>2</v>
      </c>
      <c r="C25" s="28">
        <v>1</v>
      </c>
      <c r="D25" s="28">
        <v>2</v>
      </c>
      <c r="E25" s="28">
        <v>3</v>
      </c>
      <c r="F25" s="28">
        <v>2</v>
      </c>
    </row>
    <row r="26" spans="1:14" x14ac:dyDescent="0.2">
      <c r="A26" s="28">
        <v>5</v>
      </c>
      <c r="B26" s="28">
        <v>3</v>
      </c>
      <c r="C26" s="28">
        <v>4</v>
      </c>
      <c r="D26" s="28">
        <v>2</v>
      </c>
      <c r="E26" s="28">
        <v>4</v>
      </c>
      <c r="F26" s="28">
        <v>1</v>
      </c>
    </row>
    <row r="27" spans="1:14" x14ac:dyDescent="0.2">
      <c r="A27" s="28">
        <v>4</v>
      </c>
      <c r="B27" s="28">
        <v>5</v>
      </c>
      <c r="C27" s="28">
        <v>3</v>
      </c>
      <c r="D27" s="28">
        <v>5</v>
      </c>
      <c r="E27" s="28">
        <v>3</v>
      </c>
      <c r="F27" s="28">
        <v>4</v>
      </c>
    </row>
    <row r="28" spans="1:14" x14ac:dyDescent="0.2">
      <c r="A28" s="28">
        <v>4</v>
      </c>
      <c r="B28" s="28">
        <v>4</v>
      </c>
      <c r="C28" s="28">
        <v>3</v>
      </c>
      <c r="D28" s="28">
        <v>3</v>
      </c>
      <c r="E28" s="28">
        <v>4</v>
      </c>
      <c r="F28" s="28">
        <v>3</v>
      </c>
      <c r="H28" t="s">
        <v>249</v>
      </c>
      <c r="I28" t="s">
        <v>290</v>
      </c>
      <c r="J28" s="13" t="s">
        <v>291</v>
      </c>
      <c r="K28" t="s">
        <v>292</v>
      </c>
      <c r="L28" t="s">
        <v>293</v>
      </c>
      <c r="M28" t="s">
        <v>294</v>
      </c>
      <c r="N28" t="s">
        <v>295</v>
      </c>
    </row>
    <row r="29" spans="1:14" x14ac:dyDescent="0.2">
      <c r="A29" s="28">
        <v>4</v>
      </c>
      <c r="B29" s="28">
        <v>3</v>
      </c>
      <c r="C29" s="28">
        <v>4</v>
      </c>
      <c r="D29" s="28">
        <v>3</v>
      </c>
      <c r="E29" s="28">
        <v>5</v>
      </c>
      <c r="F29" s="28">
        <v>3</v>
      </c>
      <c r="H29">
        <v>1</v>
      </c>
      <c r="I29" s="14">
        <v>7.3170731707317069E-2</v>
      </c>
      <c r="J29" s="14">
        <v>0.12195121951219512</v>
      </c>
      <c r="K29" s="14">
        <v>4.878048780487805E-2</v>
      </c>
      <c r="L29" s="14">
        <v>4.878048780487805E-2</v>
      </c>
      <c r="M29" s="14">
        <v>6.5040650406504072E-2</v>
      </c>
      <c r="N29" s="14">
        <v>0.16260162601626016</v>
      </c>
    </row>
    <row r="30" spans="1:14" x14ac:dyDescent="0.2">
      <c r="A30" s="28">
        <v>4</v>
      </c>
      <c r="B30" s="28">
        <v>1</v>
      </c>
      <c r="C30" s="28">
        <v>4</v>
      </c>
      <c r="D30" s="28">
        <v>5</v>
      </c>
      <c r="E30" s="28">
        <v>2</v>
      </c>
      <c r="F30" s="28">
        <v>3</v>
      </c>
      <c r="H30">
        <v>2</v>
      </c>
      <c r="I30" s="14">
        <v>6.5040650406504072E-2</v>
      </c>
      <c r="J30" s="14">
        <v>0.13008130081300814</v>
      </c>
      <c r="K30" s="14">
        <v>0.10569105691056911</v>
      </c>
      <c r="L30" s="14">
        <v>8.1300813008130079E-2</v>
      </c>
      <c r="M30" s="14">
        <v>0.11382113821138211</v>
      </c>
      <c r="N30" s="14">
        <v>0.17886178861788618</v>
      </c>
    </row>
    <row r="31" spans="1:14" x14ac:dyDescent="0.2">
      <c r="A31" s="28">
        <v>5</v>
      </c>
      <c r="B31" s="28">
        <v>2</v>
      </c>
      <c r="C31" s="28">
        <v>2</v>
      </c>
      <c r="D31" s="28">
        <v>3</v>
      </c>
      <c r="E31" s="28">
        <v>5</v>
      </c>
      <c r="F31" s="28">
        <v>1</v>
      </c>
      <c r="H31">
        <v>3</v>
      </c>
      <c r="I31" s="14">
        <v>0.13821138211382114</v>
      </c>
      <c r="J31" s="14">
        <v>0.29268292682926828</v>
      </c>
      <c r="K31" s="14">
        <v>0.24390243902439024</v>
      </c>
      <c r="L31" s="14">
        <v>0.28455284552845528</v>
      </c>
      <c r="M31" s="14">
        <v>0.18699186991869918</v>
      </c>
      <c r="N31" s="14">
        <v>0.30081300813008133</v>
      </c>
    </row>
    <row r="32" spans="1:14" x14ac:dyDescent="0.2">
      <c r="A32" s="28">
        <v>5</v>
      </c>
      <c r="B32" s="28">
        <v>3</v>
      </c>
      <c r="C32" s="28">
        <v>3</v>
      </c>
      <c r="D32" s="28">
        <v>5</v>
      </c>
      <c r="E32" s="28">
        <v>1</v>
      </c>
      <c r="F32" s="28">
        <v>2</v>
      </c>
      <c r="H32">
        <v>4</v>
      </c>
      <c r="I32" s="14">
        <v>0.3902439024390244</v>
      </c>
      <c r="J32" s="14">
        <v>0.26829268292682928</v>
      </c>
      <c r="K32" s="14">
        <v>0.34959349593495936</v>
      </c>
      <c r="L32" s="14">
        <v>0.28455284552845528</v>
      </c>
      <c r="M32" s="14">
        <v>0.32520325203252032</v>
      </c>
      <c r="N32" s="14">
        <v>0.21138211382113822</v>
      </c>
    </row>
    <row r="33" spans="1:14" x14ac:dyDescent="0.2">
      <c r="A33" s="28">
        <v>2</v>
      </c>
      <c r="B33" s="28">
        <v>1</v>
      </c>
      <c r="C33" s="28">
        <v>3</v>
      </c>
      <c r="D33" s="28">
        <v>4</v>
      </c>
      <c r="E33" s="28">
        <v>2</v>
      </c>
      <c r="F33" s="28">
        <v>1</v>
      </c>
      <c r="H33">
        <v>5</v>
      </c>
      <c r="I33" s="14">
        <v>0.33333333333333331</v>
      </c>
      <c r="J33" s="14">
        <v>0.18699186991869918</v>
      </c>
      <c r="K33" s="14">
        <v>0.25203252032520324</v>
      </c>
      <c r="L33" s="14">
        <v>0.30081300813008133</v>
      </c>
      <c r="M33" s="14">
        <v>0.30894308943089432</v>
      </c>
      <c r="N33" s="14">
        <v>0.14634146341463414</v>
      </c>
    </row>
    <row r="34" spans="1:14" x14ac:dyDescent="0.2">
      <c r="A34" s="28">
        <v>2</v>
      </c>
      <c r="B34" s="28">
        <v>3</v>
      </c>
      <c r="C34" s="28">
        <v>2</v>
      </c>
      <c r="D34" s="28">
        <v>3</v>
      </c>
      <c r="E34" s="28">
        <v>2</v>
      </c>
      <c r="F34" s="28">
        <v>3</v>
      </c>
      <c r="H34" t="s">
        <v>250</v>
      </c>
      <c r="I34" s="14">
        <v>1</v>
      </c>
      <c r="J34" s="26">
        <v>1</v>
      </c>
      <c r="K34" s="14">
        <v>1</v>
      </c>
      <c r="L34" s="14">
        <v>1</v>
      </c>
      <c r="M34" s="14">
        <v>1</v>
      </c>
      <c r="N34" s="14">
        <v>1</v>
      </c>
    </row>
    <row r="35" spans="1:14" x14ac:dyDescent="0.2">
      <c r="A35" s="28">
        <v>4</v>
      </c>
      <c r="B35" s="28">
        <v>4</v>
      </c>
      <c r="C35" s="28">
        <v>4</v>
      </c>
      <c r="D35" s="28">
        <v>4</v>
      </c>
      <c r="E35" s="28">
        <v>4</v>
      </c>
      <c r="F35" s="28">
        <v>4</v>
      </c>
    </row>
    <row r="36" spans="1:14" x14ac:dyDescent="0.2">
      <c r="A36" s="28">
        <v>5</v>
      </c>
      <c r="B36" s="28">
        <v>5</v>
      </c>
      <c r="C36" s="28">
        <v>5</v>
      </c>
      <c r="D36" s="28">
        <v>5</v>
      </c>
      <c r="E36" s="28">
        <v>5</v>
      </c>
      <c r="F36" s="28">
        <v>5</v>
      </c>
    </row>
    <row r="37" spans="1:14" x14ac:dyDescent="0.2">
      <c r="A37" s="28">
        <v>5</v>
      </c>
      <c r="B37" s="28">
        <v>5</v>
      </c>
      <c r="C37" s="28">
        <v>5</v>
      </c>
      <c r="D37" s="28">
        <v>5</v>
      </c>
      <c r="E37" s="28">
        <v>5</v>
      </c>
      <c r="F37" s="28">
        <v>5</v>
      </c>
    </row>
    <row r="38" spans="1:14" x14ac:dyDescent="0.2">
      <c r="A38" s="28">
        <v>1</v>
      </c>
      <c r="B38" s="28">
        <v>1</v>
      </c>
      <c r="C38" s="28">
        <v>1</v>
      </c>
      <c r="D38" s="28">
        <v>1</v>
      </c>
      <c r="E38" s="28">
        <v>1</v>
      </c>
      <c r="F38" s="28">
        <v>1</v>
      </c>
      <c r="H38" t="s">
        <v>296</v>
      </c>
      <c r="I38" s="34" t="s">
        <v>297</v>
      </c>
      <c r="J38" s="34"/>
      <c r="K38" s="34"/>
      <c r="L38" s="34"/>
      <c r="M38" s="34"/>
    </row>
    <row r="39" spans="1:14" x14ac:dyDescent="0.2">
      <c r="A39" s="28">
        <v>2</v>
      </c>
      <c r="B39" s="28">
        <v>2</v>
      </c>
      <c r="C39" s="28">
        <v>3</v>
      </c>
      <c r="D39" s="28">
        <v>3</v>
      </c>
      <c r="E39" s="28">
        <v>2</v>
      </c>
      <c r="F39" s="28">
        <v>2</v>
      </c>
      <c r="I39">
        <v>1</v>
      </c>
      <c r="J39">
        <v>2</v>
      </c>
      <c r="K39">
        <v>3</v>
      </c>
      <c r="L39">
        <v>4</v>
      </c>
      <c r="M39">
        <v>5</v>
      </c>
    </row>
    <row r="40" spans="1:14" x14ac:dyDescent="0.2">
      <c r="A40" s="28">
        <v>4</v>
      </c>
      <c r="B40" s="28">
        <v>4</v>
      </c>
      <c r="C40" s="28">
        <v>4</v>
      </c>
      <c r="D40" s="28">
        <v>4</v>
      </c>
      <c r="E40" s="28">
        <v>4</v>
      </c>
      <c r="F40" s="28">
        <v>2</v>
      </c>
      <c r="H40" t="s">
        <v>289</v>
      </c>
      <c r="I40" s="14">
        <v>7.3170731707317069E-2</v>
      </c>
      <c r="J40" s="14">
        <v>6.5040650406504072E-2</v>
      </c>
      <c r="K40" s="14">
        <v>0.13821138211382114</v>
      </c>
      <c r="L40" s="14">
        <v>0.3902439024390244</v>
      </c>
      <c r="M40" s="14">
        <v>0.33333333333333331</v>
      </c>
    </row>
    <row r="41" spans="1:14" x14ac:dyDescent="0.2">
      <c r="A41" s="28">
        <v>5</v>
      </c>
      <c r="B41" s="28">
        <v>3</v>
      </c>
      <c r="C41" s="28">
        <v>4</v>
      </c>
      <c r="D41" s="28">
        <v>3</v>
      </c>
      <c r="E41" s="28">
        <v>4</v>
      </c>
      <c r="F41" s="28">
        <v>2</v>
      </c>
      <c r="H41" s="13" t="s">
        <v>288</v>
      </c>
      <c r="I41" s="14">
        <v>0.12195121951219512</v>
      </c>
      <c r="J41" s="14">
        <v>0.13008130081300814</v>
      </c>
      <c r="K41" s="14">
        <v>0.29268292682926828</v>
      </c>
      <c r="L41" s="14">
        <v>0.26829268292682928</v>
      </c>
      <c r="M41" s="14">
        <v>0.18699186991869918</v>
      </c>
    </row>
    <row r="42" spans="1:14" x14ac:dyDescent="0.2">
      <c r="A42" s="28">
        <v>5</v>
      </c>
      <c r="B42" s="28">
        <v>5</v>
      </c>
      <c r="C42" s="28">
        <v>5</v>
      </c>
      <c r="D42" s="28">
        <v>4</v>
      </c>
      <c r="E42" s="28">
        <v>5</v>
      </c>
      <c r="F42" s="28">
        <v>4</v>
      </c>
      <c r="H42" t="s">
        <v>287</v>
      </c>
      <c r="I42" s="14">
        <v>4.878048780487805E-2</v>
      </c>
      <c r="J42" s="14">
        <v>0.10569105691056911</v>
      </c>
      <c r="K42" s="14">
        <v>0.24390243902439024</v>
      </c>
      <c r="L42" s="14">
        <v>0.34959349593495936</v>
      </c>
      <c r="M42" s="14">
        <v>0.25203252032520324</v>
      </c>
    </row>
    <row r="43" spans="1:14" x14ac:dyDescent="0.2">
      <c r="A43" s="28">
        <v>4</v>
      </c>
      <c r="B43" s="28">
        <v>3</v>
      </c>
      <c r="C43" s="28">
        <v>4</v>
      </c>
      <c r="D43" s="28">
        <v>3</v>
      </c>
      <c r="E43" s="28">
        <v>4</v>
      </c>
      <c r="F43" s="28">
        <v>2</v>
      </c>
      <c r="H43" t="s">
        <v>286</v>
      </c>
      <c r="I43" s="14">
        <v>4.878048780487805E-2</v>
      </c>
      <c r="J43" s="14">
        <v>8.1300813008130079E-2</v>
      </c>
      <c r="K43" s="14">
        <v>0.28455284552845528</v>
      </c>
      <c r="L43" s="14">
        <v>0.28455284552845528</v>
      </c>
      <c r="M43" s="14">
        <v>0.30081300813008133</v>
      </c>
    </row>
    <row r="44" spans="1:14" x14ac:dyDescent="0.2">
      <c r="A44" s="28">
        <v>4</v>
      </c>
      <c r="B44" s="28">
        <v>5</v>
      </c>
      <c r="C44" s="28">
        <v>5</v>
      </c>
      <c r="D44" s="28">
        <v>5</v>
      </c>
      <c r="E44" s="28">
        <v>5</v>
      </c>
      <c r="F44" s="28">
        <v>5</v>
      </c>
      <c r="H44" t="s">
        <v>285</v>
      </c>
      <c r="I44" s="14">
        <v>6.5040650406504072E-2</v>
      </c>
      <c r="J44" s="14">
        <v>0.11382113821138211</v>
      </c>
      <c r="K44" s="14">
        <v>0.18699186991869918</v>
      </c>
      <c r="L44" s="14">
        <v>0.32520325203252032</v>
      </c>
      <c r="M44" s="14">
        <v>0.30894308943089432</v>
      </c>
    </row>
    <row r="45" spans="1:14" x14ac:dyDescent="0.2">
      <c r="A45" s="28">
        <v>4</v>
      </c>
      <c r="B45" s="28">
        <v>3</v>
      </c>
      <c r="C45" s="28">
        <v>4</v>
      </c>
      <c r="D45" s="28">
        <v>4</v>
      </c>
      <c r="E45" s="28">
        <v>4</v>
      </c>
      <c r="F45" s="28">
        <v>4</v>
      </c>
      <c r="H45" t="s">
        <v>284</v>
      </c>
      <c r="I45" s="14">
        <v>0.16260162601626016</v>
      </c>
      <c r="J45" s="14">
        <v>0.17886178861788618</v>
      </c>
      <c r="K45" s="14">
        <v>0.30081300813008133</v>
      </c>
      <c r="L45" s="14">
        <v>0.21138211382113822</v>
      </c>
      <c r="M45" s="14">
        <v>0.14634146341463414</v>
      </c>
    </row>
    <row r="46" spans="1:14" x14ac:dyDescent="0.2">
      <c r="A46" s="28">
        <v>4</v>
      </c>
      <c r="B46" s="28">
        <v>3</v>
      </c>
      <c r="C46" s="28">
        <v>2</v>
      </c>
      <c r="D46" s="28">
        <v>1</v>
      </c>
      <c r="E46" s="28">
        <v>4</v>
      </c>
      <c r="F46" s="28">
        <v>3</v>
      </c>
    </row>
    <row r="47" spans="1:14" x14ac:dyDescent="0.2">
      <c r="A47" s="28">
        <v>2</v>
      </c>
      <c r="B47" s="28">
        <v>2</v>
      </c>
      <c r="C47" s="28">
        <v>2</v>
      </c>
      <c r="D47" s="28">
        <v>2</v>
      </c>
      <c r="E47" s="28">
        <v>2</v>
      </c>
      <c r="F47" s="28">
        <v>2</v>
      </c>
    </row>
    <row r="48" spans="1:14" x14ac:dyDescent="0.2">
      <c r="A48" s="28">
        <v>3</v>
      </c>
      <c r="B48" s="28">
        <v>2</v>
      </c>
      <c r="C48" s="28">
        <v>3</v>
      </c>
      <c r="D48" s="28">
        <v>2</v>
      </c>
      <c r="E48" s="28">
        <v>2</v>
      </c>
      <c r="F48" s="28">
        <v>2</v>
      </c>
    </row>
    <row r="49" spans="1:6" x14ac:dyDescent="0.2">
      <c r="A49" s="28">
        <v>1</v>
      </c>
      <c r="B49" s="28">
        <v>4</v>
      </c>
      <c r="C49" s="28">
        <v>2</v>
      </c>
      <c r="D49" s="28">
        <v>3</v>
      </c>
      <c r="E49" s="28">
        <v>5</v>
      </c>
      <c r="F49" s="28">
        <v>1</v>
      </c>
    </row>
    <row r="50" spans="1:6" x14ac:dyDescent="0.2">
      <c r="A50" s="28">
        <v>1</v>
      </c>
      <c r="B50" s="28">
        <v>2</v>
      </c>
      <c r="C50" s="28">
        <v>3</v>
      </c>
      <c r="D50" s="28">
        <v>3</v>
      </c>
      <c r="E50" s="28">
        <v>4</v>
      </c>
      <c r="F50" s="28">
        <v>1</v>
      </c>
    </row>
    <row r="51" spans="1:6" x14ac:dyDescent="0.2">
      <c r="A51" s="28">
        <v>4</v>
      </c>
      <c r="B51" s="28">
        <v>4</v>
      </c>
      <c r="C51" s="28">
        <v>3</v>
      </c>
      <c r="D51" s="28">
        <v>4</v>
      </c>
      <c r="E51" s="28">
        <v>4</v>
      </c>
      <c r="F51" s="28">
        <v>3</v>
      </c>
    </row>
    <row r="52" spans="1:6" x14ac:dyDescent="0.2">
      <c r="A52" s="28">
        <v>3</v>
      </c>
      <c r="B52" s="28">
        <v>3</v>
      </c>
      <c r="C52" s="28">
        <v>3</v>
      </c>
      <c r="D52" s="28">
        <v>3</v>
      </c>
      <c r="E52" s="28">
        <v>3</v>
      </c>
      <c r="F52" s="28">
        <v>3</v>
      </c>
    </row>
    <row r="53" spans="1:6" x14ac:dyDescent="0.2">
      <c r="A53" s="28">
        <v>4</v>
      </c>
      <c r="B53" s="28">
        <v>3</v>
      </c>
      <c r="C53" s="28">
        <v>3</v>
      </c>
      <c r="D53" s="28">
        <v>3</v>
      </c>
      <c r="E53" s="28">
        <v>3</v>
      </c>
      <c r="F53" s="28">
        <v>2</v>
      </c>
    </row>
    <row r="54" spans="1:6" x14ac:dyDescent="0.2">
      <c r="A54" s="28">
        <v>4</v>
      </c>
      <c r="B54" s="28">
        <v>4</v>
      </c>
      <c r="C54" s="28">
        <v>4</v>
      </c>
      <c r="D54" s="28">
        <v>4</v>
      </c>
      <c r="E54" s="28">
        <v>5</v>
      </c>
      <c r="F54" s="28">
        <v>5</v>
      </c>
    </row>
    <row r="55" spans="1:6" x14ac:dyDescent="0.2">
      <c r="A55" s="28">
        <v>5</v>
      </c>
      <c r="B55" s="28">
        <v>4</v>
      </c>
      <c r="C55" s="28">
        <v>5</v>
      </c>
      <c r="D55" s="28">
        <v>5</v>
      </c>
      <c r="E55" s="28">
        <v>5</v>
      </c>
      <c r="F55" s="28">
        <v>2</v>
      </c>
    </row>
    <row r="56" spans="1:6" x14ac:dyDescent="0.2">
      <c r="A56" s="28">
        <v>5</v>
      </c>
      <c r="B56" s="28">
        <v>3</v>
      </c>
      <c r="C56" s="28">
        <v>3</v>
      </c>
      <c r="D56" s="28">
        <v>3</v>
      </c>
      <c r="E56" s="28">
        <v>5</v>
      </c>
      <c r="F56" s="28">
        <v>5</v>
      </c>
    </row>
    <row r="57" spans="1:6" x14ac:dyDescent="0.2">
      <c r="A57" s="28">
        <v>3</v>
      </c>
      <c r="B57" s="28">
        <v>2</v>
      </c>
      <c r="C57" s="28">
        <v>3</v>
      </c>
      <c r="D57" s="28">
        <v>2</v>
      </c>
      <c r="E57" s="28">
        <v>2</v>
      </c>
      <c r="F57" s="28">
        <v>3</v>
      </c>
    </row>
    <row r="58" spans="1:6" x14ac:dyDescent="0.2">
      <c r="A58" s="28">
        <v>5</v>
      </c>
      <c r="B58" s="28">
        <v>5</v>
      </c>
      <c r="C58" s="28">
        <v>5</v>
      </c>
      <c r="D58" s="28">
        <v>5</v>
      </c>
      <c r="E58" s="28">
        <v>5</v>
      </c>
      <c r="F58" s="28">
        <v>5</v>
      </c>
    </row>
    <row r="59" spans="1:6" x14ac:dyDescent="0.2">
      <c r="A59" s="28">
        <v>4</v>
      </c>
      <c r="B59" s="28">
        <v>4</v>
      </c>
      <c r="C59" s="28">
        <v>4</v>
      </c>
      <c r="D59" s="28">
        <v>4</v>
      </c>
      <c r="E59" s="28">
        <v>4</v>
      </c>
      <c r="F59" s="28">
        <v>4</v>
      </c>
    </row>
    <row r="60" spans="1:6" x14ac:dyDescent="0.2">
      <c r="A60" s="28">
        <v>4</v>
      </c>
      <c r="B60" s="28">
        <v>3</v>
      </c>
      <c r="C60" s="28">
        <v>2</v>
      </c>
      <c r="D60" s="28">
        <v>3</v>
      </c>
      <c r="E60" s="28">
        <v>3</v>
      </c>
      <c r="F60" s="28">
        <v>1</v>
      </c>
    </row>
    <row r="61" spans="1:6" x14ac:dyDescent="0.2">
      <c r="A61" s="28">
        <v>5</v>
      </c>
      <c r="B61" s="28">
        <v>4</v>
      </c>
      <c r="C61" s="28">
        <v>4</v>
      </c>
      <c r="D61" s="28">
        <v>5</v>
      </c>
      <c r="E61" s="28">
        <v>5</v>
      </c>
      <c r="F61" s="28">
        <v>2</v>
      </c>
    </row>
    <row r="62" spans="1:6" x14ac:dyDescent="0.2">
      <c r="A62" s="28">
        <v>1</v>
      </c>
      <c r="B62" s="28">
        <v>1</v>
      </c>
      <c r="C62" s="28">
        <v>2</v>
      </c>
      <c r="D62" s="28">
        <v>2</v>
      </c>
      <c r="E62" s="28">
        <v>2</v>
      </c>
      <c r="F62" s="28">
        <v>1</v>
      </c>
    </row>
    <row r="63" spans="1:6" x14ac:dyDescent="0.2">
      <c r="A63" s="28">
        <v>4</v>
      </c>
      <c r="B63" s="28">
        <v>4</v>
      </c>
      <c r="C63" s="28">
        <v>4</v>
      </c>
      <c r="D63" s="28">
        <v>4</v>
      </c>
      <c r="E63" s="28">
        <v>4</v>
      </c>
      <c r="F63" s="28">
        <v>4</v>
      </c>
    </row>
    <row r="64" spans="1:6" x14ac:dyDescent="0.2">
      <c r="A64" s="28">
        <v>4</v>
      </c>
      <c r="B64" s="28">
        <v>4</v>
      </c>
      <c r="C64" s="28">
        <v>4</v>
      </c>
      <c r="D64" s="28">
        <v>4</v>
      </c>
      <c r="E64" s="28">
        <v>4</v>
      </c>
      <c r="F64" s="28">
        <v>4</v>
      </c>
    </row>
    <row r="65" spans="1:6" x14ac:dyDescent="0.2">
      <c r="A65" s="28">
        <v>1</v>
      </c>
      <c r="B65" s="28">
        <v>5</v>
      </c>
      <c r="C65" s="28">
        <v>3</v>
      </c>
      <c r="D65" s="28">
        <v>2</v>
      </c>
      <c r="E65" s="28">
        <v>1</v>
      </c>
      <c r="F65" s="28">
        <v>1</v>
      </c>
    </row>
    <row r="66" spans="1:6" x14ac:dyDescent="0.2">
      <c r="A66" s="28">
        <v>4</v>
      </c>
      <c r="B66" s="28">
        <v>4</v>
      </c>
      <c r="C66" s="28">
        <v>4</v>
      </c>
      <c r="D66" s="28">
        <v>4</v>
      </c>
      <c r="E66" s="28">
        <v>4</v>
      </c>
      <c r="F66" s="28">
        <v>3</v>
      </c>
    </row>
    <row r="67" spans="1:6" x14ac:dyDescent="0.2">
      <c r="A67" s="28">
        <v>5</v>
      </c>
      <c r="B67" s="28">
        <v>4</v>
      </c>
      <c r="C67" s="28">
        <v>4</v>
      </c>
      <c r="D67" s="28">
        <v>3</v>
      </c>
      <c r="E67" s="28">
        <v>3</v>
      </c>
      <c r="F67" s="28">
        <v>4</v>
      </c>
    </row>
    <row r="68" spans="1:6" x14ac:dyDescent="0.2">
      <c r="A68" s="28">
        <v>3</v>
      </c>
      <c r="B68" s="28">
        <v>5</v>
      </c>
      <c r="C68" s="28">
        <v>4</v>
      </c>
      <c r="D68" s="28">
        <v>5</v>
      </c>
      <c r="E68" s="28">
        <v>5</v>
      </c>
      <c r="F68" s="28">
        <v>3</v>
      </c>
    </row>
    <row r="69" spans="1:6" x14ac:dyDescent="0.2">
      <c r="A69" s="28">
        <v>3</v>
      </c>
      <c r="B69" s="28">
        <v>2</v>
      </c>
      <c r="C69" s="28">
        <v>3</v>
      </c>
      <c r="D69" s="28">
        <v>3</v>
      </c>
      <c r="E69" s="28">
        <v>3</v>
      </c>
      <c r="F69" s="28">
        <v>3</v>
      </c>
    </row>
    <row r="70" spans="1:6" x14ac:dyDescent="0.2">
      <c r="A70" s="28">
        <v>4</v>
      </c>
      <c r="B70" s="28">
        <v>4</v>
      </c>
      <c r="C70" s="28">
        <v>4</v>
      </c>
      <c r="D70" s="28">
        <v>4</v>
      </c>
      <c r="E70" s="28">
        <v>4</v>
      </c>
      <c r="F70" s="28">
        <v>4</v>
      </c>
    </row>
    <row r="71" spans="1:6" x14ac:dyDescent="0.2">
      <c r="A71" s="28">
        <v>4</v>
      </c>
      <c r="B71" s="28">
        <v>5</v>
      </c>
      <c r="C71" s="28">
        <v>4</v>
      </c>
      <c r="D71" s="28">
        <v>5</v>
      </c>
      <c r="E71" s="28">
        <v>4</v>
      </c>
      <c r="F71" s="28">
        <v>5</v>
      </c>
    </row>
    <row r="72" spans="1:6" x14ac:dyDescent="0.2">
      <c r="A72" s="28">
        <v>5</v>
      </c>
      <c r="B72" s="28">
        <v>5</v>
      </c>
      <c r="C72" s="28">
        <v>5</v>
      </c>
      <c r="D72" s="28">
        <v>5</v>
      </c>
      <c r="E72" s="28">
        <v>5</v>
      </c>
      <c r="F72" s="28">
        <v>5</v>
      </c>
    </row>
    <row r="73" spans="1:6" x14ac:dyDescent="0.2">
      <c r="A73" s="28">
        <v>5</v>
      </c>
      <c r="B73" s="28">
        <v>5</v>
      </c>
      <c r="C73" s="28">
        <v>5</v>
      </c>
      <c r="D73" s="28">
        <v>5</v>
      </c>
      <c r="E73" s="28">
        <v>1</v>
      </c>
      <c r="F73" s="28">
        <v>5</v>
      </c>
    </row>
    <row r="74" spans="1:6" x14ac:dyDescent="0.2">
      <c r="A74" s="28">
        <v>2</v>
      </c>
      <c r="B74" s="28">
        <v>3</v>
      </c>
      <c r="C74" s="28">
        <v>2</v>
      </c>
      <c r="D74" s="28">
        <v>2</v>
      </c>
      <c r="E74" s="28">
        <v>3</v>
      </c>
      <c r="F74" s="28">
        <v>2</v>
      </c>
    </row>
    <row r="75" spans="1:6" x14ac:dyDescent="0.2">
      <c r="A75" s="28">
        <v>4</v>
      </c>
      <c r="B75" s="28">
        <v>1</v>
      </c>
      <c r="C75" s="28">
        <v>4</v>
      </c>
      <c r="D75" s="28">
        <v>4</v>
      </c>
      <c r="E75" s="28">
        <v>3</v>
      </c>
      <c r="F75" s="28">
        <v>1</v>
      </c>
    </row>
    <row r="76" spans="1:6" x14ac:dyDescent="0.2">
      <c r="A76" s="28">
        <v>4</v>
      </c>
      <c r="B76" s="28">
        <v>4</v>
      </c>
      <c r="C76" s="28">
        <v>5</v>
      </c>
      <c r="D76" s="28">
        <v>3</v>
      </c>
      <c r="E76" s="28">
        <v>4</v>
      </c>
      <c r="F76" s="28">
        <v>5</v>
      </c>
    </row>
    <row r="77" spans="1:6" x14ac:dyDescent="0.2">
      <c r="A77" s="28">
        <v>3</v>
      </c>
      <c r="B77" s="28">
        <v>3</v>
      </c>
      <c r="C77" s="28">
        <v>3</v>
      </c>
      <c r="D77" s="28">
        <v>3</v>
      </c>
      <c r="E77" s="28">
        <v>3</v>
      </c>
      <c r="F77" s="28">
        <v>3</v>
      </c>
    </row>
    <row r="78" spans="1:6" x14ac:dyDescent="0.2">
      <c r="A78" s="28">
        <v>2</v>
      </c>
      <c r="B78" s="28">
        <v>1</v>
      </c>
      <c r="C78" s="28">
        <v>3</v>
      </c>
      <c r="D78" s="28">
        <v>2</v>
      </c>
      <c r="E78" s="28">
        <v>3</v>
      </c>
      <c r="F78" s="28">
        <v>2</v>
      </c>
    </row>
    <row r="79" spans="1:6" x14ac:dyDescent="0.2">
      <c r="A79" s="28">
        <v>5</v>
      </c>
      <c r="B79" s="28">
        <v>4</v>
      </c>
      <c r="C79" s="28">
        <v>4</v>
      </c>
      <c r="D79" s="28">
        <v>4</v>
      </c>
      <c r="E79" s="28">
        <v>3</v>
      </c>
      <c r="F79" s="28">
        <v>1</v>
      </c>
    </row>
    <row r="80" spans="1:6" x14ac:dyDescent="0.2">
      <c r="A80" s="28">
        <v>5</v>
      </c>
      <c r="B80" s="28">
        <v>5</v>
      </c>
      <c r="C80" s="28">
        <v>5</v>
      </c>
      <c r="D80" s="28">
        <v>5</v>
      </c>
      <c r="E80" s="28">
        <v>5</v>
      </c>
      <c r="F80" s="28">
        <v>3</v>
      </c>
    </row>
    <row r="81" spans="1:6" x14ac:dyDescent="0.2">
      <c r="A81" s="28">
        <v>5</v>
      </c>
      <c r="B81" s="28">
        <v>3</v>
      </c>
      <c r="C81" s="28">
        <v>3</v>
      </c>
      <c r="D81" s="28">
        <v>3</v>
      </c>
      <c r="E81" s="28">
        <v>5</v>
      </c>
      <c r="F81" s="28">
        <v>3</v>
      </c>
    </row>
    <row r="82" spans="1:6" x14ac:dyDescent="0.2">
      <c r="A82" s="28">
        <v>3</v>
      </c>
      <c r="B82" s="28">
        <v>3</v>
      </c>
      <c r="C82" s="28">
        <v>2</v>
      </c>
      <c r="D82" s="28">
        <v>3</v>
      </c>
      <c r="E82" s="28">
        <v>3</v>
      </c>
      <c r="F82" s="28">
        <v>3</v>
      </c>
    </row>
    <row r="83" spans="1:6" x14ac:dyDescent="0.2">
      <c r="A83" s="28">
        <v>1</v>
      </c>
      <c r="B83" s="28">
        <v>2</v>
      </c>
      <c r="C83" s="28">
        <v>3</v>
      </c>
      <c r="D83" s="28">
        <v>4</v>
      </c>
      <c r="E83" s="28">
        <v>5</v>
      </c>
      <c r="F83" s="28">
        <v>5</v>
      </c>
    </row>
    <row r="84" spans="1:6" x14ac:dyDescent="0.2">
      <c r="A84" s="28">
        <v>4</v>
      </c>
      <c r="B84" s="28">
        <v>1</v>
      </c>
      <c r="C84" s="28">
        <v>4</v>
      </c>
      <c r="D84" s="28">
        <v>5</v>
      </c>
      <c r="E84" s="28">
        <v>5</v>
      </c>
      <c r="F84" s="28">
        <v>5</v>
      </c>
    </row>
    <row r="85" spans="1:6" x14ac:dyDescent="0.2">
      <c r="A85" s="28">
        <v>4</v>
      </c>
      <c r="B85" s="28">
        <v>1</v>
      </c>
      <c r="C85" s="28">
        <v>4</v>
      </c>
      <c r="D85" s="28">
        <v>4</v>
      </c>
      <c r="E85" s="28">
        <v>1</v>
      </c>
      <c r="F85" s="28">
        <v>4</v>
      </c>
    </row>
    <row r="86" spans="1:6" x14ac:dyDescent="0.2">
      <c r="A86" s="28">
        <v>4</v>
      </c>
      <c r="B86" s="28">
        <v>5</v>
      </c>
      <c r="C86" s="28">
        <v>2</v>
      </c>
      <c r="D86" s="28">
        <v>5</v>
      </c>
      <c r="E86" s="28">
        <v>5</v>
      </c>
      <c r="F86" s="28">
        <v>3</v>
      </c>
    </row>
    <row r="87" spans="1:6" x14ac:dyDescent="0.2">
      <c r="A87" s="28">
        <v>2</v>
      </c>
      <c r="B87" s="28">
        <v>1</v>
      </c>
      <c r="C87" s="28">
        <v>3</v>
      </c>
      <c r="D87" s="28">
        <v>3</v>
      </c>
      <c r="E87" s="28">
        <v>3</v>
      </c>
      <c r="F87" s="28">
        <v>2</v>
      </c>
    </row>
    <row r="88" spans="1:6" x14ac:dyDescent="0.2">
      <c r="A88" s="28">
        <v>5</v>
      </c>
      <c r="B88" s="28">
        <v>4</v>
      </c>
      <c r="C88" s="28">
        <v>3</v>
      </c>
      <c r="D88" s="28">
        <v>5</v>
      </c>
      <c r="E88" s="28">
        <v>5</v>
      </c>
      <c r="F88" s="28">
        <v>3</v>
      </c>
    </row>
    <row r="89" spans="1:6" x14ac:dyDescent="0.2">
      <c r="A89" s="28">
        <v>5</v>
      </c>
      <c r="B89" s="28">
        <v>2</v>
      </c>
      <c r="C89" s="28">
        <v>5</v>
      </c>
      <c r="D89" s="28">
        <v>3</v>
      </c>
      <c r="E89" s="28">
        <v>4</v>
      </c>
      <c r="F89" s="28">
        <v>2</v>
      </c>
    </row>
    <row r="90" spans="1:6" x14ac:dyDescent="0.2">
      <c r="A90" s="28">
        <v>3</v>
      </c>
      <c r="B90" s="28">
        <v>1</v>
      </c>
      <c r="C90" s="28">
        <v>3</v>
      </c>
      <c r="D90" s="28">
        <v>5</v>
      </c>
      <c r="E90" s="28">
        <v>3</v>
      </c>
      <c r="F90" s="28">
        <v>1</v>
      </c>
    </row>
    <row r="91" spans="1:6" x14ac:dyDescent="0.2">
      <c r="A91" s="28">
        <v>1</v>
      </c>
      <c r="B91" s="28">
        <v>2</v>
      </c>
      <c r="C91" s="28">
        <v>1</v>
      </c>
      <c r="D91" s="28">
        <v>3</v>
      </c>
      <c r="E91" s="28">
        <v>2</v>
      </c>
      <c r="F91" s="28">
        <v>3</v>
      </c>
    </row>
    <row r="92" spans="1:6" x14ac:dyDescent="0.2">
      <c r="A92" s="28">
        <v>4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</row>
    <row r="93" spans="1:6" x14ac:dyDescent="0.2">
      <c r="A93" s="28">
        <v>1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</row>
    <row r="94" spans="1:6" x14ac:dyDescent="0.2">
      <c r="A94" s="28">
        <v>4</v>
      </c>
      <c r="B94" s="28">
        <v>3</v>
      </c>
      <c r="C94" s="28">
        <v>3</v>
      </c>
      <c r="D94" s="28">
        <v>3</v>
      </c>
      <c r="E94" s="28">
        <v>3</v>
      </c>
      <c r="F94" s="28">
        <v>1</v>
      </c>
    </row>
    <row r="95" spans="1:6" x14ac:dyDescent="0.2">
      <c r="A95" s="28">
        <v>3</v>
      </c>
      <c r="B95" s="28">
        <v>3</v>
      </c>
      <c r="C95" s="28">
        <v>3</v>
      </c>
      <c r="D95" s="28">
        <v>3</v>
      </c>
      <c r="E95" s="28">
        <v>3</v>
      </c>
      <c r="F95" s="28">
        <v>3</v>
      </c>
    </row>
    <row r="96" spans="1:6" x14ac:dyDescent="0.2">
      <c r="A96" s="28">
        <v>4</v>
      </c>
      <c r="B96" s="28">
        <v>3</v>
      </c>
      <c r="C96" s="28">
        <v>3</v>
      </c>
      <c r="D96" s="28">
        <v>4</v>
      </c>
      <c r="E96" s="28">
        <v>3</v>
      </c>
      <c r="F96" s="28">
        <v>3</v>
      </c>
    </row>
    <row r="97" spans="1:6" x14ac:dyDescent="0.2">
      <c r="A97" s="28">
        <v>5</v>
      </c>
      <c r="B97" s="28">
        <v>5</v>
      </c>
      <c r="C97" s="28">
        <v>5</v>
      </c>
      <c r="D97" s="28">
        <v>5</v>
      </c>
      <c r="E97" s="28">
        <v>5</v>
      </c>
      <c r="F97" s="28">
        <v>4</v>
      </c>
    </row>
    <row r="98" spans="1:6" x14ac:dyDescent="0.2">
      <c r="A98" s="28">
        <v>3</v>
      </c>
      <c r="B98" s="28">
        <v>3</v>
      </c>
      <c r="C98" s="28">
        <v>3</v>
      </c>
      <c r="D98" s="28">
        <v>4</v>
      </c>
      <c r="E98" s="28">
        <v>2</v>
      </c>
      <c r="F98" s="28">
        <v>3</v>
      </c>
    </row>
    <row r="99" spans="1:6" x14ac:dyDescent="0.2">
      <c r="A99" s="28">
        <v>4</v>
      </c>
      <c r="B99" s="28">
        <v>4</v>
      </c>
      <c r="C99" s="28">
        <v>5</v>
      </c>
      <c r="D99" s="28">
        <v>4</v>
      </c>
      <c r="E99" s="28">
        <v>5</v>
      </c>
      <c r="F99" s="28">
        <v>4</v>
      </c>
    </row>
    <row r="100" spans="1:6" x14ac:dyDescent="0.2">
      <c r="A100" s="28">
        <v>4</v>
      </c>
      <c r="B100" s="28">
        <v>4</v>
      </c>
      <c r="C100" s="28">
        <v>4</v>
      </c>
      <c r="D100" s="28">
        <v>4</v>
      </c>
      <c r="E100" s="28">
        <v>4</v>
      </c>
      <c r="F100" s="28">
        <v>4</v>
      </c>
    </row>
    <row r="101" spans="1:6" x14ac:dyDescent="0.2">
      <c r="A101" s="28">
        <v>1</v>
      </c>
      <c r="B101" s="28">
        <v>1</v>
      </c>
      <c r="C101" s="28">
        <v>1</v>
      </c>
      <c r="D101" s="28">
        <v>2</v>
      </c>
      <c r="E101" s="28">
        <v>4</v>
      </c>
      <c r="F101" s="28">
        <v>1</v>
      </c>
    </row>
    <row r="102" spans="1:6" x14ac:dyDescent="0.2">
      <c r="A102" s="28">
        <v>5</v>
      </c>
      <c r="B102" s="28">
        <v>5</v>
      </c>
      <c r="C102" s="28">
        <v>5</v>
      </c>
      <c r="D102" s="28">
        <v>5</v>
      </c>
      <c r="E102" s="28">
        <v>5</v>
      </c>
      <c r="F102" s="28">
        <v>5</v>
      </c>
    </row>
    <row r="103" spans="1:6" x14ac:dyDescent="0.2">
      <c r="A103" s="28">
        <v>4</v>
      </c>
      <c r="B103" s="28">
        <v>4</v>
      </c>
      <c r="C103" s="28">
        <v>4</v>
      </c>
      <c r="D103" s="28">
        <v>4</v>
      </c>
      <c r="E103" s="28">
        <v>4</v>
      </c>
      <c r="F103" s="28">
        <v>4</v>
      </c>
    </row>
    <row r="104" spans="1:6" x14ac:dyDescent="0.2">
      <c r="A104" s="28">
        <v>5</v>
      </c>
      <c r="B104" s="28">
        <v>5</v>
      </c>
      <c r="C104" s="28">
        <v>5</v>
      </c>
      <c r="D104" s="28">
        <v>5</v>
      </c>
      <c r="E104" s="28">
        <v>5</v>
      </c>
      <c r="F104" s="28">
        <v>5</v>
      </c>
    </row>
    <row r="105" spans="1:6" x14ac:dyDescent="0.2">
      <c r="A105" s="28">
        <v>5</v>
      </c>
      <c r="B105" s="28">
        <v>3</v>
      </c>
      <c r="C105" s="28">
        <v>4</v>
      </c>
      <c r="D105" s="28">
        <v>3</v>
      </c>
      <c r="E105" s="28">
        <v>4</v>
      </c>
      <c r="F105" s="28">
        <v>4</v>
      </c>
    </row>
    <row r="106" spans="1:6" x14ac:dyDescent="0.2">
      <c r="A106" s="28">
        <v>4</v>
      </c>
      <c r="B106" s="28">
        <v>4</v>
      </c>
      <c r="C106" s="28">
        <v>4</v>
      </c>
      <c r="D106" s="28">
        <v>3</v>
      </c>
      <c r="E106" s="28">
        <v>3</v>
      </c>
      <c r="F106" s="28">
        <v>4</v>
      </c>
    </row>
    <row r="107" spans="1:6" x14ac:dyDescent="0.2">
      <c r="A107" s="28">
        <v>5</v>
      </c>
      <c r="B107" s="28">
        <v>2</v>
      </c>
      <c r="C107" s="28">
        <v>4</v>
      </c>
      <c r="D107" s="28">
        <v>3</v>
      </c>
      <c r="E107" s="28">
        <v>4</v>
      </c>
      <c r="F107" s="28">
        <v>2</v>
      </c>
    </row>
    <row r="108" spans="1:6" x14ac:dyDescent="0.2">
      <c r="A108" s="28">
        <v>5</v>
      </c>
      <c r="B108" s="28">
        <v>2</v>
      </c>
      <c r="C108" s="28">
        <v>5</v>
      </c>
      <c r="D108" s="28">
        <v>5</v>
      </c>
      <c r="E108" s="28">
        <v>5</v>
      </c>
      <c r="F108" s="28">
        <v>3</v>
      </c>
    </row>
    <row r="109" spans="1:6" x14ac:dyDescent="0.2">
      <c r="A109" s="28">
        <v>4</v>
      </c>
      <c r="B109" s="28">
        <v>4</v>
      </c>
      <c r="C109" s="28">
        <v>4</v>
      </c>
      <c r="D109" s="28">
        <v>4</v>
      </c>
      <c r="E109" s="28">
        <v>4</v>
      </c>
      <c r="F109" s="28">
        <v>4</v>
      </c>
    </row>
    <row r="110" spans="1:6" x14ac:dyDescent="0.2">
      <c r="A110" s="28">
        <v>4</v>
      </c>
      <c r="B110" s="28">
        <v>4</v>
      </c>
      <c r="C110" s="28">
        <v>4</v>
      </c>
      <c r="D110" s="28">
        <v>4</v>
      </c>
      <c r="E110" s="28">
        <v>4</v>
      </c>
      <c r="F110" s="28">
        <v>3</v>
      </c>
    </row>
    <row r="111" spans="1:6" x14ac:dyDescent="0.2">
      <c r="A111" s="28">
        <v>5</v>
      </c>
      <c r="B111" s="28">
        <v>5</v>
      </c>
      <c r="C111" s="28">
        <v>5</v>
      </c>
      <c r="D111" s="28">
        <v>5</v>
      </c>
      <c r="E111" s="28">
        <v>5</v>
      </c>
      <c r="F111" s="28">
        <v>3</v>
      </c>
    </row>
    <row r="112" spans="1:6" x14ac:dyDescent="0.2">
      <c r="A112" s="28">
        <v>3</v>
      </c>
      <c r="B112" s="28">
        <v>1</v>
      </c>
      <c r="C112" s="28">
        <v>5</v>
      </c>
      <c r="D112" s="28">
        <v>1</v>
      </c>
      <c r="E112" s="28">
        <v>4</v>
      </c>
      <c r="F112" s="28">
        <v>3</v>
      </c>
    </row>
    <row r="113" spans="1:6" x14ac:dyDescent="0.2">
      <c r="A113" s="28">
        <v>5</v>
      </c>
      <c r="B113" s="28">
        <v>5</v>
      </c>
      <c r="C113" s="28">
        <v>5</v>
      </c>
      <c r="D113" s="28">
        <v>5</v>
      </c>
      <c r="E113" s="28">
        <v>5</v>
      </c>
      <c r="F113" s="28">
        <v>5</v>
      </c>
    </row>
    <row r="114" spans="1:6" x14ac:dyDescent="0.2">
      <c r="A114" s="28">
        <v>5</v>
      </c>
      <c r="B114" s="28">
        <v>4</v>
      </c>
      <c r="C114" s="28">
        <v>5</v>
      </c>
      <c r="D114" s="28">
        <v>3</v>
      </c>
      <c r="E114" s="28">
        <v>4</v>
      </c>
      <c r="F114" s="28">
        <v>3</v>
      </c>
    </row>
    <row r="115" spans="1:6" x14ac:dyDescent="0.2">
      <c r="A115" s="28">
        <v>4</v>
      </c>
      <c r="B115" s="28">
        <v>4</v>
      </c>
      <c r="C115" s="28">
        <v>4</v>
      </c>
      <c r="D115" s="28">
        <v>4</v>
      </c>
      <c r="E115" s="28">
        <v>4</v>
      </c>
      <c r="F115" s="28">
        <v>4</v>
      </c>
    </row>
    <row r="116" spans="1:6" x14ac:dyDescent="0.2">
      <c r="A116" s="28">
        <v>5</v>
      </c>
      <c r="B116" s="28">
        <v>3</v>
      </c>
      <c r="C116" s="28">
        <v>4</v>
      </c>
      <c r="D116" s="28">
        <v>4</v>
      </c>
      <c r="E116" s="28">
        <v>5</v>
      </c>
      <c r="F116" s="28">
        <v>2</v>
      </c>
    </row>
    <row r="117" spans="1:6" x14ac:dyDescent="0.2">
      <c r="A117" s="28">
        <v>3</v>
      </c>
      <c r="B117" s="28">
        <v>3</v>
      </c>
      <c r="C117" s="28">
        <v>3</v>
      </c>
      <c r="D117" s="28">
        <v>3</v>
      </c>
      <c r="E117" s="28">
        <v>3</v>
      </c>
      <c r="F117" s="28">
        <v>3</v>
      </c>
    </row>
    <row r="118" spans="1:6" x14ac:dyDescent="0.2">
      <c r="A118" s="28">
        <v>5</v>
      </c>
      <c r="B118" s="28">
        <v>4</v>
      </c>
      <c r="C118" s="28">
        <v>5</v>
      </c>
      <c r="D118" s="28">
        <v>5</v>
      </c>
      <c r="E118" s="28">
        <v>5</v>
      </c>
      <c r="F118" s="28">
        <v>2</v>
      </c>
    </row>
    <row r="119" spans="1:6" x14ac:dyDescent="0.2">
      <c r="A119" s="28">
        <v>3</v>
      </c>
      <c r="B119" s="28">
        <v>3</v>
      </c>
      <c r="C119" s="28">
        <v>3</v>
      </c>
      <c r="D119" s="28">
        <v>3</v>
      </c>
      <c r="E119" s="28">
        <v>3</v>
      </c>
      <c r="F119" s="28">
        <v>3</v>
      </c>
    </row>
    <row r="120" spans="1:6" x14ac:dyDescent="0.2">
      <c r="A120" s="28">
        <v>4</v>
      </c>
      <c r="B120" s="28">
        <v>4</v>
      </c>
      <c r="C120" s="28">
        <v>4</v>
      </c>
      <c r="D120" s="28">
        <v>4</v>
      </c>
      <c r="E120" s="28">
        <v>4</v>
      </c>
      <c r="F120" s="28">
        <v>4</v>
      </c>
    </row>
    <row r="121" spans="1:6" x14ac:dyDescent="0.2">
      <c r="A121" s="28">
        <v>4</v>
      </c>
      <c r="B121" s="28">
        <v>3</v>
      </c>
      <c r="C121" s="28">
        <v>4</v>
      </c>
      <c r="D121" s="28">
        <v>4</v>
      </c>
      <c r="E121" s="28">
        <v>4</v>
      </c>
      <c r="F121" s="28">
        <v>3</v>
      </c>
    </row>
    <row r="122" spans="1:6" x14ac:dyDescent="0.2">
      <c r="A122" s="28">
        <v>5</v>
      </c>
      <c r="B122" s="28">
        <v>5</v>
      </c>
      <c r="C122" s="28">
        <v>3</v>
      </c>
      <c r="D122" s="28">
        <v>4</v>
      </c>
      <c r="E122" s="28">
        <v>4</v>
      </c>
      <c r="F122" s="28">
        <v>3</v>
      </c>
    </row>
    <row r="123" spans="1:6" x14ac:dyDescent="0.2">
      <c r="A123" s="28">
        <v>4</v>
      </c>
      <c r="B123" s="28">
        <v>3</v>
      </c>
      <c r="C123" s="28">
        <v>5</v>
      </c>
      <c r="D123" s="28">
        <v>5</v>
      </c>
      <c r="E123" s="28">
        <v>5</v>
      </c>
      <c r="F123" s="28">
        <v>3</v>
      </c>
    </row>
    <row r="124" spans="1:6" x14ac:dyDescent="0.2">
      <c r="A124" s="28">
        <v>5</v>
      </c>
      <c r="B124" s="28">
        <v>3</v>
      </c>
      <c r="C124" s="28">
        <v>5</v>
      </c>
      <c r="D124" s="28">
        <v>5</v>
      </c>
      <c r="E124" s="28">
        <v>5</v>
      </c>
      <c r="F124" s="28">
        <v>1</v>
      </c>
    </row>
  </sheetData>
  <mergeCells count="1">
    <mergeCell ref="I38:M38"/>
  </mergeCells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4"/>
  <sheetViews>
    <sheetView topLeftCell="E25" workbookViewId="0">
      <selection activeCell="H38" sqref="H38:M45"/>
    </sheetView>
  </sheetViews>
  <sheetFormatPr baseColWidth="10" defaultRowHeight="16" x14ac:dyDescent="0.2"/>
  <cols>
    <col min="8" max="8" width="13" bestFit="1" customWidth="1"/>
    <col min="9" max="9" width="8.6640625" customWidth="1"/>
    <col min="10" max="10" width="10.33203125" customWidth="1"/>
    <col min="11" max="11" width="9.5" customWidth="1"/>
    <col min="12" max="12" width="10" customWidth="1"/>
    <col min="13" max="13" width="8.83203125" customWidth="1"/>
    <col min="14" max="14" width="24.33203125" bestFit="1" customWidth="1"/>
  </cols>
  <sheetData>
    <row r="1" spans="1:9" x14ac:dyDescent="0.2">
      <c r="A1" t="s">
        <v>289</v>
      </c>
      <c r="B1" t="s">
        <v>288</v>
      </c>
      <c r="C1" t="s">
        <v>287</v>
      </c>
      <c r="D1" t="s">
        <v>286</v>
      </c>
      <c r="E1" t="s">
        <v>285</v>
      </c>
      <c r="F1" t="s">
        <v>284</v>
      </c>
    </row>
    <row r="2" spans="1:9" x14ac:dyDescent="0.2">
      <c r="A2">
        <v>2</v>
      </c>
      <c r="B2">
        <v>1</v>
      </c>
      <c r="C2">
        <v>1</v>
      </c>
      <c r="D2">
        <v>3</v>
      </c>
      <c r="E2">
        <v>4</v>
      </c>
      <c r="F2">
        <v>1</v>
      </c>
    </row>
    <row r="3" spans="1:9" x14ac:dyDescent="0.2">
      <c r="A3">
        <v>4</v>
      </c>
      <c r="B3">
        <v>3</v>
      </c>
      <c r="C3">
        <v>2</v>
      </c>
      <c r="D3">
        <v>4</v>
      </c>
      <c r="E3">
        <v>4</v>
      </c>
      <c r="F3">
        <v>4</v>
      </c>
    </row>
    <row r="4" spans="1:9" x14ac:dyDescent="0.2">
      <c r="A4">
        <v>3</v>
      </c>
      <c r="B4">
        <v>1</v>
      </c>
      <c r="C4">
        <v>2</v>
      </c>
      <c r="D4">
        <v>3</v>
      </c>
      <c r="E4">
        <v>3</v>
      </c>
      <c r="F4">
        <v>2</v>
      </c>
      <c r="H4" s="10" t="s">
        <v>249</v>
      </c>
      <c r="I4" t="s">
        <v>295</v>
      </c>
    </row>
    <row r="5" spans="1:9" x14ac:dyDescent="0.2">
      <c r="A5">
        <v>2</v>
      </c>
      <c r="B5">
        <v>1</v>
      </c>
      <c r="C5">
        <v>1</v>
      </c>
      <c r="D5">
        <v>3</v>
      </c>
      <c r="E5">
        <v>4</v>
      </c>
      <c r="F5">
        <v>1</v>
      </c>
      <c r="H5" s="11">
        <v>1</v>
      </c>
      <c r="I5" s="14">
        <v>0.3983739837398374</v>
      </c>
    </row>
    <row r="6" spans="1:9" x14ac:dyDescent="0.2">
      <c r="A6">
        <v>2</v>
      </c>
      <c r="B6">
        <v>3</v>
      </c>
      <c r="C6">
        <v>3</v>
      </c>
      <c r="D6">
        <v>3</v>
      </c>
      <c r="E6">
        <v>2</v>
      </c>
      <c r="F6">
        <v>3</v>
      </c>
      <c r="H6" s="11">
        <v>2</v>
      </c>
      <c r="I6" s="14">
        <v>0.26829268292682928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H7" s="11">
        <v>3</v>
      </c>
      <c r="I7" s="14">
        <v>0.1951219512195122</v>
      </c>
    </row>
    <row r="8" spans="1:9" x14ac:dyDescent="0.2">
      <c r="A8">
        <v>3</v>
      </c>
      <c r="B8">
        <v>4</v>
      </c>
      <c r="C8">
        <v>4</v>
      </c>
      <c r="D8">
        <v>1</v>
      </c>
      <c r="E8">
        <v>4</v>
      </c>
      <c r="F8">
        <v>3</v>
      </c>
      <c r="H8" s="11">
        <v>4</v>
      </c>
      <c r="I8" s="14">
        <v>8.1300813008130079E-2</v>
      </c>
    </row>
    <row r="9" spans="1:9" x14ac:dyDescent="0.2">
      <c r="A9">
        <v>3</v>
      </c>
      <c r="B9">
        <v>2</v>
      </c>
      <c r="C9">
        <v>2</v>
      </c>
      <c r="D9">
        <v>3</v>
      </c>
      <c r="E9">
        <v>2</v>
      </c>
      <c r="F9">
        <v>2</v>
      </c>
      <c r="H9" s="11">
        <v>5</v>
      </c>
      <c r="I9" s="14">
        <v>5.6910569105691054E-2</v>
      </c>
    </row>
    <row r="10" spans="1:9" x14ac:dyDescent="0.2">
      <c r="A10">
        <v>3</v>
      </c>
      <c r="B10">
        <v>4</v>
      </c>
      <c r="C10">
        <v>5</v>
      </c>
      <c r="D10">
        <v>5</v>
      </c>
      <c r="E10">
        <v>5</v>
      </c>
      <c r="F10">
        <v>3</v>
      </c>
      <c r="H10" s="11" t="s">
        <v>250</v>
      </c>
      <c r="I10" s="14">
        <v>1</v>
      </c>
    </row>
    <row r="11" spans="1:9" x14ac:dyDescent="0.2">
      <c r="A11">
        <v>5</v>
      </c>
      <c r="B11">
        <v>3</v>
      </c>
      <c r="C11">
        <v>4</v>
      </c>
      <c r="D11">
        <v>4</v>
      </c>
      <c r="E11">
        <v>4</v>
      </c>
      <c r="F11">
        <v>3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</row>
    <row r="13" spans="1:9" x14ac:dyDescent="0.2">
      <c r="A13">
        <v>5</v>
      </c>
      <c r="B13">
        <v>5</v>
      </c>
      <c r="C13">
        <v>5</v>
      </c>
      <c r="D13">
        <v>5</v>
      </c>
      <c r="E13">
        <v>1</v>
      </c>
      <c r="F13">
        <v>5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9" x14ac:dyDescent="0.2">
      <c r="A15">
        <v>3</v>
      </c>
      <c r="B15">
        <v>1</v>
      </c>
      <c r="C15">
        <v>2</v>
      </c>
      <c r="D15">
        <v>2</v>
      </c>
      <c r="E15">
        <v>4</v>
      </c>
      <c r="F15">
        <v>1</v>
      </c>
    </row>
    <row r="16" spans="1:9" x14ac:dyDescent="0.2">
      <c r="A16">
        <v>3</v>
      </c>
      <c r="B16">
        <v>1</v>
      </c>
      <c r="C16">
        <v>2</v>
      </c>
      <c r="D16">
        <v>1</v>
      </c>
      <c r="E16">
        <v>2</v>
      </c>
      <c r="F16">
        <v>1</v>
      </c>
    </row>
    <row r="17" spans="1:14" x14ac:dyDescent="0.2">
      <c r="A17">
        <v>3</v>
      </c>
      <c r="B17">
        <v>3</v>
      </c>
      <c r="C17">
        <v>2</v>
      </c>
      <c r="D17">
        <v>3</v>
      </c>
      <c r="E17">
        <v>2</v>
      </c>
      <c r="F17">
        <v>3</v>
      </c>
    </row>
    <row r="18" spans="1:14" x14ac:dyDescent="0.2">
      <c r="A18">
        <v>4</v>
      </c>
      <c r="B18">
        <v>4</v>
      </c>
      <c r="C18">
        <v>4</v>
      </c>
      <c r="D18">
        <v>4</v>
      </c>
      <c r="E18">
        <v>1</v>
      </c>
      <c r="F18">
        <v>5</v>
      </c>
    </row>
    <row r="19" spans="1:14" x14ac:dyDescent="0.2">
      <c r="A19">
        <v>4</v>
      </c>
      <c r="B19">
        <v>2</v>
      </c>
      <c r="C19">
        <v>2</v>
      </c>
      <c r="D19">
        <v>4</v>
      </c>
      <c r="E19">
        <v>3</v>
      </c>
      <c r="F19">
        <v>2</v>
      </c>
    </row>
    <row r="20" spans="1:14" x14ac:dyDescent="0.2">
      <c r="A20">
        <v>4</v>
      </c>
      <c r="B20">
        <v>1</v>
      </c>
      <c r="C20">
        <v>2</v>
      </c>
      <c r="D20">
        <v>3</v>
      </c>
      <c r="E20">
        <v>5</v>
      </c>
      <c r="F20">
        <v>1</v>
      </c>
    </row>
    <row r="21" spans="1:14" x14ac:dyDescent="0.2">
      <c r="A21">
        <v>4</v>
      </c>
      <c r="B21">
        <v>1</v>
      </c>
      <c r="C21">
        <v>2</v>
      </c>
      <c r="D21">
        <v>1</v>
      </c>
      <c r="E21">
        <v>4</v>
      </c>
      <c r="F21">
        <v>2</v>
      </c>
    </row>
    <row r="22" spans="1:14" x14ac:dyDescent="0.2">
      <c r="A22">
        <v>1</v>
      </c>
      <c r="B22">
        <v>1</v>
      </c>
      <c r="C22">
        <v>4</v>
      </c>
      <c r="D22">
        <v>1</v>
      </c>
      <c r="E22">
        <v>5</v>
      </c>
      <c r="F22">
        <v>2</v>
      </c>
    </row>
    <row r="23" spans="1:14" x14ac:dyDescent="0.2">
      <c r="A23">
        <v>2</v>
      </c>
      <c r="B23">
        <v>1</v>
      </c>
      <c r="C23">
        <v>4</v>
      </c>
      <c r="D23">
        <v>3</v>
      </c>
      <c r="E23">
        <v>1</v>
      </c>
      <c r="F23">
        <v>1</v>
      </c>
    </row>
    <row r="24" spans="1:14" x14ac:dyDescent="0.2">
      <c r="A24">
        <v>2</v>
      </c>
      <c r="B24">
        <v>1</v>
      </c>
      <c r="C24">
        <v>2</v>
      </c>
      <c r="D24">
        <v>3</v>
      </c>
      <c r="E24">
        <v>3</v>
      </c>
      <c r="F24">
        <v>2</v>
      </c>
    </row>
    <row r="25" spans="1:14" x14ac:dyDescent="0.2">
      <c r="A25">
        <v>1</v>
      </c>
      <c r="B25">
        <v>3</v>
      </c>
      <c r="C25">
        <v>4</v>
      </c>
      <c r="D25">
        <v>3</v>
      </c>
      <c r="E25">
        <v>2</v>
      </c>
      <c r="F25">
        <v>3</v>
      </c>
    </row>
    <row r="26" spans="1:14" x14ac:dyDescent="0.2">
      <c r="A26">
        <v>3</v>
      </c>
      <c r="B26">
        <v>1</v>
      </c>
      <c r="C26">
        <v>4</v>
      </c>
      <c r="D26">
        <v>3</v>
      </c>
      <c r="E26">
        <v>5</v>
      </c>
      <c r="F26">
        <v>1</v>
      </c>
    </row>
    <row r="27" spans="1:14" x14ac:dyDescent="0.2">
      <c r="A27">
        <v>3</v>
      </c>
      <c r="B27">
        <v>2</v>
      </c>
      <c r="C27">
        <v>5</v>
      </c>
      <c r="D27">
        <v>3</v>
      </c>
      <c r="E27">
        <v>2</v>
      </c>
      <c r="F27">
        <v>2</v>
      </c>
    </row>
    <row r="28" spans="1:14" x14ac:dyDescent="0.2">
      <c r="A28">
        <v>3</v>
      </c>
      <c r="B28">
        <v>3</v>
      </c>
      <c r="C28">
        <v>4</v>
      </c>
      <c r="D28">
        <v>3</v>
      </c>
      <c r="E28">
        <v>4</v>
      </c>
      <c r="F28">
        <v>3</v>
      </c>
      <c r="I28" s="34" t="s">
        <v>296</v>
      </c>
      <c r="J28" s="34"/>
      <c r="K28" s="34"/>
      <c r="L28" s="34"/>
      <c r="M28" s="34"/>
      <c r="N28" s="34"/>
    </row>
    <row r="29" spans="1:14" x14ac:dyDescent="0.2">
      <c r="A29">
        <v>3</v>
      </c>
      <c r="B29">
        <v>1</v>
      </c>
      <c r="C29">
        <v>2</v>
      </c>
      <c r="D29">
        <v>4</v>
      </c>
      <c r="E29">
        <v>5</v>
      </c>
      <c r="F29">
        <v>3</v>
      </c>
      <c r="H29" t="s">
        <v>297</v>
      </c>
      <c r="I29" t="s">
        <v>289</v>
      </c>
      <c r="J29" t="s">
        <v>288</v>
      </c>
      <c r="K29" t="s">
        <v>287</v>
      </c>
      <c r="L29" t="s">
        <v>286</v>
      </c>
      <c r="M29" t="s">
        <v>285</v>
      </c>
      <c r="N29" t="s">
        <v>284</v>
      </c>
    </row>
    <row r="30" spans="1:14" x14ac:dyDescent="0.2">
      <c r="A30">
        <v>4</v>
      </c>
      <c r="B30">
        <v>1</v>
      </c>
      <c r="C30">
        <v>3</v>
      </c>
      <c r="D30">
        <v>2</v>
      </c>
      <c r="E30">
        <v>5</v>
      </c>
      <c r="F30">
        <v>2</v>
      </c>
      <c r="H30">
        <v>1</v>
      </c>
      <c r="I30" s="14">
        <v>0.16260162601626016</v>
      </c>
      <c r="J30" s="14">
        <v>0.48780487804878048</v>
      </c>
      <c r="K30" s="14">
        <v>0.1951219512195122</v>
      </c>
      <c r="L30" s="14">
        <v>0.1951219512195122</v>
      </c>
      <c r="M30" s="14">
        <v>0.16260162601626016</v>
      </c>
      <c r="N30" s="14">
        <v>0.3983739837398374</v>
      </c>
    </row>
    <row r="31" spans="1:14" x14ac:dyDescent="0.2">
      <c r="A31">
        <v>1</v>
      </c>
      <c r="B31">
        <v>3</v>
      </c>
      <c r="C31">
        <v>2</v>
      </c>
      <c r="D31">
        <v>2</v>
      </c>
      <c r="E31">
        <v>1</v>
      </c>
      <c r="F31">
        <v>5</v>
      </c>
      <c r="H31">
        <v>2</v>
      </c>
      <c r="I31" s="14">
        <v>0.18699186991869918</v>
      </c>
      <c r="J31" s="14">
        <v>0.17886178861788618</v>
      </c>
      <c r="K31" s="14">
        <v>0.26829268292682928</v>
      </c>
      <c r="L31" s="14">
        <v>0.26016260162601629</v>
      </c>
      <c r="M31" s="14">
        <v>0.16260162601626016</v>
      </c>
      <c r="N31" s="14">
        <v>0.26829268292682928</v>
      </c>
    </row>
    <row r="32" spans="1:14" x14ac:dyDescent="0.2">
      <c r="A32">
        <v>5</v>
      </c>
      <c r="B32">
        <v>2</v>
      </c>
      <c r="C32">
        <v>3</v>
      </c>
      <c r="D32">
        <v>5</v>
      </c>
      <c r="E32">
        <v>1</v>
      </c>
      <c r="F32">
        <v>2</v>
      </c>
      <c r="H32">
        <v>3</v>
      </c>
      <c r="I32" s="14">
        <v>0.33333333333333331</v>
      </c>
      <c r="J32" s="14">
        <v>0.17886178861788618</v>
      </c>
      <c r="K32" s="14">
        <v>0.26016260162601629</v>
      </c>
      <c r="L32" s="14">
        <v>0.27642276422764228</v>
      </c>
      <c r="M32" s="14">
        <v>0.24390243902439024</v>
      </c>
      <c r="N32" s="14">
        <v>0.1951219512195122</v>
      </c>
    </row>
    <row r="33" spans="1:14" x14ac:dyDescent="0.2">
      <c r="A33">
        <v>3</v>
      </c>
      <c r="B33">
        <v>4</v>
      </c>
      <c r="C33">
        <v>2</v>
      </c>
      <c r="D33">
        <v>1</v>
      </c>
      <c r="E33">
        <v>3</v>
      </c>
      <c r="F33">
        <v>4</v>
      </c>
      <c r="H33">
        <v>4</v>
      </c>
      <c r="I33" s="14">
        <v>0.18699186991869918</v>
      </c>
      <c r="J33" s="14">
        <v>8.1300813008130079E-2</v>
      </c>
      <c r="K33" s="14">
        <v>0.17886178861788618</v>
      </c>
      <c r="L33" s="14">
        <v>0.16260162601626016</v>
      </c>
      <c r="M33" s="14">
        <v>0.25203252032520324</v>
      </c>
      <c r="N33" s="14">
        <v>8.1300813008130079E-2</v>
      </c>
    </row>
    <row r="34" spans="1:14" x14ac:dyDescent="0.2">
      <c r="A34">
        <v>3</v>
      </c>
      <c r="B34">
        <v>2</v>
      </c>
      <c r="C34">
        <v>3</v>
      </c>
      <c r="D34">
        <v>2</v>
      </c>
      <c r="E34">
        <v>3</v>
      </c>
      <c r="F34">
        <v>2</v>
      </c>
      <c r="H34">
        <v>5</v>
      </c>
      <c r="I34" s="14">
        <v>0.13008130081300814</v>
      </c>
      <c r="J34" s="14">
        <v>7.3170731707317069E-2</v>
      </c>
      <c r="K34" s="14">
        <v>9.7560975609756101E-2</v>
      </c>
      <c r="L34" s="14">
        <v>0.10569105691056911</v>
      </c>
      <c r="M34" s="14">
        <v>0.17886178861788618</v>
      </c>
      <c r="N34" s="14">
        <v>5.6910569105691054E-2</v>
      </c>
    </row>
    <row r="35" spans="1:14" x14ac:dyDescent="0.2">
      <c r="A35">
        <v>2</v>
      </c>
      <c r="B35">
        <v>1</v>
      </c>
      <c r="C35">
        <v>1</v>
      </c>
      <c r="D35">
        <v>2</v>
      </c>
      <c r="E35">
        <v>3</v>
      </c>
      <c r="F35">
        <v>2</v>
      </c>
      <c r="H35" t="s">
        <v>250</v>
      </c>
      <c r="I35" s="14">
        <v>1</v>
      </c>
      <c r="J35" s="14">
        <v>1</v>
      </c>
      <c r="K35" s="14">
        <v>1</v>
      </c>
      <c r="L35" s="14">
        <v>1</v>
      </c>
      <c r="M35" s="14">
        <v>1</v>
      </c>
      <c r="N35" s="14">
        <v>1</v>
      </c>
    </row>
    <row r="36" spans="1:14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14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14" x14ac:dyDescent="0.2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H38" t="s">
        <v>296</v>
      </c>
      <c r="I38" s="34" t="s">
        <v>297</v>
      </c>
      <c r="J38" s="34"/>
      <c r="K38" s="34"/>
      <c r="L38" s="34"/>
      <c r="M38" s="34"/>
    </row>
    <row r="39" spans="1:14" x14ac:dyDescent="0.2">
      <c r="A39">
        <v>3</v>
      </c>
      <c r="B39">
        <v>2</v>
      </c>
      <c r="C39">
        <v>2</v>
      </c>
      <c r="D39">
        <v>2</v>
      </c>
      <c r="E39">
        <v>3</v>
      </c>
      <c r="F39">
        <v>3</v>
      </c>
      <c r="I39">
        <v>1</v>
      </c>
      <c r="J39">
        <v>2</v>
      </c>
      <c r="K39">
        <v>3</v>
      </c>
      <c r="L39">
        <v>4</v>
      </c>
      <c r="M39">
        <v>5</v>
      </c>
      <c r="N39" t="s">
        <v>250</v>
      </c>
    </row>
    <row r="40" spans="1:14" x14ac:dyDescent="0.2">
      <c r="A40">
        <v>4</v>
      </c>
      <c r="B40">
        <v>2</v>
      </c>
      <c r="C40">
        <v>2</v>
      </c>
      <c r="D40">
        <v>2</v>
      </c>
      <c r="E40">
        <v>4</v>
      </c>
      <c r="F40">
        <v>2</v>
      </c>
      <c r="H40" t="s">
        <v>289</v>
      </c>
      <c r="I40" s="14">
        <v>0.16260162601626016</v>
      </c>
      <c r="J40" s="14">
        <v>0.18699186991869918</v>
      </c>
      <c r="K40" s="14">
        <v>0.33333333333333331</v>
      </c>
      <c r="L40" s="14">
        <v>0.18699186991869918</v>
      </c>
      <c r="M40" s="14">
        <v>0.13008130081300814</v>
      </c>
      <c r="N40" s="14">
        <v>1</v>
      </c>
    </row>
    <row r="41" spans="1:14" x14ac:dyDescent="0.2">
      <c r="A41">
        <v>2</v>
      </c>
      <c r="B41">
        <v>1</v>
      </c>
      <c r="C41">
        <v>2</v>
      </c>
      <c r="D41">
        <v>2</v>
      </c>
      <c r="E41">
        <v>2</v>
      </c>
      <c r="F41">
        <v>1</v>
      </c>
      <c r="H41" t="s">
        <v>288</v>
      </c>
      <c r="I41" s="14">
        <v>0.48780487804878048</v>
      </c>
      <c r="J41" s="14">
        <v>0.17886178861788618</v>
      </c>
      <c r="K41" s="14">
        <v>0.17886178861788618</v>
      </c>
      <c r="L41" s="14">
        <v>8.1300813008130079E-2</v>
      </c>
      <c r="M41" s="14">
        <v>7.3170731707317069E-2</v>
      </c>
      <c r="N41" s="14">
        <v>1</v>
      </c>
    </row>
    <row r="42" spans="1:14" x14ac:dyDescent="0.2">
      <c r="A42">
        <v>4</v>
      </c>
      <c r="B42">
        <v>4</v>
      </c>
      <c r="C42">
        <v>5</v>
      </c>
      <c r="D42">
        <v>4</v>
      </c>
      <c r="E42">
        <v>5</v>
      </c>
      <c r="F42">
        <v>4</v>
      </c>
      <c r="H42" t="s">
        <v>287</v>
      </c>
      <c r="I42" s="14">
        <v>0.1951219512195122</v>
      </c>
      <c r="J42" s="14">
        <v>0.26829268292682928</v>
      </c>
      <c r="K42" s="14">
        <v>0.26016260162601629</v>
      </c>
      <c r="L42" s="14">
        <v>0.17886178861788618</v>
      </c>
      <c r="M42" s="14">
        <v>9.7560975609756101E-2</v>
      </c>
      <c r="N42" s="14">
        <v>1</v>
      </c>
    </row>
    <row r="43" spans="1:14" x14ac:dyDescent="0.2">
      <c r="A43">
        <v>3</v>
      </c>
      <c r="B43">
        <v>1</v>
      </c>
      <c r="C43">
        <v>3</v>
      </c>
      <c r="D43">
        <v>2</v>
      </c>
      <c r="E43">
        <v>2</v>
      </c>
      <c r="F43">
        <v>1</v>
      </c>
      <c r="H43" t="s">
        <v>286</v>
      </c>
      <c r="I43" s="14">
        <v>0.1951219512195122</v>
      </c>
      <c r="J43" s="14">
        <v>0.26016260162601629</v>
      </c>
      <c r="K43" s="14">
        <v>0.27642276422764228</v>
      </c>
      <c r="L43" s="14">
        <v>0.16260162601626016</v>
      </c>
      <c r="M43" s="14">
        <v>0.10569105691056911</v>
      </c>
      <c r="N43" s="14">
        <v>1</v>
      </c>
    </row>
    <row r="44" spans="1:14" x14ac:dyDescent="0.2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H44" t="s">
        <v>285</v>
      </c>
      <c r="I44" s="14">
        <v>0.16260162601626016</v>
      </c>
      <c r="J44" s="14">
        <v>0.16260162601626016</v>
      </c>
      <c r="K44" s="14">
        <v>0.24390243902439024</v>
      </c>
      <c r="L44" s="14">
        <v>0.25203252032520324</v>
      </c>
      <c r="M44" s="14">
        <v>0.17886178861788618</v>
      </c>
      <c r="N44" s="14">
        <v>1</v>
      </c>
    </row>
    <row r="45" spans="1:14" x14ac:dyDescent="0.2">
      <c r="A45">
        <v>4</v>
      </c>
      <c r="B45">
        <v>1</v>
      </c>
      <c r="C45">
        <v>4</v>
      </c>
      <c r="D45">
        <v>3</v>
      </c>
      <c r="E45">
        <v>1</v>
      </c>
      <c r="F45">
        <v>2</v>
      </c>
      <c r="H45" t="s">
        <v>284</v>
      </c>
      <c r="I45" s="14">
        <v>0.3983739837398374</v>
      </c>
      <c r="J45" s="14">
        <v>0.26829268292682928</v>
      </c>
      <c r="K45" s="14">
        <v>0.1951219512195122</v>
      </c>
      <c r="L45" s="14">
        <v>8.1300813008130079E-2</v>
      </c>
      <c r="M45" s="14">
        <v>5.6910569105691054E-2</v>
      </c>
      <c r="N45" s="14">
        <v>1</v>
      </c>
    </row>
    <row r="46" spans="1:14" x14ac:dyDescent="0.2">
      <c r="A46">
        <v>4</v>
      </c>
      <c r="B46">
        <v>3</v>
      </c>
      <c r="C46">
        <v>2</v>
      </c>
      <c r="D46">
        <v>1</v>
      </c>
      <c r="E46">
        <v>4</v>
      </c>
      <c r="F46">
        <v>3</v>
      </c>
    </row>
    <row r="47" spans="1:14" x14ac:dyDescent="0.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</row>
    <row r="48" spans="1:14" x14ac:dyDescent="0.2">
      <c r="A48">
        <v>2</v>
      </c>
      <c r="B48">
        <v>3</v>
      </c>
      <c r="C48">
        <v>3</v>
      </c>
      <c r="D48">
        <v>2</v>
      </c>
      <c r="E48">
        <v>3</v>
      </c>
      <c r="F48">
        <v>2</v>
      </c>
    </row>
    <row r="49" spans="1:6" x14ac:dyDescent="0.2">
      <c r="A49">
        <v>5</v>
      </c>
      <c r="B49">
        <v>1</v>
      </c>
      <c r="C49">
        <v>2</v>
      </c>
      <c r="D49">
        <v>3</v>
      </c>
      <c r="E49">
        <v>4</v>
      </c>
      <c r="F49">
        <v>2</v>
      </c>
    </row>
    <row r="50" spans="1:6" x14ac:dyDescent="0.2">
      <c r="A50">
        <v>2</v>
      </c>
      <c r="B50">
        <v>4</v>
      </c>
      <c r="C50">
        <v>1</v>
      </c>
      <c r="D50">
        <v>2</v>
      </c>
      <c r="E50">
        <v>4</v>
      </c>
      <c r="F50">
        <v>1</v>
      </c>
    </row>
    <row r="51" spans="1:6" x14ac:dyDescent="0.2">
      <c r="A51">
        <v>4</v>
      </c>
      <c r="B51">
        <v>2</v>
      </c>
      <c r="C51">
        <v>3</v>
      </c>
      <c r="D51">
        <v>3</v>
      </c>
      <c r="E51">
        <v>4</v>
      </c>
      <c r="F51">
        <v>2</v>
      </c>
    </row>
    <row r="52" spans="1:6" x14ac:dyDescent="0.2">
      <c r="A52">
        <v>3</v>
      </c>
      <c r="B52">
        <v>3</v>
      </c>
      <c r="C52">
        <v>4</v>
      </c>
      <c r="D52">
        <v>3</v>
      </c>
      <c r="E52">
        <v>4</v>
      </c>
      <c r="F52">
        <v>3</v>
      </c>
    </row>
    <row r="53" spans="1:6" x14ac:dyDescent="0.2">
      <c r="A53">
        <v>2</v>
      </c>
      <c r="B53">
        <v>4</v>
      </c>
      <c r="C53">
        <v>3</v>
      </c>
      <c r="D53">
        <v>3</v>
      </c>
      <c r="E53">
        <v>4</v>
      </c>
      <c r="F53">
        <v>4</v>
      </c>
    </row>
    <row r="54" spans="1:6" x14ac:dyDescent="0.2">
      <c r="A54">
        <v>1</v>
      </c>
      <c r="B54">
        <v>1</v>
      </c>
      <c r="C54">
        <v>2</v>
      </c>
      <c r="D54">
        <v>1</v>
      </c>
      <c r="E54">
        <v>3</v>
      </c>
      <c r="F54">
        <v>1</v>
      </c>
    </row>
    <row r="55" spans="1:6" x14ac:dyDescent="0.2">
      <c r="A55">
        <v>5</v>
      </c>
      <c r="B55">
        <v>2</v>
      </c>
      <c r="C55">
        <v>5</v>
      </c>
      <c r="D55">
        <v>4</v>
      </c>
      <c r="E55">
        <v>4</v>
      </c>
      <c r="F55">
        <v>1</v>
      </c>
    </row>
    <row r="56" spans="1:6" x14ac:dyDescent="0.2">
      <c r="A56">
        <v>3</v>
      </c>
      <c r="B56">
        <v>5</v>
      </c>
      <c r="C56">
        <v>5</v>
      </c>
      <c r="D56">
        <v>3</v>
      </c>
      <c r="E56">
        <v>3</v>
      </c>
      <c r="F56">
        <v>5</v>
      </c>
    </row>
    <row r="57" spans="1:6" x14ac:dyDescent="0.2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</row>
    <row r="58" spans="1:6" x14ac:dyDescent="0.2">
      <c r="A58">
        <v>5</v>
      </c>
      <c r="B58">
        <v>2</v>
      </c>
      <c r="C58">
        <v>2</v>
      </c>
      <c r="D58">
        <v>2</v>
      </c>
      <c r="E58">
        <v>4</v>
      </c>
      <c r="F58">
        <v>2</v>
      </c>
    </row>
    <row r="59" spans="1:6" x14ac:dyDescent="0.2">
      <c r="A59">
        <v>2</v>
      </c>
      <c r="B59">
        <v>1</v>
      </c>
      <c r="C59">
        <v>2</v>
      </c>
      <c r="D59">
        <v>2</v>
      </c>
      <c r="E59">
        <v>3</v>
      </c>
      <c r="F59">
        <v>1</v>
      </c>
    </row>
    <row r="60" spans="1:6" x14ac:dyDescent="0.2">
      <c r="A60">
        <v>2</v>
      </c>
      <c r="B60">
        <v>1</v>
      </c>
      <c r="C60">
        <v>1</v>
      </c>
      <c r="D60">
        <v>2</v>
      </c>
      <c r="E60">
        <v>2</v>
      </c>
      <c r="F60">
        <v>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1</v>
      </c>
      <c r="C62">
        <v>2</v>
      </c>
      <c r="D62">
        <v>2</v>
      </c>
      <c r="E62">
        <v>2</v>
      </c>
      <c r="F62">
        <v>1</v>
      </c>
    </row>
    <row r="63" spans="1:6" x14ac:dyDescent="0.2">
      <c r="A63">
        <v>3</v>
      </c>
      <c r="B63">
        <v>2</v>
      </c>
      <c r="C63">
        <v>3</v>
      </c>
      <c r="D63">
        <v>3</v>
      </c>
      <c r="E63">
        <v>5</v>
      </c>
      <c r="F63">
        <v>3</v>
      </c>
    </row>
    <row r="64" spans="1:6" x14ac:dyDescent="0.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</row>
    <row r="65" spans="1:6" x14ac:dyDescent="0.2">
      <c r="A65">
        <v>1</v>
      </c>
      <c r="B65">
        <v>5</v>
      </c>
      <c r="C65">
        <v>3</v>
      </c>
      <c r="D65">
        <v>2</v>
      </c>
      <c r="E65">
        <v>1</v>
      </c>
      <c r="F65">
        <v>1</v>
      </c>
    </row>
    <row r="66" spans="1:6" x14ac:dyDescent="0.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2">
      <c r="A67">
        <v>4</v>
      </c>
      <c r="B67">
        <v>3</v>
      </c>
      <c r="C67">
        <v>4</v>
      </c>
      <c r="D67">
        <v>3</v>
      </c>
      <c r="E67">
        <v>3</v>
      </c>
      <c r="F67">
        <v>3</v>
      </c>
    </row>
    <row r="68" spans="1:6" x14ac:dyDescent="0.2">
      <c r="A68">
        <v>3</v>
      </c>
      <c r="B68">
        <v>5</v>
      </c>
      <c r="C68">
        <v>4</v>
      </c>
      <c r="D68">
        <v>5</v>
      </c>
      <c r="E68">
        <v>5</v>
      </c>
      <c r="F68">
        <v>3</v>
      </c>
    </row>
    <row r="69" spans="1:6" x14ac:dyDescent="0.2">
      <c r="A69">
        <v>3</v>
      </c>
      <c r="B69">
        <v>3</v>
      </c>
      <c r="C69">
        <v>4</v>
      </c>
      <c r="D69">
        <v>2</v>
      </c>
      <c r="E69">
        <v>3</v>
      </c>
      <c r="F69">
        <v>2</v>
      </c>
    </row>
    <row r="70" spans="1:6" x14ac:dyDescent="0.2">
      <c r="A70">
        <v>3</v>
      </c>
      <c r="B70">
        <v>4</v>
      </c>
      <c r="C70">
        <v>2</v>
      </c>
      <c r="D70">
        <v>4</v>
      </c>
      <c r="E70">
        <v>4</v>
      </c>
      <c r="F70">
        <v>4</v>
      </c>
    </row>
    <row r="71" spans="1:6" x14ac:dyDescent="0.2">
      <c r="A71">
        <v>2</v>
      </c>
      <c r="B71">
        <v>1</v>
      </c>
      <c r="C71">
        <v>1</v>
      </c>
      <c r="D71">
        <v>1</v>
      </c>
      <c r="E71">
        <v>2</v>
      </c>
      <c r="F71">
        <v>1</v>
      </c>
    </row>
    <row r="72" spans="1:6" x14ac:dyDescent="0.2">
      <c r="A72">
        <v>5</v>
      </c>
      <c r="B72">
        <v>1</v>
      </c>
      <c r="C72">
        <v>1</v>
      </c>
      <c r="D72">
        <v>5</v>
      </c>
      <c r="E72">
        <v>5</v>
      </c>
      <c r="F72">
        <v>3</v>
      </c>
    </row>
    <row r="73" spans="1:6" x14ac:dyDescent="0.2">
      <c r="A73">
        <v>4</v>
      </c>
      <c r="B73">
        <v>2</v>
      </c>
      <c r="C73">
        <v>5</v>
      </c>
      <c r="D73">
        <v>4</v>
      </c>
      <c r="E73">
        <v>3</v>
      </c>
      <c r="F73">
        <v>2</v>
      </c>
    </row>
    <row r="74" spans="1:6" x14ac:dyDescent="0.2">
      <c r="A74">
        <v>2</v>
      </c>
      <c r="B74">
        <v>3</v>
      </c>
      <c r="C74">
        <v>2</v>
      </c>
      <c r="D74">
        <v>3</v>
      </c>
      <c r="E74">
        <v>2</v>
      </c>
      <c r="F74">
        <v>3</v>
      </c>
    </row>
    <row r="75" spans="1:6" x14ac:dyDescent="0.2">
      <c r="A75">
        <v>4</v>
      </c>
      <c r="B75">
        <v>1</v>
      </c>
      <c r="C75">
        <v>4</v>
      </c>
      <c r="D75">
        <v>4</v>
      </c>
      <c r="E75">
        <v>3</v>
      </c>
      <c r="F75">
        <v>1</v>
      </c>
    </row>
    <row r="76" spans="1:6" x14ac:dyDescent="0.2">
      <c r="A76">
        <v>1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2">
      <c r="A77">
        <v>3</v>
      </c>
      <c r="B77">
        <v>3</v>
      </c>
      <c r="C77">
        <v>3</v>
      </c>
      <c r="D77">
        <v>3</v>
      </c>
      <c r="E77">
        <v>4</v>
      </c>
      <c r="F77">
        <v>3</v>
      </c>
    </row>
    <row r="78" spans="1:6" x14ac:dyDescent="0.2">
      <c r="A78">
        <v>3</v>
      </c>
      <c r="B78">
        <v>1</v>
      </c>
      <c r="C78">
        <v>3</v>
      </c>
      <c r="D78">
        <v>2</v>
      </c>
      <c r="E78">
        <v>3</v>
      </c>
      <c r="F78">
        <v>2</v>
      </c>
    </row>
    <row r="79" spans="1:6" x14ac:dyDescent="0.2">
      <c r="A79">
        <v>3</v>
      </c>
      <c r="B79">
        <v>1</v>
      </c>
      <c r="C79">
        <v>3</v>
      </c>
      <c r="D79">
        <v>2</v>
      </c>
      <c r="E79">
        <v>5</v>
      </c>
      <c r="F79">
        <v>2</v>
      </c>
    </row>
    <row r="80" spans="1:6" x14ac:dyDescent="0.2">
      <c r="A80">
        <v>5</v>
      </c>
      <c r="B80">
        <v>1</v>
      </c>
      <c r="C80">
        <v>2</v>
      </c>
      <c r="D80">
        <v>3</v>
      </c>
      <c r="E80">
        <v>5</v>
      </c>
      <c r="F80">
        <v>1</v>
      </c>
    </row>
    <row r="81" spans="1:6" x14ac:dyDescent="0.2">
      <c r="A81">
        <v>3</v>
      </c>
      <c r="B81">
        <v>1</v>
      </c>
      <c r="C81">
        <v>1</v>
      </c>
      <c r="D81">
        <v>2</v>
      </c>
      <c r="E81">
        <v>3</v>
      </c>
      <c r="F81">
        <v>1</v>
      </c>
    </row>
    <row r="82" spans="1:6" x14ac:dyDescent="0.2">
      <c r="A82">
        <v>3</v>
      </c>
      <c r="B82">
        <v>2</v>
      </c>
      <c r="C82">
        <v>3</v>
      </c>
      <c r="D82">
        <v>3</v>
      </c>
      <c r="E82">
        <v>2</v>
      </c>
      <c r="F82">
        <v>3</v>
      </c>
    </row>
    <row r="83" spans="1:6" x14ac:dyDescent="0.2">
      <c r="A83">
        <v>3</v>
      </c>
      <c r="B83">
        <v>1</v>
      </c>
      <c r="C83">
        <v>4</v>
      </c>
      <c r="D83">
        <v>2</v>
      </c>
      <c r="E83">
        <v>4</v>
      </c>
      <c r="F83">
        <v>3</v>
      </c>
    </row>
    <row r="84" spans="1:6" x14ac:dyDescent="0.2">
      <c r="A84">
        <v>5</v>
      </c>
      <c r="B84">
        <v>1</v>
      </c>
      <c r="C84">
        <v>3</v>
      </c>
      <c r="D84">
        <v>4</v>
      </c>
      <c r="E84">
        <v>5</v>
      </c>
      <c r="F84">
        <v>5</v>
      </c>
    </row>
    <row r="85" spans="1:6" x14ac:dyDescent="0.2">
      <c r="A85">
        <v>4</v>
      </c>
      <c r="B85">
        <v>1</v>
      </c>
      <c r="C85">
        <v>4</v>
      </c>
      <c r="D85">
        <v>4</v>
      </c>
      <c r="E85">
        <v>4</v>
      </c>
      <c r="F85">
        <v>4</v>
      </c>
    </row>
    <row r="86" spans="1:6" x14ac:dyDescent="0.2">
      <c r="A86">
        <v>4</v>
      </c>
      <c r="B86">
        <v>5</v>
      </c>
      <c r="C86">
        <v>5</v>
      </c>
      <c r="D86">
        <v>4</v>
      </c>
      <c r="E86">
        <v>5</v>
      </c>
      <c r="F86">
        <v>4</v>
      </c>
    </row>
    <row r="87" spans="1:6" x14ac:dyDescent="0.2">
      <c r="A87">
        <v>2</v>
      </c>
      <c r="B87">
        <v>1</v>
      </c>
      <c r="C87">
        <v>3</v>
      </c>
      <c r="D87">
        <v>3</v>
      </c>
      <c r="E87">
        <v>3</v>
      </c>
      <c r="F87">
        <v>2</v>
      </c>
    </row>
    <row r="88" spans="1:6" x14ac:dyDescent="0.2">
      <c r="A88">
        <v>3</v>
      </c>
      <c r="B88">
        <v>1</v>
      </c>
      <c r="C88">
        <v>1</v>
      </c>
      <c r="D88">
        <v>2</v>
      </c>
      <c r="E88">
        <v>1</v>
      </c>
      <c r="F88">
        <v>1</v>
      </c>
    </row>
    <row r="89" spans="1:6" x14ac:dyDescent="0.2">
      <c r="A89">
        <v>4</v>
      </c>
      <c r="B89">
        <v>1</v>
      </c>
      <c r="C89">
        <v>4</v>
      </c>
      <c r="D89">
        <v>4</v>
      </c>
      <c r="E89">
        <v>4</v>
      </c>
      <c r="F89">
        <v>1</v>
      </c>
    </row>
    <row r="90" spans="1:6" x14ac:dyDescent="0.2">
      <c r="A90">
        <v>3</v>
      </c>
      <c r="B90">
        <v>1</v>
      </c>
      <c r="C90">
        <v>3</v>
      </c>
      <c r="D90">
        <v>5</v>
      </c>
      <c r="E90">
        <v>3</v>
      </c>
      <c r="F90">
        <v>1</v>
      </c>
    </row>
    <row r="91" spans="1:6" x14ac:dyDescent="0.2">
      <c r="A91">
        <v>1</v>
      </c>
      <c r="B91">
        <v>2</v>
      </c>
      <c r="C91">
        <v>3</v>
      </c>
      <c r="D91">
        <v>1</v>
      </c>
      <c r="E91">
        <v>3</v>
      </c>
      <c r="F91">
        <v>2</v>
      </c>
    </row>
    <row r="92" spans="1:6" x14ac:dyDescent="0.2">
      <c r="A92">
        <v>2</v>
      </c>
      <c r="B92">
        <v>2</v>
      </c>
      <c r="C92">
        <v>4</v>
      </c>
      <c r="D92">
        <v>3</v>
      </c>
      <c r="E92">
        <v>3</v>
      </c>
      <c r="F92">
        <v>2</v>
      </c>
    </row>
    <row r="93" spans="1:6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</row>
    <row r="96" spans="1:6" x14ac:dyDescent="0.2">
      <c r="A96">
        <v>4</v>
      </c>
      <c r="B96">
        <v>3</v>
      </c>
      <c r="C96">
        <v>3</v>
      </c>
      <c r="D96">
        <v>4</v>
      </c>
      <c r="E96">
        <v>3</v>
      </c>
      <c r="F96">
        <v>3</v>
      </c>
    </row>
    <row r="97" spans="1:6" x14ac:dyDescent="0.2">
      <c r="A97">
        <v>5</v>
      </c>
      <c r="B97">
        <v>5</v>
      </c>
      <c r="C97">
        <v>5</v>
      </c>
      <c r="D97">
        <v>5</v>
      </c>
      <c r="E97">
        <v>5</v>
      </c>
      <c r="F97">
        <v>4</v>
      </c>
    </row>
    <row r="98" spans="1:6" x14ac:dyDescent="0.2">
      <c r="A98">
        <v>4</v>
      </c>
      <c r="B98">
        <v>4</v>
      </c>
      <c r="C98">
        <v>3</v>
      </c>
      <c r="D98">
        <v>5</v>
      </c>
      <c r="E98">
        <v>3</v>
      </c>
      <c r="F98">
        <v>4</v>
      </c>
    </row>
    <row r="99" spans="1:6" x14ac:dyDescent="0.2">
      <c r="A99">
        <v>3</v>
      </c>
      <c r="B99">
        <v>1</v>
      </c>
      <c r="C99">
        <v>2</v>
      </c>
      <c r="D99">
        <v>1</v>
      </c>
      <c r="E99">
        <v>3</v>
      </c>
      <c r="F99">
        <v>2</v>
      </c>
    </row>
    <row r="100" spans="1:6" x14ac:dyDescent="0.2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</row>
    <row r="101" spans="1:6" x14ac:dyDescent="0.2">
      <c r="A101">
        <v>1</v>
      </c>
      <c r="B101">
        <v>1</v>
      </c>
      <c r="C101">
        <v>1</v>
      </c>
      <c r="D101">
        <v>2</v>
      </c>
      <c r="E101">
        <v>4</v>
      </c>
      <c r="F101">
        <v>1</v>
      </c>
    </row>
    <row r="102" spans="1:6" x14ac:dyDescent="0.2">
      <c r="A102">
        <v>5</v>
      </c>
      <c r="B102">
        <v>1</v>
      </c>
      <c r="C102">
        <v>5</v>
      </c>
      <c r="D102">
        <v>2</v>
      </c>
      <c r="E102">
        <v>4</v>
      </c>
      <c r="F102">
        <v>1</v>
      </c>
    </row>
    <row r="103" spans="1:6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</row>
    <row r="105" spans="1:6" x14ac:dyDescent="0.2">
      <c r="A105">
        <v>5</v>
      </c>
      <c r="B105">
        <v>3</v>
      </c>
      <c r="C105">
        <v>3</v>
      </c>
      <c r="D105">
        <v>2</v>
      </c>
      <c r="E105">
        <v>5</v>
      </c>
      <c r="F105">
        <v>2</v>
      </c>
    </row>
    <row r="106" spans="1:6" x14ac:dyDescent="0.2">
      <c r="A106">
        <v>3</v>
      </c>
      <c r="B106">
        <v>1</v>
      </c>
      <c r="C106">
        <v>3</v>
      </c>
      <c r="D106">
        <v>2</v>
      </c>
      <c r="E106">
        <v>3</v>
      </c>
      <c r="F106">
        <v>1</v>
      </c>
    </row>
    <row r="107" spans="1:6" x14ac:dyDescent="0.2">
      <c r="A107">
        <v>2</v>
      </c>
      <c r="B107">
        <v>1</v>
      </c>
      <c r="C107">
        <v>1</v>
      </c>
      <c r="D107">
        <v>4</v>
      </c>
      <c r="E107">
        <v>4</v>
      </c>
      <c r="F107">
        <v>1</v>
      </c>
    </row>
    <row r="108" spans="1:6" x14ac:dyDescent="0.2">
      <c r="A108">
        <v>3</v>
      </c>
      <c r="B108">
        <v>1</v>
      </c>
      <c r="C108">
        <v>3</v>
      </c>
      <c r="D108">
        <v>4</v>
      </c>
      <c r="E108">
        <v>2</v>
      </c>
      <c r="F108">
        <v>1</v>
      </c>
    </row>
    <row r="109" spans="1:6" x14ac:dyDescent="0.2">
      <c r="A109">
        <v>4</v>
      </c>
      <c r="B109">
        <v>1</v>
      </c>
      <c r="C109">
        <v>2</v>
      </c>
      <c r="D109">
        <v>1</v>
      </c>
      <c r="E109">
        <v>4</v>
      </c>
      <c r="F109">
        <v>1</v>
      </c>
    </row>
    <row r="110" spans="1:6" x14ac:dyDescent="0.2">
      <c r="A110">
        <v>3</v>
      </c>
      <c r="B110">
        <v>2</v>
      </c>
      <c r="C110">
        <v>3</v>
      </c>
      <c r="D110">
        <v>3</v>
      </c>
      <c r="E110">
        <v>3</v>
      </c>
      <c r="F110">
        <v>1</v>
      </c>
    </row>
    <row r="111" spans="1:6" x14ac:dyDescent="0.2">
      <c r="A111">
        <v>5</v>
      </c>
      <c r="B111">
        <v>1</v>
      </c>
      <c r="C111">
        <v>3</v>
      </c>
      <c r="D111">
        <v>5</v>
      </c>
      <c r="E111">
        <v>5</v>
      </c>
      <c r="F111">
        <v>1</v>
      </c>
    </row>
    <row r="112" spans="1:6" x14ac:dyDescent="0.2">
      <c r="A112">
        <v>3</v>
      </c>
      <c r="B112">
        <v>3</v>
      </c>
      <c r="C112">
        <v>4</v>
      </c>
      <c r="D112">
        <v>1</v>
      </c>
      <c r="E112">
        <v>5</v>
      </c>
      <c r="F112">
        <v>3</v>
      </c>
    </row>
    <row r="113" spans="1:6" x14ac:dyDescent="0.2">
      <c r="A113">
        <v>2</v>
      </c>
      <c r="B113">
        <v>1</v>
      </c>
      <c r="C113">
        <v>1</v>
      </c>
      <c r="D113">
        <v>2</v>
      </c>
      <c r="E113">
        <v>2</v>
      </c>
      <c r="F113">
        <v>1</v>
      </c>
    </row>
    <row r="114" spans="1:6" x14ac:dyDescent="0.2">
      <c r="A114">
        <v>4</v>
      </c>
      <c r="B114">
        <v>2</v>
      </c>
      <c r="C114">
        <v>3</v>
      </c>
      <c r="D114">
        <v>3</v>
      </c>
      <c r="E114">
        <v>4</v>
      </c>
      <c r="F114">
        <v>1</v>
      </c>
    </row>
    <row r="115" spans="1:6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">
      <c r="A116">
        <v>3</v>
      </c>
      <c r="B116">
        <v>2</v>
      </c>
      <c r="C116">
        <v>3</v>
      </c>
      <c r="D116">
        <v>4</v>
      </c>
      <c r="E116">
        <v>4</v>
      </c>
      <c r="F116">
        <v>2</v>
      </c>
    </row>
    <row r="117" spans="1:6" x14ac:dyDescent="0.2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</row>
    <row r="118" spans="1:6" x14ac:dyDescent="0.2">
      <c r="A118">
        <v>3</v>
      </c>
      <c r="B118">
        <v>5</v>
      </c>
      <c r="C118">
        <v>4</v>
      </c>
      <c r="D118">
        <v>5</v>
      </c>
      <c r="E118">
        <v>5</v>
      </c>
      <c r="F118">
        <v>1</v>
      </c>
    </row>
    <row r="119" spans="1:6" x14ac:dyDescent="0.2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</row>
    <row r="120" spans="1:6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">
      <c r="A121">
        <v>4</v>
      </c>
      <c r="B121">
        <v>1</v>
      </c>
      <c r="C121">
        <v>4</v>
      </c>
      <c r="D121">
        <v>3</v>
      </c>
      <c r="E121">
        <v>4</v>
      </c>
      <c r="F121">
        <v>2</v>
      </c>
    </row>
    <row r="122" spans="1:6" x14ac:dyDescent="0.2">
      <c r="A122">
        <v>3</v>
      </c>
      <c r="B122">
        <v>3</v>
      </c>
      <c r="C122">
        <v>2</v>
      </c>
      <c r="D122">
        <v>2</v>
      </c>
      <c r="E122">
        <v>3</v>
      </c>
      <c r="F122">
        <v>2</v>
      </c>
    </row>
    <row r="123" spans="1:6" x14ac:dyDescent="0.2">
      <c r="A123">
        <v>3</v>
      </c>
      <c r="B123">
        <v>1</v>
      </c>
      <c r="C123">
        <v>2</v>
      </c>
      <c r="D123">
        <v>4</v>
      </c>
      <c r="E123">
        <v>4</v>
      </c>
      <c r="F123">
        <v>1</v>
      </c>
    </row>
    <row r="124" spans="1:6" x14ac:dyDescent="0.2">
      <c r="A124">
        <v>5</v>
      </c>
      <c r="B124">
        <v>1</v>
      </c>
      <c r="C124">
        <v>3</v>
      </c>
      <c r="D124">
        <v>5</v>
      </c>
      <c r="E124">
        <v>5</v>
      </c>
      <c r="F124">
        <v>1</v>
      </c>
    </row>
  </sheetData>
  <mergeCells count="2">
    <mergeCell ref="I28:N28"/>
    <mergeCell ref="I38:M38"/>
  </mergeCells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4"/>
  <sheetViews>
    <sheetView topLeftCell="J1" workbookViewId="0">
      <selection activeCell="O14" sqref="O14"/>
    </sheetView>
  </sheetViews>
  <sheetFormatPr baseColWidth="10" defaultRowHeight="16" x14ac:dyDescent="0.2"/>
  <cols>
    <col min="15" max="16" width="145.6640625" bestFit="1" customWidth="1"/>
    <col min="17" max="19" width="3.1640625" bestFit="1" customWidth="1"/>
    <col min="20" max="20" width="2.1640625" bestFit="1" customWidth="1"/>
    <col min="21" max="21" width="10.83203125" bestFit="1" customWidth="1"/>
    <col min="22" max="24" width="2.1640625" bestFit="1" customWidth="1"/>
    <col min="25" max="25" width="6.83203125" bestFit="1" customWidth="1"/>
    <col min="26" max="26" width="4.33203125" bestFit="1" customWidth="1"/>
    <col min="27" max="27" width="2.1640625" bestFit="1" customWidth="1"/>
    <col min="28" max="28" width="3.1640625" bestFit="1" customWidth="1"/>
    <col min="29" max="30" width="2.1640625" bestFit="1" customWidth="1"/>
    <col min="31" max="31" width="6.83203125" bestFit="1" customWidth="1"/>
    <col min="32" max="32" width="4.33203125" bestFit="1" customWidth="1"/>
    <col min="33" max="36" width="2.1640625" bestFit="1" customWidth="1"/>
    <col min="37" max="37" width="6.83203125" bestFit="1" customWidth="1"/>
    <col min="38" max="38" width="4.33203125" bestFit="1" customWidth="1"/>
    <col min="39" max="41" width="2.1640625" bestFit="1" customWidth="1"/>
    <col min="42" max="42" width="6.83203125" bestFit="1" customWidth="1"/>
  </cols>
  <sheetData>
    <row r="1" spans="1:1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7" x14ac:dyDescent="0.2">
      <c r="A2">
        <v>2</v>
      </c>
      <c r="B2">
        <v>1</v>
      </c>
      <c r="C2">
        <v>1</v>
      </c>
      <c r="D2">
        <v>3</v>
      </c>
      <c r="E2">
        <v>4</v>
      </c>
      <c r="F2">
        <v>1</v>
      </c>
      <c r="G2">
        <v>4</v>
      </c>
      <c r="H2">
        <v>3</v>
      </c>
      <c r="I2">
        <v>5</v>
      </c>
      <c r="J2">
        <v>5</v>
      </c>
      <c r="K2">
        <v>5</v>
      </c>
      <c r="L2">
        <v>1</v>
      </c>
    </row>
    <row r="3" spans="1:17" x14ac:dyDescent="0.2">
      <c r="A3">
        <v>4</v>
      </c>
      <c r="B3">
        <v>3</v>
      </c>
      <c r="C3">
        <v>2</v>
      </c>
      <c r="D3">
        <v>4</v>
      </c>
      <c r="E3">
        <v>4</v>
      </c>
      <c r="F3">
        <v>4</v>
      </c>
      <c r="G3">
        <v>4</v>
      </c>
      <c r="H3">
        <v>3</v>
      </c>
      <c r="I3">
        <v>2</v>
      </c>
      <c r="J3">
        <v>4</v>
      </c>
      <c r="K3">
        <v>4</v>
      </c>
      <c r="L3">
        <v>4</v>
      </c>
    </row>
    <row r="4" spans="1:17" x14ac:dyDescent="0.2">
      <c r="A4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7" x14ac:dyDescent="0.2">
      <c r="A5">
        <v>2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3</v>
      </c>
      <c r="I5">
        <v>5</v>
      </c>
      <c r="J5">
        <v>5</v>
      </c>
      <c r="K5">
        <v>5</v>
      </c>
      <c r="L5">
        <v>1</v>
      </c>
    </row>
    <row r="6" spans="1:17" x14ac:dyDescent="0.2">
      <c r="A6">
        <v>2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2</v>
      </c>
      <c r="I6">
        <v>2</v>
      </c>
      <c r="J6">
        <v>3</v>
      </c>
      <c r="K6">
        <v>2</v>
      </c>
      <c r="L6">
        <v>2</v>
      </c>
    </row>
    <row r="7" spans="1:17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3</v>
      </c>
      <c r="I7">
        <v>5</v>
      </c>
      <c r="J7">
        <v>4</v>
      </c>
      <c r="K7">
        <v>4</v>
      </c>
      <c r="L7">
        <v>2</v>
      </c>
    </row>
    <row r="8" spans="1:17" x14ac:dyDescent="0.2">
      <c r="A8">
        <v>3</v>
      </c>
      <c r="B8">
        <v>4</v>
      </c>
      <c r="C8">
        <v>4</v>
      </c>
      <c r="D8">
        <v>1</v>
      </c>
      <c r="E8">
        <v>4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O8" s="1"/>
      <c r="P8" s="2"/>
      <c r="Q8" s="3"/>
    </row>
    <row r="9" spans="1:17" x14ac:dyDescent="0.2">
      <c r="A9">
        <v>3</v>
      </c>
      <c r="B9">
        <v>2</v>
      </c>
      <c r="C9">
        <v>2</v>
      </c>
      <c r="D9">
        <v>3</v>
      </c>
      <c r="E9">
        <v>2</v>
      </c>
      <c r="F9">
        <v>2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O9" s="4"/>
      <c r="P9" s="5"/>
      <c r="Q9" s="6"/>
    </row>
    <row r="10" spans="1:17" x14ac:dyDescent="0.2">
      <c r="A10">
        <v>3</v>
      </c>
      <c r="B10">
        <v>4</v>
      </c>
      <c r="C10">
        <v>5</v>
      </c>
      <c r="D10">
        <v>5</v>
      </c>
      <c r="E10">
        <v>5</v>
      </c>
      <c r="F10">
        <v>3</v>
      </c>
      <c r="G10">
        <v>5</v>
      </c>
      <c r="H10">
        <v>5</v>
      </c>
      <c r="I10">
        <v>4</v>
      </c>
      <c r="J10">
        <v>5</v>
      </c>
      <c r="K10">
        <v>5</v>
      </c>
      <c r="L10">
        <v>4</v>
      </c>
      <c r="O10" s="4"/>
      <c r="P10" s="5"/>
      <c r="Q10" s="6"/>
    </row>
    <row r="11" spans="1:17" x14ac:dyDescent="0.2">
      <c r="A11">
        <v>5</v>
      </c>
      <c r="B11">
        <v>3</v>
      </c>
      <c r="C11">
        <v>4</v>
      </c>
      <c r="D11">
        <v>4</v>
      </c>
      <c r="E11">
        <v>4</v>
      </c>
      <c r="F11">
        <v>3</v>
      </c>
      <c r="G11">
        <v>4</v>
      </c>
      <c r="H11">
        <v>3</v>
      </c>
      <c r="I11">
        <v>4</v>
      </c>
      <c r="J11">
        <v>4</v>
      </c>
      <c r="K11">
        <v>3</v>
      </c>
      <c r="L11">
        <v>4</v>
      </c>
      <c r="O11" s="4"/>
      <c r="P11" s="5"/>
      <c r="Q11" s="6"/>
    </row>
    <row r="12" spans="1:17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O12" s="4"/>
      <c r="P12" s="5"/>
      <c r="Q12" s="6"/>
    </row>
    <row r="13" spans="1:17" x14ac:dyDescent="0.2">
      <c r="A13">
        <v>5</v>
      </c>
      <c r="B13">
        <v>5</v>
      </c>
      <c r="C13">
        <v>5</v>
      </c>
      <c r="D13">
        <v>5</v>
      </c>
      <c r="E13">
        <v>1</v>
      </c>
      <c r="F13">
        <v>5</v>
      </c>
      <c r="G13">
        <v>5</v>
      </c>
      <c r="H13">
        <v>5</v>
      </c>
      <c r="I13">
        <v>5</v>
      </c>
      <c r="J13">
        <v>5</v>
      </c>
      <c r="K13">
        <v>1</v>
      </c>
      <c r="L13">
        <v>5</v>
      </c>
      <c r="O13" s="4"/>
      <c r="P13" s="5"/>
      <c r="Q13" s="6"/>
    </row>
    <row r="14" spans="1:17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O14" s="4"/>
      <c r="P14" s="5"/>
      <c r="Q14" s="6"/>
    </row>
    <row r="15" spans="1:17" x14ac:dyDescent="0.2">
      <c r="A15">
        <v>3</v>
      </c>
      <c r="B15">
        <v>1</v>
      </c>
      <c r="C15">
        <v>2</v>
      </c>
      <c r="D15">
        <v>2</v>
      </c>
      <c r="E15">
        <v>4</v>
      </c>
      <c r="F15">
        <v>1</v>
      </c>
      <c r="G15">
        <v>5</v>
      </c>
      <c r="H15">
        <v>3</v>
      </c>
      <c r="I15">
        <v>5</v>
      </c>
      <c r="J15">
        <v>5</v>
      </c>
      <c r="K15">
        <v>5</v>
      </c>
      <c r="L15">
        <v>2</v>
      </c>
      <c r="O15" s="4"/>
      <c r="P15" s="5"/>
      <c r="Q15" s="6"/>
    </row>
    <row r="16" spans="1:17" x14ac:dyDescent="0.2">
      <c r="A16">
        <v>3</v>
      </c>
      <c r="B16">
        <v>1</v>
      </c>
      <c r="C16">
        <v>2</v>
      </c>
      <c r="D16">
        <v>1</v>
      </c>
      <c r="E16">
        <v>2</v>
      </c>
      <c r="F16">
        <v>1</v>
      </c>
      <c r="G16">
        <v>4</v>
      </c>
      <c r="H16">
        <v>4</v>
      </c>
      <c r="I16">
        <v>4</v>
      </c>
      <c r="J16">
        <v>3</v>
      </c>
      <c r="K16">
        <v>4</v>
      </c>
      <c r="L16">
        <v>1</v>
      </c>
      <c r="O16" s="4"/>
      <c r="P16" s="5"/>
      <c r="Q16" s="6"/>
    </row>
    <row r="17" spans="1:17" x14ac:dyDescent="0.2">
      <c r="A17">
        <v>3</v>
      </c>
      <c r="B17">
        <v>3</v>
      </c>
      <c r="C17">
        <v>2</v>
      </c>
      <c r="D17">
        <v>3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2</v>
      </c>
      <c r="L17">
        <v>3</v>
      </c>
      <c r="O17" s="4"/>
      <c r="P17" s="5"/>
      <c r="Q17" s="6"/>
    </row>
    <row r="18" spans="1:17" x14ac:dyDescent="0.2">
      <c r="A18">
        <v>4</v>
      </c>
      <c r="B18">
        <v>4</v>
      </c>
      <c r="C18">
        <v>4</v>
      </c>
      <c r="D18">
        <v>4</v>
      </c>
      <c r="E18">
        <v>1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O18" s="4"/>
      <c r="P18" s="5"/>
      <c r="Q18" s="6"/>
    </row>
    <row r="19" spans="1:17" x14ac:dyDescent="0.2">
      <c r="A19">
        <v>4</v>
      </c>
      <c r="B19">
        <v>2</v>
      </c>
      <c r="C19">
        <v>2</v>
      </c>
      <c r="D19">
        <v>4</v>
      </c>
      <c r="E19">
        <v>3</v>
      </c>
      <c r="F19">
        <v>2</v>
      </c>
      <c r="G19">
        <v>5</v>
      </c>
      <c r="H19">
        <v>4</v>
      </c>
      <c r="I19">
        <v>5</v>
      </c>
      <c r="J19">
        <v>5</v>
      </c>
      <c r="K19">
        <v>2</v>
      </c>
      <c r="L19">
        <v>3</v>
      </c>
      <c r="O19" s="4"/>
      <c r="P19" s="5"/>
      <c r="Q19" s="6"/>
    </row>
    <row r="20" spans="1:17" x14ac:dyDescent="0.2">
      <c r="A20">
        <v>4</v>
      </c>
      <c r="B20">
        <v>1</v>
      </c>
      <c r="C20">
        <v>2</v>
      </c>
      <c r="D20">
        <v>3</v>
      </c>
      <c r="E20">
        <v>5</v>
      </c>
      <c r="F20">
        <v>1</v>
      </c>
      <c r="G20">
        <v>5</v>
      </c>
      <c r="H20">
        <v>3</v>
      </c>
      <c r="I20">
        <v>4</v>
      </c>
      <c r="J20">
        <v>3</v>
      </c>
      <c r="K20">
        <v>5</v>
      </c>
      <c r="L20">
        <v>3</v>
      </c>
      <c r="O20" s="4"/>
      <c r="P20" s="5"/>
      <c r="Q20" s="6"/>
    </row>
    <row r="21" spans="1:17" x14ac:dyDescent="0.2">
      <c r="A21">
        <v>4</v>
      </c>
      <c r="B21">
        <v>1</v>
      </c>
      <c r="C21">
        <v>2</v>
      </c>
      <c r="D21">
        <v>1</v>
      </c>
      <c r="E21">
        <v>4</v>
      </c>
      <c r="F21">
        <v>2</v>
      </c>
      <c r="G21">
        <v>4</v>
      </c>
      <c r="H21">
        <v>1</v>
      </c>
      <c r="I21">
        <v>2</v>
      </c>
      <c r="J21">
        <v>1</v>
      </c>
      <c r="K21">
        <v>4</v>
      </c>
      <c r="L21">
        <v>2</v>
      </c>
      <c r="O21" s="4"/>
      <c r="P21" s="5"/>
      <c r="Q21" s="6"/>
    </row>
    <row r="22" spans="1:17" x14ac:dyDescent="0.2">
      <c r="A22">
        <v>1</v>
      </c>
      <c r="B22">
        <v>1</v>
      </c>
      <c r="C22">
        <v>4</v>
      </c>
      <c r="D22">
        <v>1</v>
      </c>
      <c r="E22">
        <v>5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O22" s="4"/>
      <c r="P22" s="5"/>
      <c r="Q22" s="6"/>
    </row>
    <row r="23" spans="1:17" x14ac:dyDescent="0.2">
      <c r="A23">
        <v>2</v>
      </c>
      <c r="B23">
        <v>1</v>
      </c>
      <c r="C23">
        <v>4</v>
      </c>
      <c r="D23">
        <v>3</v>
      </c>
      <c r="E23">
        <v>1</v>
      </c>
      <c r="F23">
        <v>1</v>
      </c>
      <c r="G23">
        <v>3</v>
      </c>
      <c r="H23">
        <v>3</v>
      </c>
      <c r="I23">
        <v>4</v>
      </c>
      <c r="J23">
        <v>4</v>
      </c>
      <c r="K23">
        <v>4</v>
      </c>
      <c r="L23">
        <v>3</v>
      </c>
      <c r="O23" s="4"/>
      <c r="P23" s="5"/>
      <c r="Q23" s="6"/>
    </row>
    <row r="24" spans="1:17" x14ac:dyDescent="0.2">
      <c r="A24">
        <v>2</v>
      </c>
      <c r="B24">
        <v>1</v>
      </c>
      <c r="C24">
        <v>2</v>
      </c>
      <c r="D24">
        <v>3</v>
      </c>
      <c r="E24">
        <v>3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O24" s="4"/>
      <c r="P24" s="5"/>
      <c r="Q24" s="6"/>
    </row>
    <row r="25" spans="1:17" x14ac:dyDescent="0.2">
      <c r="A25">
        <v>1</v>
      </c>
      <c r="B25">
        <v>3</v>
      </c>
      <c r="C25">
        <v>4</v>
      </c>
      <c r="D25">
        <v>3</v>
      </c>
      <c r="E25">
        <v>2</v>
      </c>
      <c r="F25">
        <v>3</v>
      </c>
      <c r="G25">
        <v>4</v>
      </c>
      <c r="H25">
        <v>2</v>
      </c>
      <c r="I25">
        <v>1</v>
      </c>
      <c r="J25">
        <v>2</v>
      </c>
      <c r="K25">
        <v>3</v>
      </c>
      <c r="L25">
        <v>2</v>
      </c>
      <c r="O25" s="7"/>
      <c r="P25" s="8"/>
      <c r="Q25" s="9"/>
    </row>
    <row r="26" spans="1:17" x14ac:dyDescent="0.2">
      <c r="A26">
        <v>3</v>
      </c>
      <c r="B26">
        <v>1</v>
      </c>
      <c r="C26">
        <v>4</v>
      </c>
      <c r="D26">
        <v>3</v>
      </c>
      <c r="E26">
        <v>5</v>
      </c>
      <c r="F26">
        <v>1</v>
      </c>
      <c r="G26">
        <v>5</v>
      </c>
      <c r="H26">
        <v>3</v>
      </c>
      <c r="I26">
        <v>4</v>
      </c>
      <c r="J26">
        <v>2</v>
      </c>
      <c r="K26">
        <v>4</v>
      </c>
      <c r="L26">
        <v>1</v>
      </c>
    </row>
    <row r="27" spans="1:17" x14ac:dyDescent="0.2">
      <c r="A27">
        <v>3</v>
      </c>
      <c r="B27">
        <v>2</v>
      </c>
      <c r="C27">
        <v>5</v>
      </c>
      <c r="D27">
        <v>3</v>
      </c>
      <c r="E27">
        <v>2</v>
      </c>
      <c r="F27">
        <v>2</v>
      </c>
      <c r="G27">
        <v>4</v>
      </c>
      <c r="H27">
        <v>5</v>
      </c>
      <c r="I27">
        <v>3</v>
      </c>
      <c r="J27">
        <v>5</v>
      </c>
      <c r="K27">
        <v>3</v>
      </c>
      <c r="L27">
        <v>4</v>
      </c>
    </row>
    <row r="28" spans="1:17" x14ac:dyDescent="0.2">
      <c r="A28">
        <v>3</v>
      </c>
      <c r="B28">
        <v>3</v>
      </c>
      <c r="C28">
        <v>4</v>
      </c>
      <c r="D28">
        <v>3</v>
      </c>
      <c r="E28">
        <v>4</v>
      </c>
      <c r="F28">
        <v>3</v>
      </c>
      <c r="G28">
        <v>4</v>
      </c>
      <c r="H28">
        <v>4</v>
      </c>
      <c r="I28">
        <v>3</v>
      </c>
      <c r="J28">
        <v>3</v>
      </c>
      <c r="K28">
        <v>4</v>
      </c>
      <c r="L28">
        <v>3</v>
      </c>
    </row>
    <row r="29" spans="1:17" x14ac:dyDescent="0.2">
      <c r="A29">
        <v>3</v>
      </c>
      <c r="B29">
        <v>1</v>
      </c>
      <c r="C29">
        <v>2</v>
      </c>
      <c r="D29">
        <v>4</v>
      </c>
      <c r="E29">
        <v>5</v>
      </c>
      <c r="F29">
        <v>3</v>
      </c>
      <c r="G29">
        <v>4</v>
      </c>
      <c r="H29">
        <v>3</v>
      </c>
      <c r="I29">
        <v>4</v>
      </c>
      <c r="J29">
        <v>3</v>
      </c>
      <c r="K29">
        <v>5</v>
      </c>
      <c r="L29">
        <v>3</v>
      </c>
    </row>
    <row r="30" spans="1:17" x14ac:dyDescent="0.2">
      <c r="A30">
        <v>4</v>
      </c>
      <c r="B30">
        <v>1</v>
      </c>
      <c r="C30">
        <v>3</v>
      </c>
      <c r="D30">
        <v>2</v>
      </c>
      <c r="E30">
        <v>5</v>
      </c>
      <c r="F30">
        <v>2</v>
      </c>
      <c r="G30">
        <v>4</v>
      </c>
      <c r="H30">
        <v>1</v>
      </c>
      <c r="I30">
        <v>4</v>
      </c>
      <c r="J30">
        <v>5</v>
      </c>
      <c r="K30">
        <v>2</v>
      </c>
      <c r="L30">
        <v>3</v>
      </c>
    </row>
    <row r="31" spans="1:17" x14ac:dyDescent="0.2">
      <c r="A31">
        <v>1</v>
      </c>
      <c r="B31">
        <v>3</v>
      </c>
      <c r="C31">
        <v>2</v>
      </c>
      <c r="D31">
        <v>2</v>
      </c>
      <c r="E31">
        <v>1</v>
      </c>
      <c r="F31">
        <v>5</v>
      </c>
      <c r="G31">
        <v>5</v>
      </c>
      <c r="H31">
        <v>2</v>
      </c>
      <c r="I31">
        <v>2</v>
      </c>
      <c r="J31">
        <v>3</v>
      </c>
      <c r="K31">
        <v>5</v>
      </c>
      <c r="L31">
        <v>1</v>
      </c>
    </row>
    <row r="32" spans="1:17" x14ac:dyDescent="0.2">
      <c r="A32">
        <v>5</v>
      </c>
      <c r="B32">
        <v>2</v>
      </c>
      <c r="C32">
        <v>3</v>
      </c>
      <c r="D32">
        <v>5</v>
      </c>
      <c r="E32">
        <v>1</v>
      </c>
      <c r="F32">
        <v>2</v>
      </c>
      <c r="G32">
        <v>5</v>
      </c>
      <c r="H32">
        <v>3</v>
      </c>
      <c r="I32">
        <v>3</v>
      </c>
      <c r="J32">
        <v>5</v>
      </c>
      <c r="K32">
        <v>1</v>
      </c>
      <c r="L32">
        <v>2</v>
      </c>
    </row>
    <row r="33" spans="1:12" x14ac:dyDescent="0.2">
      <c r="A33">
        <v>3</v>
      </c>
      <c r="B33">
        <v>4</v>
      </c>
      <c r="C33">
        <v>2</v>
      </c>
      <c r="D33">
        <v>1</v>
      </c>
      <c r="E33">
        <v>3</v>
      </c>
      <c r="F33">
        <v>4</v>
      </c>
      <c r="G33">
        <v>2</v>
      </c>
      <c r="H33">
        <v>1</v>
      </c>
      <c r="I33">
        <v>3</v>
      </c>
      <c r="J33">
        <v>4</v>
      </c>
      <c r="K33">
        <v>2</v>
      </c>
      <c r="L33">
        <v>1</v>
      </c>
    </row>
    <row r="34" spans="1:12" x14ac:dyDescent="0.2">
      <c r="A34">
        <v>3</v>
      </c>
      <c r="B34">
        <v>2</v>
      </c>
      <c r="C34">
        <v>3</v>
      </c>
      <c r="D34">
        <v>2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>
        <v>2</v>
      </c>
      <c r="L34">
        <v>3</v>
      </c>
    </row>
    <row r="35" spans="1:12" x14ac:dyDescent="0.2">
      <c r="A35">
        <v>2</v>
      </c>
      <c r="B35">
        <v>1</v>
      </c>
      <c r="C35">
        <v>1</v>
      </c>
      <c r="D35">
        <v>2</v>
      </c>
      <c r="E35">
        <v>3</v>
      </c>
      <c r="F35">
        <v>2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</row>
    <row r="36" spans="1:1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</row>
    <row r="37" spans="1:12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</row>
    <row r="38" spans="1:12" x14ac:dyDescent="0.2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">
      <c r="A39">
        <v>3</v>
      </c>
      <c r="B39">
        <v>2</v>
      </c>
      <c r="C39">
        <v>2</v>
      </c>
      <c r="D39">
        <v>2</v>
      </c>
      <c r="E39">
        <v>3</v>
      </c>
      <c r="F39">
        <v>3</v>
      </c>
      <c r="G39">
        <v>2</v>
      </c>
      <c r="H39">
        <v>2</v>
      </c>
      <c r="I39">
        <v>3</v>
      </c>
      <c r="J39">
        <v>3</v>
      </c>
      <c r="K39">
        <v>2</v>
      </c>
      <c r="L39">
        <v>2</v>
      </c>
    </row>
    <row r="40" spans="1:12" x14ac:dyDescent="0.2">
      <c r="A40">
        <v>4</v>
      </c>
      <c r="B40">
        <v>2</v>
      </c>
      <c r="C40">
        <v>2</v>
      </c>
      <c r="D40">
        <v>2</v>
      </c>
      <c r="E40">
        <v>4</v>
      </c>
      <c r="F40">
        <v>2</v>
      </c>
      <c r="G40">
        <v>4</v>
      </c>
      <c r="H40">
        <v>4</v>
      </c>
      <c r="I40">
        <v>4</v>
      </c>
      <c r="J40">
        <v>4</v>
      </c>
      <c r="K40">
        <v>4</v>
      </c>
      <c r="L40">
        <v>2</v>
      </c>
    </row>
    <row r="41" spans="1:12" x14ac:dyDescent="0.2">
      <c r="A41">
        <v>2</v>
      </c>
      <c r="B41">
        <v>1</v>
      </c>
      <c r="C41">
        <v>2</v>
      </c>
      <c r="D41">
        <v>2</v>
      </c>
      <c r="E41">
        <v>2</v>
      </c>
      <c r="F41">
        <v>1</v>
      </c>
      <c r="G41">
        <v>5</v>
      </c>
      <c r="H41">
        <v>3</v>
      </c>
      <c r="I41">
        <v>4</v>
      </c>
      <c r="J41">
        <v>3</v>
      </c>
      <c r="K41">
        <v>4</v>
      </c>
      <c r="L41">
        <v>2</v>
      </c>
    </row>
    <row r="42" spans="1:12" x14ac:dyDescent="0.2">
      <c r="A42">
        <v>4</v>
      </c>
      <c r="B42">
        <v>4</v>
      </c>
      <c r="C42">
        <v>5</v>
      </c>
      <c r="D42">
        <v>4</v>
      </c>
      <c r="E42">
        <v>5</v>
      </c>
      <c r="F42">
        <v>4</v>
      </c>
      <c r="G42">
        <v>5</v>
      </c>
      <c r="H42">
        <v>5</v>
      </c>
      <c r="I42">
        <v>5</v>
      </c>
      <c r="J42">
        <v>4</v>
      </c>
      <c r="K42">
        <v>5</v>
      </c>
      <c r="L42">
        <v>4</v>
      </c>
    </row>
    <row r="43" spans="1:12" x14ac:dyDescent="0.2">
      <c r="A43">
        <v>3</v>
      </c>
      <c r="B43">
        <v>1</v>
      </c>
      <c r="C43">
        <v>3</v>
      </c>
      <c r="D43">
        <v>2</v>
      </c>
      <c r="E43">
        <v>2</v>
      </c>
      <c r="F43">
        <v>1</v>
      </c>
      <c r="G43">
        <v>4</v>
      </c>
      <c r="H43">
        <v>3</v>
      </c>
      <c r="I43">
        <v>4</v>
      </c>
      <c r="J43">
        <v>3</v>
      </c>
      <c r="K43">
        <v>4</v>
      </c>
      <c r="L43">
        <v>2</v>
      </c>
    </row>
    <row r="44" spans="1:12" x14ac:dyDescent="0.2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4</v>
      </c>
      <c r="H44">
        <v>5</v>
      </c>
      <c r="I44">
        <v>5</v>
      </c>
      <c r="J44">
        <v>5</v>
      </c>
      <c r="K44">
        <v>5</v>
      </c>
      <c r="L44">
        <v>5</v>
      </c>
    </row>
    <row r="45" spans="1:12" x14ac:dyDescent="0.2">
      <c r="A45">
        <v>4</v>
      </c>
      <c r="B45">
        <v>1</v>
      </c>
      <c r="C45">
        <v>4</v>
      </c>
      <c r="D45">
        <v>3</v>
      </c>
      <c r="E45">
        <v>1</v>
      </c>
      <c r="F45">
        <v>2</v>
      </c>
      <c r="G45">
        <v>4</v>
      </c>
      <c r="H45">
        <v>3</v>
      </c>
      <c r="I45">
        <v>4</v>
      </c>
      <c r="J45">
        <v>4</v>
      </c>
      <c r="K45">
        <v>4</v>
      </c>
      <c r="L45">
        <v>4</v>
      </c>
    </row>
    <row r="46" spans="1:12" x14ac:dyDescent="0.2">
      <c r="A46">
        <v>4</v>
      </c>
      <c r="B46">
        <v>3</v>
      </c>
      <c r="C46">
        <v>2</v>
      </c>
      <c r="D46">
        <v>1</v>
      </c>
      <c r="E46">
        <v>4</v>
      </c>
      <c r="F46">
        <v>3</v>
      </c>
      <c r="G46">
        <v>4</v>
      </c>
      <c r="H46">
        <v>3</v>
      </c>
      <c r="I46">
        <v>2</v>
      </c>
      <c r="J46">
        <v>1</v>
      </c>
      <c r="K46">
        <v>4</v>
      </c>
      <c r="L46">
        <v>3</v>
      </c>
    </row>
    <row r="47" spans="1:12" x14ac:dyDescent="0.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 x14ac:dyDescent="0.2">
      <c r="A48">
        <v>2</v>
      </c>
      <c r="B48">
        <v>3</v>
      </c>
      <c r="C48">
        <v>3</v>
      </c>
      <c r="D48">
        <v>2</v>
      </c>
      <c r="E48">
        <v>3</v>
      </c>
      <c r="F48">
        <v>2</v>
      </c>
      <c r="G48">
        <v>3</v>
      </c>
      <c r="H48">
        <v>2</v>
      </c>
      <c r="I48">
        <v>3</v>
      </c>
      <c r="J48">
        <v>2</v>
      </c>
      <c r="K48">
        <v>2</v>
      </c>
      <c r="L48">
        <v>2</v>
      </c>
    </row>
    <row r="49" spans="1:12" x14ac:dyDescent="0.2">
      <c r="A49">
        <v>5</v>
      </c>
      <c r="B49">
        <v>1</v>
      </c>
      <c r="C49">
        <v>2</v>
      </c>
      <c r="D49">
        <v>3</v>
      </c>
      <c r="E49">
        <v>4</v>
      </c>
      <c r="F49">
        <v>2</v>
      </c>
      <c r="G49">
        <v>1</v>
      </c>
      <c r="H49">
        <v>4</v>
      </c>
      <c r="I49">
        <v>2</v>
      </c>
      <c r="J49">
        <v>3</v>
      </c>
      <c r="K49">
        <v>5</v>
      </c>
      <c r="L49">
        <v>1</v>
      </c>
    </row>
    <row r="50" spans="1:12" x14ac:dyDescent="0.2">
      <c r="A50">
        <v>2</v>
      </c>
      <c r="B50">
        <v>4</v>
      </c>
      <c r="C50">
        <v>1</v>
      </c>
      <c r="D50">
        <v>2</v>
      </c>
      <c r="E50">
        <v>4</v>
      </c>
      <c r="F50">
        <v>1</v>
      </c>
      <c r="G50">
        <v>1</v>
      </c>
      <c r="H50">
        <v>2</v>
      </c>
      <c r="I50">
        <v>3</v>
      </c>
      <c r="J50">
        <v>3</v>
      </c>
      <c r="K50">
        <v>4</v>
      </c>
      <c r="L50">
        <v>1</v>
      </c>
    </row>
    <row r="51" spans="1:12" x14ac:dyDescent="0.2">
      <c r="A51">
        <v>4</v>
      </c>
      <c r="B51">
        <v>2</v>
      </c>
      <c r="C51">
        <v>3</v>
      </c>
      <c r="D51">
        <v>3</v>
      </c>
      <c r="E51">
        <v>4</v>
      </c>
      <c r="F51">
        <v>2</v>
      </c>
      <c r="G51">
        <v>4</v>
      </c>
      <c r="H51">
        <v>4</v>
      </c>
      <c r="I51">
        <v>3</v>
      </c>
      <c r="J51">
        <v>4</v>
      </c>
      <c r="K51">
        <v>4</v>
      </c>
      <c r="L51">
        <v>3</v>
      </c>
    </row>
    <row r="52" spans="1:12" x14ac:dyDescent="0.2">
      <c r="A52">
        <v>3</v>
      </c>
      <c r="B52">
        <v>3</v>
      </c>
      <c r="C52">
        <v>4</v>
      </c>
      <c r="D52">
        <v>3</v>
      </c>
      <c r="E52">
        <v>4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</row>
    <row r="53" spans="1:12" x14ac:dyDescent="0.2">
      <c r="A53">
        <v>2</v>
      </c>
      <c r="B53">
        <v>4</v>
      </c>
      <c r="C53">
        <v>3</v>
      </c>
      <c r="D53">
        <v>3</v>
      </c>
      <c r="E53">
        <v>4</v>
      </c>
      <c r="F53">
        <v>4</v>
      </c>
      <c r="G53">
        <v>4</v>
      </c>
      <c r="H53">
        <v>3</v>
      </c>
      <c r="I53">
        <v>3</v>
      </c>
      <c r="J53">
        <v>3</v>
      </c>
      <c r="K53">
        <v>3</v>
      </c>
      <c r="L53">
        <v>2</v>
      </c>
    </row>
    <row r="54" spans="1:12" x14ac:dyDescent="0.2">
      <c r="A54">
        <v>1</v>
      </c>
      <c r="B54">
        <v>1</v>
      </c>
      <c r="C54">
        <v>2</v>
      </c>
      <c r="D54">
        <v>1</v>
      </c>
      <c r="E54">
        <v>3</v>
      </c>
      <c r="F54">
        <v>1</v>
      </c>
      <c r="G54">
        <v>4</v>
      </c>
      <c r="H54">
        <v>4</v>
      </c>
      <c r="I54">
        <v>4</v>
      </c>
      <c r="J54">
        <v>4</v>
      </c>
      <c r="K54">
        <v>5</v>
      </c>
      <c r="L54">
        <v>5</v>
      </c>
    </row>
    <row r="55" spans="1:12" x14ac:dyDescent="0.2">
      <c r="A55">
        <v>5</v>
      </c>
      <c r="B55">
        <v>2</v>
      </c>
      <c r="C55">
        <v>5</v>
      </c>
      <c r="D55">
        <v>4</v>
      </c>
      <c r="E55">
        <v>4</v>
      </c>
      <c r="F55">
        <v>1</v>
      </c>
      <c r="G55">
        <v>5</v>
      </c>
      <c r="H55">
        <v>4</v>
      </c>
      <c r="I55">
        <v>5</v>
      </c>
      <c r="J55">
        <v>5</v>
      </c>
      <c r="K55">
        <v>5</v>
      </c>
      <c r="L55">
        <v>2</v>
      </c>
    </row>
    <row r="56" spans="1:12" x14ac:dyDescent="0.2">
      <c r="A56">
        <v>3</v>
      </c>
      <c r="B56">
        <v>5</v>
      </c>
      <c r="C56">
        <v>5</v>
      </c>
      <c r="D56">
        <v>3</v>
      </c>
      <c r="E56">
        <v>3</v>
      </c>
      <c r="F56">
        <v>5</v>
      </c>
      <c r="G56">
        <v>5</v>
      </c>
      <c r="H56">
        <v>3</v>
      </c>
      <c r="I56">
        <v>3</v>
      </c>
      <c r="J56">
        <v>3</v>
      </c>
      <c r="K56">
        <v>5</v>
      </c>
      <c r="L56">
        <v>5</v>
      </c>
    </row>
    <row r="57" spans="1:12" x14ac:dyDescent="0.2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2</v>
      </c>
      <c r="I57">
        <v>3</v>
      </c>
      <c r="J57">
        <v>2</v>
      </c>
      <c r="K57">
        <v>2</v>
      </c>
      <c r="L57">
        <v>3</v>
      </c>
    </row>
    <row r="58" spans="1:12" x14ac:dyDescent="0.2">
      <c r="A58">
        <v>5</v>
      </c>
      <c r="B58">
        <v>2</v>
      </c>
      <c r="C58">
        <v>2</v>
      </c>
      <c r="D58">
        <v>2</v>
      </c>
      <c r="E58">
        <v>4</v>
      </c>
      <c r="F58">
        <v>2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</row>
    <row r="59" spans="1:12" x14ac:dyDescent="0.2">
      <c r="A59">
        <v>2</v>
      </c>
      <c r="B59">
        <v>1</v>
      </c>
      <c r="C59">
        <v>2</v>
      </c>
      <c r="D59">
        <v>2</v>
      </c>
      <c r="E59">
        <v>3</v>
      </c>
      <c r="F59">
        <v>1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</row>
    <row r="60" spans="1:12" x14ac:dyDescent="0.2">
      <c r="A60">
        <v>2</v>
      </c>
      <c r="B60">
        <v>1</v>
      </c>
      <c r="C60">
        <v>1</v>
      </c>
      <c r="D60">
        <v>2</v>
      </c>
      <c r="E60">
        <v>2</v>
      </c>
      <c r="F60">
        <v>1</v>
      </c>
      <c r="G60">
        <v>4</v>
      </c>
      <c r="H60">
        <v>3</v>
      </c>
      <c r="I60">
        <v>2</v>
      </c>
      <c r="J60">
        <v>3</v>
      </c>
      <c r="K60">
        <v>3</v>
      </c>
      <c r="L60">
        <v>1</v>
      </c>
    </row>
    <row r="61" spans="1:12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>
        <v>4</v>
      </c>
      <c r="I61">
        <v>4</v>
      </c>
      <c r="J61">
        <v>5</v>
      </c>
      <c r="K61">
        <v>5</v>
      </c>
      <c r="L61">
        <v>2</v>
      </c>
    </row>
    <row r="62" spans="1:12" x14ac:dyDescent="0.2">
      <c r="A62">
        <v>1</v>
      </c>
      <c r="B62">
        <v>1</v>
      </c>
      <c r="C62">
        <v>2</v>
      </c>
      <c r="D62">
        <v>2</v>
      </c>
      <c r="E62">
        <v>2</v>
      </c>
      <c r="F62">
        <v>1</v>
      </c>
      <c r="G62">
        <v>1</v>
      </c>
      <c r="H62">
        <v>1</v>
      </c>
      <c r="I62">
        <v>2</v>
      </c>
      <c r="J62">
        <v>2</v>
      </c>
      <c r="K62">
        <v>2</v>
      </c>
      <c r="L62">
        <v>1</v>
      </c>
    </row>
    <row r="63" spans="1:12" x14ac:dyDescent="0.2">
      <c r="A63">
        <v>3</v>
      </c>
      <c r="B63">
        <v>2</v>
      </c>
      <c r="C63">
        <v>3</v>
      </c>
      <c r="D63">
        <v>3</v>
      </c>
      <c r="E63">
        <v>5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</row>
    <row r="64" spans="1:12" x14ac:dyDescent="0.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</row>
    <row r="65" spans="1:12" x14ac:dyDescent="0.2">
      <c r="A65">
        <v>1</v>
      </c>
      <c r="B65">
        <v>5</v>
      </c>
      <c r="C65">
        <v>3</v>
      </c>
      <c r="D65">
        <v>2</v>
      </c>
      <c r="E65">
        <v>1</v>
      </c>
      <c r="F65">
        <v>1</v>
      </c>
      <c r="G65">
        <v>1</v>
      </c>
      <c r="H65">
        <v>5</v>
      </c>
      <c r="I65">
        <v>3</v>
      </c>
      <c r="J65">
        <v>2</v>
      </c>
      <c r="K65">
        <v>1</v>
      </c>
      <c r="L65">
        <v>1</v>
      </c>
    </row>
    <row r="66" spans="1:12" x14ac:dyDescent="0.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4</v>
      </c>
      <c r="H66">
        <v>4</v>
      </c>
      <c r="I66">
        <v>4</v>
      </c>
      <c r="J66">
        <v>4</v>
      </c>
      <c r="K66">
        <v>4</v>
      </c>
      <c r="L66">
        <v>3</v>
      </c>
    </row>
    <row r="67" spans="1:12" x14ac:dyDescent="0.2">
      <c r="A67">
        <v>4</v>
      </c>
      <c r="B67">
        <v>3</v>
      </c>
      <c r="C67">
        <v>4</v>
      </c>
      <c r="D67">
        <v>3</v>
      </c>
      <c r="E67">
        <v>3</v>
      </c>
      <c r="F67">
        <v>3</v>
      </c>
      <c r="G67">
        <v>5</v>
      </c>
      <c r="H67">
        <v>4</v>
      </c>
      <c r="I67">
        <v>4</v>
      </c>
      <c r="J67">
        <v>3</v>
      </c>
      <c r="K67">
        <v>3</v>
      </c>
      <c r="L67">
        <v>4</v>
      </c>
    </row>
    <row r="68" spans="1:12" x14ac:dyDescent="0.2">
      <c r="A68">
        <v>3</v>
      </c>
      <c r="B68">
        <v>5</v>
      </c>
      <c r="C68">
        <v>4</v>
      </c>
      <c r="D68">
        <v>5</v>
      </c>
      <c r="E68">
        <v>5</v>
      </c>
      <c r="F68">
        <v>3</v>
      </c>
      <c r="G68">
        <v>3</v>
      </c>
      <c r="H68">
        <v>5</v>
      </c>
      <c r="I68">
        <v>4</v>
      </c>
      <c r="J68">
        <v>5</v>
      </c>
      <c r="K68">
        <v>5</v>
      </c>
      <c r="L68">
        <v>3</v>
      </c>
    </row>
    <row r="69" spans="1:12" x14ac:dyDescent="0.2">
      <c r="A69">
        <v>3</v>
      </c>
      <c r="B69">
        <v>3</v>
      </c>
      <c r="C69">
        <v>4</v>
      </c>
      <c r="D69">
        <v>2</v>
      </c>
      <c r="E69">
        <v>3</v>
      </c>
      <c r="F69">
        <v>2</v>
      </c>
      <c r="G69">
        <v>3</v>
      </c>
      <c r="H69">
        <v>2</v>
      </c>
      <c r="I69">
        <v>3</v>
      </c>
      <c r="J69">
        <v>3</v>
      </c>
      <c r="K69">
        <v>3</v>
      </c>
      <c r="L69">
        <v>3</v>
      </c>
    </row>
    <row r="70" spans="1:12" x14ac:dyDescent="0.2">
      <c r="A70">
        <v>3</v>
      </c>
      <c r="B70">
        <v>4</v>
      </c>
      <c r="C70">
        <v>2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</row>
    <row r="71" spans="1:12" x14ac:dyDescent="0.2">
      <c r="A71">
        <v>2</v>
      </c>
      <c r="B71">
        <v>1</v>
      </c>
      <c r="C71">
        <v>1</v>
      </c>
      <c r="D71">
        <v>1</v>
      </c>
      <c r="E71">
        <v>2</v>
      </c>
      <c r="F71">
        <v>1</v>
      </c>
      <c r="G71">
        <v>4</v>
      </c>
      <c r="H71">
        <v>5</v>
      </c>
      <c r="I71">
        <v>4</v>
      </c>
      <c r="J71">
        <v>5</v>
      </c>
      <c r="K71">
        <v>4</v>
      </c>
      <c r="L71">
        <v>5</v>
      </c>
    </row>
    <row r="72" spans="1:12" x14ac:dyDescent="0.2">
      <c r="A72">
        <v>5</v>
      </c>
      <c r="B72">
        <v>1</v>
      </c>
      <c r="C72">
        <v>1</v>
      </c>
      <c r="D72">
        <v>5</v>
      </c>
      <c r="E72">
        <v>5</v>
      </c>
      <c r="F72">
        <v>3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</row>
    <row r="73" spans="1:12" x14ac:dyDescent="0.2">
      <c r="A73">
        <v>4</v>
      </c>
      <c r="B73">
        <v>2</v>
      </c>
      <c r="C73">
        <v>5</v>
      </c>
      <c r="D73">
        <v>4</v>
      </c>
      <c r="E73">
        <v>3</v>
      </c>
      <c r="F73">
        <v>2</v>
      </c>
      <c r="G73">
        <v>5</v>
      </c>
      <c r="H73">
        <v>5</v>
      </c>
      <c r="I73">
        <v>5</v>
      </c>
      <c r="J73">
        <v>5</v>
      </c>
      <c r="K73">
        <v>1</v>
      </c>
      <c r="L73">
        <v>5</v>
      </c>
    </row>
    <row r="74" spans="1:12" x14ac:dyDescent="0.2">
      <c r="A74">
        <v>2</v>
      </c>
      <c r="B74">
        <v>3</v>
      </c>
      <c r="C74">
        <v>2</v>
      </c>
      <c r="D74">
        <v>3</v>
      </c>
      <c r="E74">
        <v>2</v>
      </c>
      <c r="F74">
        <v>3</v>
      </c>
      <c r="G74">
        <v>2</v>
      </c>
      <c r="H74">
        <v>3</v>
      </c>
      <c r="I74">
        <v>2</v>
      </c>
      <c r="J74">
        <v>2</v>
      </c>
      <c r="K74">
        <v>3</v>
      </c>
      <c r="L74">
        <v>2</v>
      </c>
    </row>
    <row r="75" spans="1:12" x14ac:dyDescent="0.2">
      <c r="A75">
        <v>4</v>
      </c>
      <c r="B75">
        <v>1</v>
      </c>
      <c r="C75">
        <v>4</v>
      </c>
      <c r="D75">
        <v>4</v>
      </c>
      <c r="E75">
        <v>3</v>
      </c>
      <c r="F75">
        <v>1</v>
      </c>
      <c r="G75">
        <v>4</v>
      </c>
      <c r="H75">
        <v>1</v>
      </c>
      <c r="I75">
        <v>4</v>
      </c>
      <c r="J75">
        <v>4</v>
      </c>
      <c r="K75">
        <v>3</v>
      </c>
      <c r="L75">
        <v>1</v>
      </c>
    </row>
    <row r="76" spans="1:12" x14ac:dyDescent="0.2">
      <c r="A76">
        <v>1</v>
      </c>
      <c r="B76">
        <v>3</v>
      </c>
      <c r="C76">
        <v>2</v>
      </c>
      <c r="D76">
        <v>2</v>
      </c>
      <c r="E76">
        <v>1</v>
      </c>
      <c r="F76">
        <v>1</v>
      </c>
      <c r="G76">
        <v>4</v>
      </c>
      <c r="H76">
        <v>4</v>
      </c>
      <c r="I76">
        <v>5</v>
      </c>
      <c r="J76">
        <v>3</v>
      </c>
      <c r="K76">
        <v>4</v>
      </c>
      <c r="L76">
        <v>5</v>
      </c>
    </row>
    <row r="77" spans="1:12" x14ac:dyDescent="0.2">
      <c r="A77">
        <v>3</v>
      </c>
      <c r="B77">
        <v>3</v>
      </c>
      <c r="C77">
        <v>3</v>
      </c>
      <c r="D77">
        <v>3</v>
      </c>
      <c r="E77">
        <v>4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</row>
    <row r="78" spans="1:12" x14ac:dyDescent="0.2">
      <c r="A78">
        <v>3</v>
      </c>
      <c r="B78">
        <v>1</v>
      </c>
      <c r="C78">
        <v>3</v>
      </c>
      <c r="D78">
        <v>2</v>
      </c>
      <c r="E78">
        <v>3</v>
      </c>
      <c r="F78">
        <v>2</v>
      </c>
      <c r="G78">
        <v>2</v>
      </c>
      <c r="H78">
        <v>1</v>
      </c>
      <c r="I78">
        <v>3</v>
      </c>
      <c r="J78">
        <v>2</v>
      </c>
      <c r="K78">
        <v>3</v>
      </c>
      <c r="L78">
        <v>2</v>
      </c>
    </row>
    <row r="79" spans="1:12" x14ac:dyDescent="0.2">
      <c r="A79">
        <v>3</v>
      </c>
      <c r="B79">
        <v>1</v>
      </c>
      <c r="C79">
        <v>3</v>
      </c>
      <c r="D79">
        <v>2</v>
      </c>
      <c r="E79">
        <v>5</v>
      </c>
      <c r="F79">
        <v>2</v>
      </c>
      <c r="G79">
        <v>5</v>
      </c>
      <c r="H79">
        <v>4</v>
      </c>
      <c r="I79">
        <v>4</v>
      </c>
      <c r="J79">
        <v>4</v>
      </c>
      <c r="K79">
        <v>3</v>
      </c>
      <c r="L79">
        <v>1</v>
      </c>
    </row>
    <row r="80" spans="1:12" x14ac:dyDescent="0.2">
      <c r="A80">
        <v>5</v>
      </c>
      <c r="B80">
        <v>1</v>
      </c>
      <c r="C80">
        <v>2</v>
      </c>
      <c r="D80">
        <v>3</v>
      </c>
      <c r="E80">
        <v>5</v>
      </c>
      <c r="F80">
        <v>1</v>
      </c>
      <c r="G80">
        <v>5</v>
      </c>
      <c r="H80">
        <v>5</v>
      </c>
      <c r="I80">
        <v>5</v>
      </c>
      <c r="J80">
        <v>5</v>
      </c>
      <c r="K80">
        <v>5</v>
      </c>
      <c r="L80">
        <v>3</v>
      </c>
    </row>
    <row r="81" spans="1:12" x14ac:dyDescent="0.2">
      <c r="A81">
        <v>3</v>
      </c>
      <c r="B81">
        <v>1</v>
      </c>
      <c r="C81">
        <v>1</v>
      </c>
      <c r="D81">
        <v>2</v>
      </c>
      <c r="E81">
        <v>3</v>
      </c>
      <c r="F81">
        <v>1</v>
      </c>
      <c r="G81">
        <v>5</v>
      </c>
      <c r="H81">
        <v>3</v>
      </c>
      <c r="I81">
        <v>3</v>
      </c>
      <c r="J81">
        <v>3</v>
      </c>
      <c r="K81">
        <v>5</v>
      </c>
      <c r="L81">
        <v>3</v>
      </c>
    </row>
    <row r="82" spans="1:12" x14ac:dyDescent="0.2">
      <c r="A82">
        <v>3</v>
      </c>
      <c r="B82">
        <v>2</v>
      </c>
      <c r="C82">
        <v>3</v>
      </c>
      <c r="D82">
        <v>3</v>
      </c>
      <c r="E82">
        <v>2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</row>
    <row r="83" spans="1:12" x14ac:dyDescent="0.2">
      <c r="A83">
        <v>3</v>
      </c>
      <c r="B83">
        <v>1</v>
      </c>
      <c r="C83">
        <v>4</v>
      </c>
      <c r="D83">
        <v>2</v>
      </c>
      <c r="E83">
        <v>4</v>
      </c>
      <c r="F83">
        <v>3</v>
      </c>
      <c r="G83">
        <v>1</v>
      </c>
      <c r="H83">
        <v>2</v>
      </c>
      <c r="I83">
        <v>3</v>
      </c>
      <c r="J83">
        <v>4</v>
      </c>
      <c r="K83">
        <v>5</v>
      </c>
      <c r="L83">
        <v>5</v>
      </c>
    </row>
    <row r="84" spans="1:12" x14ac:dyDescent="0.2">
      <c r="A84">
        <v>5</v>
      </c>
      <c r="B84">
        <v>1</v>
      </c>
      <c r="C84">
        <v>3</v>
      </c>
      <c r="D84">
        <v>4</v>
      </c>
      <c r="E84">
        <v>5</v>
      </c>
      <c r="F84">
        <v>5</v>
      </c>
      <c r="G84">
        <v>4</v>
      </c>
      <c r="H84">
        <v>1</v>
      </c>
      <c r="I84">
        <v>4</v>
      </c>
      <c r="J84">
        <v>5</v>
      </c>
      <c r="K84">
        <v>5</v>
      </c>
      <c r="L84">
        <v>5</v>
      </c>
    </row>
    <row r="85" spans="1:12" x14ac:dyDescent="0.2">
      <c r="A85">
        <v>4</v>
      </c>
      <c r="B85">
        <v>1</v>
      </c>
      <c r="C85">
        <v>4</v>
      </c>
      <c r="D85">
        <v>4</v>
      </c>
      <c r="E85">
        <v>4</v>
      </c>
      <c r="F85">
        <v>4</v>
      </c>
      <c r="G85">
        <v>4</v>
      </c>
      <c r="H85">
        <v>1</v>
      </c>
      <c r="I85">
        <v>4</v>
      </c>
      <c r="J85">
        <v>4</v>
      </c>
      <c r="K85">
        <v>1</v>
      </c>
      <c r="L85">
        <v>4</v>
      </c>
    </row>
    <row r="86" spans="1:12" x14ac:dyDescent="0.2">
      <c r="A86">
        <v>4</v>
      </c>
      <c r="B86">
        <v>5</v>
      </c>
      <c r="C86">
        <v>5</v>
      </c>
      <c r="D86">
        <v>4</v>
      </c>
      <c r="E86">
        <v>5</v>
      </c>
      <c r="F86">
        <v>4</v>
      </c>
      <c r="G86">
        <v>4</v>
      </c>
      <c r="H86">
        <v>5</v>
      </c>
      <c r="I86">
        <v>2</v>
      </c>
      <c r="J86">
        <v>5</v>
      </c>
      <c r="K86">
        <v>5</v>
      </c>
      <c r="L86">
        <v>3</v>
      </c>
    </row>
    <row r="87" spans="1:12" x14ac:dyDescent="0.2">
      <c r="A87">
        <v>2</v>
      </c>
      <c r="B87">
        <v>1</v>
      </c>
      <c r="C87">
        <v>3</v>
      </c>
      <c r="D87">
        <v>3</v>
      </c>
      <c r="E87">
        <v>3</v>
      </c>
      <c r="F87">
        <v>2</v>
      </c>
      <c r="G87">
        <v>2</v>
      </c>
      <c r="H87">
        <v>1</v>
      </c>
      <c r="I87">
        <v>3</v>
      </c>
      <c r="J87">
        <v>3</v>
      </c>
      <c r="K87">
        <v>3</v>
      </c>
      <c r="L87">
        <v>2</v>
      </c>
    </row>
    <row r="88" spans="1:12" x14ac:dyDescent="0.2">
      <c r="A88">
        <v>3</v>
      </c>
      <c r="B88">
        <v>1</v>
      </c>
      <c r="C88">
        <v>1</v>
      </c>
      <c r="D88">
        <v>2</v>
      </c>
      <c r="E88">
        <v>1</v>
      </c>
      <c r="F88">
        <v>1</v>
      </c>
      <c r="G88">
        <v>5</v>
      </c>
      <c r="H88">
        <v>4</v>
      </c>
      <c r="I88">
        <v>3</v>
      </c>
      <c r="J88">
        <v>5</v>
      </c>
      <c r="K88">
        <v>5</v>
      </c>
      <c r="L88">
        <v>3</v>
      </c>
    </row>
    <row r="89" spans="1:12" x14ac:dyDescent="0.2">
      <c r="A89">
        <v>4</v>
      </c>
      <c r="B89">
        <v>1</v>
      </c>
      <c r="C89">
        <v>4</v>
      </c>
      <c r="D89">
        <v>4</v>
      </c>
      <c r="E89">
        <v>4</v>
      </c>
      <c r="F89">
        <v>1</v>
      </c>
      <c r="G89">
        <v>5</v>
      </c>
      <c r="H89">
        <v>2</v>
      </c>
      <c r="I89">
        <v>5</v>
      </c>
      <c r="J89">
        <v>3</v>
      </c>
      <c r="K89">
        <v>4</v>
      </c>
      <c r="L89">
        <v>2</v>
      </c>
    </row>
    <row r="90" spans="1:12" x14ac:dyDescent="0.2">
      <c r="A90">
        <v>3</v>
      </c>
      <c r="B90">
        <v>1</v>
      </c>
      <c r="C90">
        <v>3</v>
      </c>
      <c r="D90">
        <v>5</v>
      </c>
      <c r="E90">
        <v>3</v>
      </c>
      <c r="F90">
        <v>1</v>
      </c>
      <c r="G90">
        <v>3</v>
      </c>
      <c r="H90">
        <v>1</v>
      </c>
      <c r="I90">
        <v>3</v>
      </c>
      <c r="J90">
        <v>5</v>
      </c>
      <c r="K90">
        <v>3</v>
      </c>
      <c r="L90">
        <v>1</v>
      </c>
    </row>
    <row r="91" spans="1:12" x14ac:dyDescent="0.2">
      <c r="A91">
        <v>1</v>
      </c>
      <c r="B91">
        <v>2</v>
      </c>
      <c r="C91">
        <v>3</v>
      </c>
      <c r="D91">
        <v>1</v>
      </c>
      <c r="E91">
        <v>3</v>
      </c>
      <c r="F91">
        <v>2</v>
      </c>
      <c r="G91">
        <v>1</v>
      </c>
      <c r="H91">
        <v>2</v>
      </c>
      <c r="I91">
        <v>1</v>
      </c>
      <c r="J91">
        <v>3</v>
      </c>
      <c r="K91">
        <v>2</v>
      </c>
      <c r="L91">
        <v>3</v>
      </c>
    </row>
    <row r="92" spans="1:12" x14ac:dyDescent="0.2">
      <c r="A92">
        <v>2</v>
      </c>
      <c r="B92">
        <v>2</v>
      </c>
      <c r="C92">
        <v>4</v>
      </c>
      <c r="D92">
        <v>3</v>
      </c>
      <c r="E92">
        <v>3</v>
      </c>
      <c r="F92">
        <v>2</v>
      </c>
      <c r="G92">
        <v>4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3</v>
      </c>
      <c r="L94">
        <v>1</v>
      </c>
    </row>
    <row r="95" spans="1:12" x14ac:dyDescent="0.2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</row>
    <row r="96" spans="1:12" x14ac:dyDescent="0.2">
      <c r="A96">
        <v>4</v>
      </c>
      <c r="B96">
        <v>3</v>
      </c>
      <c r="C96">
        <v>3</v>
      </c>
      <c r="D96">
        <v>4</v>
      </c>
      <c r="E96">
        <v>3</v>
      </c>
      <c r="F96">
        <v>3</v>
      </c>
      <c r="G96">
        <v>4</v>
      </c>
      <c r="H96">
        <v>3</v>
      </c>
      <c r="I96">
        <v>3</v>
      </c>
      <c r="J96">
        <v>4</v>
      </c>
      <c r="K96">
        <v>3</v>
      </c>
      <c r="L96">
        <v>3</v>
      </c>
    </row>
    <row r="97" spans="1:12" x14ac:dyDescent="0.2">
      <c r="A97">
        <v>5</v>
      </c>
      <c r="B97">
        <v>5</v>
      </c>
      <c r="C97">
        <v>5</v>
      </c>
      <c r="D97">
        <v>5</v>
      </c>
      <c r="E97">
        <v>5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4</v>
      </c>
    </row>
    <row r="98" spans="1:12" x14ac:dyDescent="0.2">
      <c r="A98">
        <v>4</v>
      </c>
      <c r="B98">
        <v>4</v>
      </c>
      <c r="C98">
        <v>3</v>
      </c>
      <c r="D98">
        <v>5</v>
      </c>
      <c r="E98">
        <v>3</v>
      </c>
      <c r="F98">
        <v>4</v>
      </c>
      <c r="G98">
        <v>3</v>
      </c>
      <c r="H98">
        <v>3</v>
      </c>
      <c r="I98">
        <v>3</v>
      </c>
      <c r="J98">
        <v>4</v>
      </c>
      <c r="K98">
        <v>2</v>
      </c>
      <c r="L98">
        <v>3</v>
      </c>
    </row>
    <row r="99" spans="1:12" x14ac:dyDescent="0.2">
      <c r="A99">
        <v>3</v>
      </c>
      <c r="B99">
        <v>1</v>
      </c>
      <c r="C99">
        <v>2</v>
      </c>
      <c r="D99">
        <v>1</v>
      </c>
      <c r="E99">
        <v>3</v>
      </c>
      <c r="F99">
        <v>2</v>
      </c>
      <c r="G99">
        <v>4</v>
      </c>
      <c r="H99">
        <v>4</v>
      </c>
      <c r="I99">
        <v>5</v>
      </c>
      <c r="J99">
        <v>4</v>
      </c>
      <c r="K99">
        <v>5</v>
      </c>
      <c r="L99">
        <v>4</v>
      </c>
    </row>
    <row r="100" spans="1:12" x14ac:dyDescent="0.2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 x14ac:dyDescent="0.2">
      <c r="A101">
        <v>1</v>
      </c>
      <c r="B101">
        <v>1</v>
      </c>
      <c r="C101">
        <v>1</v>
      </c>
      <c r="D101">
        <v>2</v>
      </c>
      <c r="E101">
        <v>4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4</v>
      </c>
      <c r="L101">
        <v>1</v>
      </c>
    </row>
    <row r="102" spans="1:12" x14ac:dyDescent="0.2">
      <c r="A102">
        <v>5</v>
      </c>
      <c r="B102">
        <v>1</v>
      </c>
      <c r="C102">
        <v>5</v>
      </c>
      <c r="D102">
        <v>2</v>
      </c>
      <c r="E102">
        <v>4</v>
      </c>
      <c r="F102">
        <v>1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</row>
    <row r="103" spans="1:12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</row>
    <row r="104" spans="1:12" x14ac:dyDescent="0.2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</row>
    <row r="105" spans="1:12" x14ac:dyDescent="0.2">
      <c r="A105">
        <v>5</v>
      </c>
      <c r="B105">
        <v>3</v>
      </c>
      <c r="C105">
        <v>3</v>
      </c>
      <c r="D105">
        <v>2</v>
      </c>
      <c r="E105">
        <v>5</v>
      </c>
      <c r="F105">
        <v>2</v>
      </c>
      <c r="G105">
        <v>5</v>
      </c>
      <c r="H105">
        <v>3</v>
      </c>
      <c r="I105">
        <v>4</v>
      </c>
      <c r="J105">
        <v>3</v>
      </c>
      <c r="K105">
        <v>4</v>
      </c>
      <c r="L105">
        <v>4</v>
      </c>
    </row>
    <row r="106" spans="1:12" x14ac:dyDescent="0.2">
      <c r="A106">
        <v>3</v>
      </c>
      <c r="B106">
        <v>1</v>
      </c>
      <c r="C106">
        <v>3</v>
      </c>
      <c r="D106">
        <v>2</v>
      </c>
      <c r="E106">
        <v>3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3</v>
      </c>
      <c r="L106">
        <v>4</v>
      </c>
    </row>
    <row r="107" spans="1:12" x14ac:dyDescent="0.2">
      <c r="A107">
        <v>2</v>
      </c>
      <c r="B107">
        <v>1</v>
      </c>
      <c r="C107">
        <v>1</v>
      </c>
      <c r="D107">
        <v>4</v>
      </c>
      <c r="E107">
        <v>4</v>
      </c>
      <c r="F107">
        <v>1</v>
      </c>
      <c r="G107">
        <v>5</v>
      </c>
      <c r="H107">
        <v>2</v>
      </c>
      <c r="I107">
        <v>4</v>
      </c>
      <c r="J107">
        <v>3</v>
      </c>
      <c r="K107">
        <v>4</v>
      </c>
      <c r="L107">
        <v>2</v>
      </c>
    </row>
    <row r="108" spans="1:12" x14ac:dyDescent="0.2">
      <c r="A108">
        <v>3</v>
      </c>
      <c r="B108">
        <v>1</v>
      </c>
      <c r="C108">
        <v>3</v>
      </c>
      <c r="D108">
        <v>4</v>
      </c>
      <c r="E108">
        <v>2</v>
      </c>
      <c r="F108">
        <v>1</v>
      </c>
      <c r="G108">
        <v>5</v>
      </c>
      <c r="H108">
        <v>2</v>
      </c>
      <c r="I108">
        <v>5</v>
      </c>
      <c r="J108">
        <v>5</v>
      </c>
      <c r="K108">
        <v>5</v>
      </c>
      <c r="L108">
        <v>3</v>
      </c>
    </row>
    <row r="109" spans="1:12" x14ac:dyDescent="0.2">
      <c r="A109">
        <v>4</v>
      </c>
      <c r="B109">
        <v>1</v>
      </c>
      <c r="C109">
        <v>2</v>
      </c>
      <c r="D109">
        <v>1</v>
      </c>
      <c r="E109">
        <v>4</v>
      </c>
      <c r="F109">
        <v>1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</row>
    <row r="110" spans="1:12" x14ac:dyDescent="0.2">
      <c r="A110">
        <v>3</v>
      </c>
      <c r="B110">
        <v>2</v>
      </c>
      <c r="C110">
        <v>3</v>
      </c>
      <c r="D110">
        <v>3</v>
      </c>
      <c r="E110">
        <v>3</v>
      </c>
      <c r="F110">
        <v>1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</row>
    <row r="111" spans="1:12" x14ac:dyDescent="0.2">
      <c r="A111">
        <v>5</v>
      </c>
      <c r="B111">
        <v>1</v>
      </c>
      <c r="C111">
        <v>3</v>
      </c>
      <c r="D111">
        <v>5</v>
      </c>
      <c r="E111">
        <v>5</v>
      </c>
      <c r="F111">
        <v>1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3</v>
      </c>
    </row>
    <row r="112" spans="1:12" x14ac:dyDescent="0.2">
      <c r="A112">
        <v>3</v>
      </c>
      <c r="B112">
        <v>3</v>
      </c>
      <c r="C112">
        <v>4</v>
      </c>
      <c r="D112">
        <v>1</v>
      </c>
      <c r="E112">
        <v>5</v>
      </c>
      <c r="F112">
        <v>3</v>
      </c>
      <c r="G112">
        <v>3</v>
      </c>
      <c r="H112">
        <v>1</v>
      </c>
      <c r="I112">
        <v>5</v>
      </c>
      <c r="J112">
        <v>1</v>
      </c>
      <c r="K112">
        <v>4</v>
      </c>
      <c r="L112">
        <v>3</v>
      </c>
    </row>
    <row r="113" spans="1:12" x14ac:dyDescent="0.2">
      <c r="A113">
        <v>2</v>
      </c>
      <c r="B113">
        <v>1</v>
      </c>
      <c r="C113">
        <v>1</v>
      </c>
      <c r="D113">
        <v>2</v>
      </c>
      <c r="E113">
        <v>2</v>
      </c>
      <c r="F113">
        <v>1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</row>
    <row r="114" spans="1:12" x14ac:dyDescent="0.2">
      <c r="A114">
        <v>4</v>
      </c>
      <c r="B114">
        <v>2</v>
      </c>
      <c r="C114">
        <v>3</v>
      </c>
      <c r="D114">
        <v>3</v>
      </c>
      <c r="E114">
        <v>4</v>
      </c>
      <c r="F114">
        <v>1</v>
      </c>
      <c r="G114">
        <v>5</v>
      </c>
      <c r="H114">
        <v>4</v>
      </c>
      <c r="I114">
        <v>5</v>
      </c>
      <c r="J114">
        <v>3</v>
      </c>
      <c r="K114">
        <v>4</v>
      </c>
      <c r="L114">
        <v>3</v>
      </c>
    </row>
    <row r="115" spans="1:12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</row>
    <row r="116" spans="1:12" x14ac:dyDescent="0.2">
      <c r="A116">
        <v>3</v>
      </c>
      <c r="B116">
        <v>2</v>
      </c>
      <c r="C116">
        <v>3</v>
      </c>
      <c r="D116">
        <v>4</v>
      </c>
      <c r="E116">
        <v>4</v>
      </c>
      <c r="F116">
        <v>2</v>
      </c>
      <c r="G116">
        <v>5</v>
      </c>
      <c r="H116">
        <v>3</v>
      </c>
      <c r="I116">
        <v>4</v>
      </c>
      <c r="J116">
        <v>4</v>
      </c>
      <c r="K116">
        <v>5</v>
      </c>
      <c r="L116">
        <v>2</v>
      </c>
    </row>
    <row r="117" spans="1:12" x14ac:dyDescent="0.2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</row>
    <row r="118" spans="1:12" x14ac:dyDescent="0.2">
      <c r="A118">
        <v>3</v>
      </c>
      <c r="B118">
        <v>5</v>
      </c>
      <c r="C118">
        <v>4</v>
      </c>
      <c r="D118">
        <v>5</v>
      </c>
      <c r="E118">
        <v>5</v>
      </c>
      <c r="F118">
        <v>1</v>
      </c>
      <c r="G118">
        <v>5</v>
      </c>
      <c r="H118">
        <v>4</v>
      </c>
      <c r="I118">
        <v>5</v>
      </c>
      <c r="J118">
        <v>5</v>
      </c>
      <c r="K118">
        <v>5</v>
      </c>
      <c r="L118">
        <v>2</v>
      </c>
    </row>
    <row r="119" spans="1:12" x14ac:dyDescent="0.2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</row>
    <row r="120" spans="1:12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</row>
    <row r="121" spans="1:12" x14ac:dyDescent="0.2">
      <c r="A121">
        <v>4</v>
      </c>
      <c r="B121">
        <v>1</v>
      </c>
      <c r="C121">
        <v>4</v>
      </c>
      <c r="D121">
        <v>3</v>
      </c>
      <c r="E121">
        <v>4</v>
      </c>
      <c r="F121">
        <v>2</v>
      </c>
      <c r="G121">
        <v>4</v>
      </c>
      <c r="H121">
        <v>3</v>
      </c>
      <c r="I121">
        <v>4</v>
      </c>
      <c r="J121">
        <v>4</v>
      </c>
      <c r="K121">
        <v>4</v>
      </c>
      <c r="L121">
        <v>3</v>
      </c>
    </row>
    <row r="122" spans="1:12" x14ac:dyDescent="0.2">
      <c r="A122">
        <v>3</v>
      </c>
      <c r="B122">
        <v>3</v>
      </c>
      <c r="C122">
        <v>2</v>
      </c>
      <c r="D122">
        <v>2</v>
      </c>
      <c r="E122">
        <v>3</v>
      </c>
      <c r="F122">
        <v>2</v>
      </c>
      <c r="G122">
        <v>5</v>
      </c>
      <c r="H122">
        <v>5</v>
      </c>
      <c r="I122">
        <v>3</v>
      </c>
      <c r="J122">
        <v>4</v>
      </c>
      <c r="K122">
        <v>4</v>
      </c>
      <c r="L122">
        <v>3</v>
      </c>
    </row>
    <row r="123" spans="1:12" x14ac:dyDescent="0.2">
      <c r="A123">
        <v>3</v>
      </c>
      <c r="B123">
        <v>1</v>
      </c>
      <c r="C123">
        <v>2</v>
      </c>
      <c r="D123">
        <v>4</v>
      </c>
      <c r="E123">
        <v>4</v>
      </c>
      <c r="F123">
        <v>1</v>
      </c>
      <c r="G123">
        <v>4</v>
      </c>
      <c r="H123">
        <v>3</v>
      </c>
      <c r="I123">
        <v>5</v>
      </c>
      <c r="J123">
        <v>5</v>
      </c>
      <c r="K123">
        <v>5</v>
      </c>
      <c r="L123">
        <v>3</v>
      </c>
    </row>
    <row r="124" spans="1:12" x14ac:dyDescent="0.2">
      <c r="A124">
        <v>5</v>
      </c>
      <c r="B124">
        <v>1</v>
      </c>
      <c r="C124">
        <v>3</v>
      </c>
      <c r="D124">
        <v>5</v>
      </c>
      <c r="E124">
        <v>5</v>
      </c>
      <c r="F124">
        <v>1</v>
      </c>
      <c r="G124">
        <v>5</v>
      </c>
      <c r="H124">
        <v>3</v>
      </c>
      <c r="I124">
        <v>5</v>
      </c>
      <c r="J124">
        <v>5</v>
      </c>
      <c r="K124">
        <v>5</v>
      </c>
      <c r="L124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4"/>
  <sheetViews>
    <sheetView workbookViewId="0">
      <selection activeCell="H4" sqref="H4:I8"/>
    </sheetView>
  </sheetViews>
  <sheetFormatPr baseColWidth="10" defaultRowHeight="16" x14ac:dyDescent="0.2"/>
  <cols>
    <col min="5" max="5" width="13" bestFit="1" customWidth="1"/>
    <col min="6" max="6" width="132.6640625" bestFit="1" customWidth="1"/>
    <col min="7" max="7" width="24.33203125" bestFit="1" customWidth="1"/>
    <col min="8" max="8" width="8" bestFit="1" customWidth="1"/>
    <col min="9" max="9" width="17.33203125" bestFit="1" customWidth="1"/>
  </cols>
  <sheetData>
    <row r="1" spans="1:9" x14ac:dyDescent="0.2">
      <c r="A1" s="28" t="s">
        <v>17</v>
      </c>
      <c r="B1" s="28" t="s">
        <v>18</v>
      </c>
      <c r="C1" s="28" t="s">
        <v>19</v>
      </c>
    </row>
    <row r="2" spans="1:9" x14ac:dyDescent="0.2">
      <c r="A2" s="28" t="s">
        <v>40</v>
      </c>
      <c r="B2" s="28" t="s">
        <v>41</v>
      </c>
      <c r="C2" s="28">
        <v>2</v>
      </c>
    </row>
    <row r="3" spans="1:9" x14ac:dyDescent="0.2">
      <c r="A3" s="28" t="s">
        <v>48</v>
      </c>
      <c r="B3" s="28" t="s">
        <v>49</v>
      </c>
      <c r="C3" s="28">
        <v>3</v>
      </c>
      <c r="E3" s="10" t="s">
        <v>249</v>
      </c>
      <c r="F3" t="s">
        <v>280</v>
      </c>
      <c r="H3" t="s">
        <v>249</v>
      </c>
      <c r="I3" t="s">
        <v>279</v>
      </c>
    </row>
    <row r="4" spans="1:9" x14ac:dyDescent="0.2">
      <c r="A4" s="28" t="s">
        <v>40</v>
      </c>
      <c r="B4" s="28" t="s">
        <v>52</v>
      </c>
      <c r="C4" s="28">
        <v>2</v>
      </c>
      <c r="E4" s="11">
        <v>1</v>
      </c>
      <c r="F4" s="14">
        <v>0.26016260162601629</v>
      </c>
      <c r="H4" s="11">
        <v>1</v>
      </c>
      <c r="I4" s="14">
        <v>0.26016260162601629</v>
      </c>
    </row>
    <row r="5" spans="1:9" x14ac:dyDescent="0.2">
      <c r="A5" s="28" t="s">
        <v>40</v>
      </c>
      <c r="B5" s="28" t="s">
        <v>41</v>
      </c>
      <c r="C5" s="28">
        <v>3</v>
      </c>
      <c r="E5" s="11">
        <v>2</v>
      </c>
      <c r="F5" s="14">
        <v>0.18699186991869918</v>
      </c>
      <c r="H5" s="11">
        <v>2</v>
      </c>
      <c r="I5" s="14">
        <v>0.18699186991869918</v>
      </c>
    </row>
    <row r="6" spans="1:9" x14ac:dyDescent="0.2">
      <c r="A6" s="28" t="s">
        <v>40</v>
      </c>
      <c r="B6" s="28" t="s">
        <v>49</v>
      </c>
      <c r="C6" s="28">
        <v>3</v>
      </c>
      <c r="E6" s="11">
        <v>3</v>
      </c>
      <c r="F6" s="14">
        <v>0.31707317073170732</v>
      </c>
      <c r="H6" s="11">
        <v>3</v>
      </c>
      <c r="I6" s="14">
        <v>0.31707317073170732</v>
      </c>
    </row>
    <row r="7" spans="1:9" x14ac:dyDescent="0.2">
      <c r="A7" s="28" t="s">
        <v>40</v>
      </c>
      <c r="B7" s="28" t="s">
        <v>41</v>
      </c>
      <c r="C7" s="28">
        <v>1</v>
      </c>
      <c r="E7" s="11">
        <v>4</v>
      </c>
      <c r="F7" s="14">
        <v>0.14634146341463414</v>
      </c>
      <c r="H7" s="11">
        <v>4</v>
      </c>
      <c r="I7" s="14">
        <v>0.14634146341463414</v>
      </c>
    </row>
    <row r="8" spans="1:9" x14ac:dyDescent="0.2">
      <c r="A8" s="28" t="s">
        <v>40</v>
      </c>
      <c r="B8" s="28" t="s">
        <v>52</v>
      </c>
      <c r="C8" s="28">
        <v>3</v>
      </c>
      <c r="E8" s="11">
        <v>5</v>
      </c>
      <c r="F8" s="14">
        <v>8.943089430894309E-2</v>
      </c>
      <c r="H8" s="11">
        <v>5</v>
      </c>
      <c r="I8" s="14">
        <v>8.943089430894309E-2</v>
      </c>
    </row>
    <row r="9" spans="1:9" x14ac:dyDescent="0.2">
      <c r="A9" s="28" t="s">
        <v>40</v>
      </c>
      <c r="B9" s="28" t="s">
        <v>41</v>
      </c>
      <c r="C9" s="28">
        <v>3</v>
      </c>
      <c r="E9" s="11" t="s">
        <v>250</v>
      </c>
      <c r="F9" s="14">
        <v>1</v>
      </c>
      <c r="H9" t="s">
        <v>250</v>
      </c>
      <c r="I9">
        <v>1</v>
      </c>
    </row>
    <row r="10" spans="1:9" x14ac:dyDescent="0.2">
      <c r="A10" s="28" t="s">
        <v>40</v>
      </c>
      <c r="B10" s="28" t="s">
        <v>41</v>
      </c>
      <c r="C10" s="28">
        <v>4</v>
      </c>
    </row>
    <row r="11" spans="1:9" x14ac:dyDescent="0.2">
      <c r="A11" s="28" t="s">
        <v>48</v>
      </c>
      <c r="B11" s="28" t="s">
        <v>49</v>
      </c>
      <c r="C11" s="28">
        <v>4</v>
      </c>
    </row>
    <row r="12" spans="1:9" x14ac:dyDescent="0.2">
      <c r="A12" s="28" t="s">
        <v>48</v>
      </c>
      <c r="B12" s="28" t="s">
        <v>41</v>
      </c>
      <c r="C12" s="28">
        <v>1</v>
      </c>
    </row>
    <row r="13" spans="1:9" x14ac:dyDescent="0.2">
      <c r="A13" s="28" t="s">
        <v>75</v>
      </c>
      <c r="B13" s="28" t="s">
        <v>52</v>
      </c>
      <c r="C13" s="28">
        <v>5</v>
      </c>
    </row>
    <row r="14" spans="1:9" x14ac:dyDescent="0.2">
      <c r="A14" s="28" t="s">
        <v>40</v>
      </c>
      <c r="B14" s="28" t="s">
        <v>49</v>
      </c>
      <c r="C14" s="28">
        <v>1</v>
      </c>
    </row>
    <row r="15" spans="1:9" x14ac:dyDescent="0.2">
      <c r="A15" s="28" t="s">
        <v>79</v>
      </c>
      <c r="B15" s="28" t="s">
        <v>41</v>
      </c>
      <c r="C15" s="28">
        <v>3</v>
      </c>
    </row>
    <row r="16" spans="1:9" x14ac:dyDescent="0.2">
      <c r="A16" s="28" t="s">
        <v>40</v>
      </c>
      <c r="B16" s="28" t="s">
        <v>41</v>
      </c>
      <c r="C16" s="28">
        <v>2</v>
      </c>
    </row>
    <row r="17" spans="1:3" x14ac:dyDescent="0.2">
      <c r="A17" s="28" t="s">
        <v>40</v>
      </c>
      <c r="B17" s="28" t="s">
        <v>52</v>
      </c>
      <c r="C17" s="28">
        <v>4</v>
      </c>
    </row>
    <row r="18" spans="1:3" x14ac:dyDescent="0.2">
      <c r="A18" s="28" t="s">
        <v>40</v>
      </c>
      <c r="B18" s="28" t="s">
        <v>52</v>
      </c>
      <c r="C18" s="28">
        <v>3</v>
      </c>
    </row>
    <row r="19" spans="1:3" x14ac:dyDescent="0.2">
      <c r="A19" s="28" t="s">
        <v>40</v>
      </c>
      <c r="B19" s="28" t="s">
        <v>41</v>
      </c>
      <c r="C19" s="28">
        <v>3</v>
      </c>
    </row>
    <row r="20" spans="1:3" x14ac:dyDescent="0.2">
      <c r="A20" s="28" t="s">
        <v>40</v>
      </c>
      <c r="B20" s="28" t="s">
        <v>52</v>
      </c>
      <c r="C20" s="28">
        <v>2</v>
      </c>
    </row>
    <row r="21" spans="1:3" x14ac:dyDescent="0.2">
      <c r="A21" s="28" t="s">
        <v>40</v>
      </c>
      <c r="B21" s="28" t="s">
        <v>41</v>
      </c>
      <c r="C21" s="28">
        <v>3</v>
      </c>
    </row>
    <row r="22" spans="1:3" x14ac:dyDescent="0.2">
      <c r="A22" s="28" t="s">
        <v>40</v>
      </c>
      <c r="B22" s="28" t="s">
        <v>49</v>
      </c>
      <c r="C22" s="28">
        <v>2</v>
      </c>
    </row>
    <row r="23" spans="1:3" x14ac:dyDescent="0.2">
      <c r="A23" s="28" t="s">
        <v>40</v>
      </c>
      <c r="B23" s="28" t="s">
        <v>41</v>
      </c>
      <c r="C23" s="28">
        <v>3</v>
      </c>
    </row>
    <row r="24" spans="1:3" x14ac:dyDescent="0.2">
      <c r="A24" s="28" t="s">
        <v>40</v>
      </c>
      <c r="B24" s="28" t="s">
        <v>41</v>
      </c>
      <c r="C24" s="28">
        <v>1</v>
      </c>
    </row>
    <row r="25" spans="1:3" x14ac:dyDescent="0.2">
      <c r="A25" s="28" t="s">
        <v>40</v>
      </c>
      <c r="B25" s="28" t="s">
        <v>41</v>
      </c>
      <c r="C25" s="28">
        <v>5</v>
      </c>
    </row>
    <row r="26" spans="1:3" x14ac:dyDescent="0.2">
      <c r="A26" s="28" t="s">
        <v>40</v>
      </c>
      <c r="B26" s="28" t="s">
        <v>100</v>
      </c>
      <c r="C26" s="28">
        <v>1</v>
      </c>
    </row>
    <row r="27" spans="1:3" x14ac:dyDescent="0.2">
      <c r="A27" s="28" t="s">
        <v>48</v>
      </c>
      <c r="B27" s="28" t="s">
        <v>41</v>
      </c>
      <c r="C27" s="28">
        <v>3</v>
      </c>
    </row>
    <row r="28" spans="1:3" x14ac:dyDescent="0.2">
      <c r="A28" s="28" t="s">
        <v>79</v>
      </c>
      <c r="B28" s="28" t="s">
        <v>41</v>
      </c>
      <c r="C28" s="28">
        <v>5</v>
      </c>
    </row>
    <row r="29" spans="1:3" x14ac:dyDescent="0.2">
      <c r="A29" s="28" t="s">
        <v>40</v>
      </c>
      <c r="B29" s="28" t="s">
        <v>41</v>
      </c>
      <c r="C29" s="28">
        <v>2</v>
      </c>
    </row>
    <row r="30" spans="1:3" x14ac:dyDescent="0.2">
      <c r="A30" s="28" t="s">
        <v>40</v>
      </c>
      <c r="B30" s="28" t="s">
        <v>41</v>
      </c>
      <c r="C30" s="28">
        <v>3</v>
      </c>
    </row>
    <row r="31" spans="1:3" x14ac:dyDescent="0.2">
      <c r="A31" s="28" t="s">
        <v>40</v>
      </c>
      <c r="B31" s="28" t="s">
        <v>41</v>
      </c>
      <c r="C31" s="28">
        <v>2</v>
      </c>
    </row>
    <row r="32" spans="1:3" x14ac:dyDescent="0.2">
      <c r="A32" s="28" t="s">
        <v>48</v>
      </c>
      <c r="B32" s="28" t="s">
        <v>49</v>
      </c>
      <c r="C32" s="28">
        <v>1</v>
      </c>
    </row>
    <row r="33" spans="1:3" x14ac:dyDescent="0.2">
      <c r="A33" s="28" t="s">
        <v>40</v>
      </c>
      <c r="B33" s="28" t="s">
        <v>41</v>
      </c>
      <c r="C33" s="28">
        <v>4</v>
      </c>
    </row>
    <row r="34" spans="1:3" x14ac:dyDescent="0.2">
      <c r="A34" s="28" t="s">
        <v>40</v>
      </c>
      <c r="B34" s="28" t="s">
        <v>52</v>
      </c>
      <c r="C34" s="28">
        <v>3</v>
      </c>
    </row>
    <row r="35" spans="1:3" x14ac:dyDescent="0.2">
      <c r="A35" s="28" t="s">
        <v>40</v>
      </c>
      <c r="B35" s="28" t="s">
        <v>41</v>
      </c>
      <c r="C35" s="28">
        <v>3</v>
      </c>
    </row>
    <row r="36" spans="1:3" x14ac:dyDescent="0.2">
      <c r="A36" s="28" t="s">
        <v>40</v>
      </c>
      <c r="B36" s="28" t="s">
        <v>49</v>
      </c>
      <c r="C36" s="28">
        <v>3</v>
      </c>
    </row>
    <row r="37" spans="1:3" x14ac:dyDescent="0.2">
      <c r="A37" s="28" t="s">
        <v>40</v>
      </c>
      <c r="B37" s="28" t="s">
        <v>41</v>
      </c>
      <c r="C37" s="28">
        <v>1</v>
      </c>
    </row>
    <row r="38" spans="1:3" x14ac:dyDescent="0.2">
      <c r="A38" s="28" t="s">
        <v>40</v>
      </c>
      <c r="B38" s="28" t="s">
        <v>49</v>
      </c>
      <c r="C38" s="28">
        <v>1</v>
      </c>
    </row>
    <row r="39" spans="1:3" x14ac:dyDescent="0.2">
      <c r="A39" s="28" t="s">
        <v>40</v>
      </c>
      <c r="B39" s="28" t="s">
        <v>41</v>
      </c>
      <c r="C39" s="28">
        <v>2</v>
      </c>
    </row>
    <row r="40" spans="1:3" x14ac:dyDescent="0.2">
      <c r="A40" s="28" t="s">
        <v>40</v>
      </c>
      <c r="B40" s="28" t="s">
        <v>49</v>
      </c>
      <c r="C40" s="28">
        <v>1</v>
      </c>
    </row>
    <row r="41" spans="1:3" x14ac:dyDescent="0.2">
      <c r="A41" s="28" t="s">
        <v>48</v>
      </c>
      <c r="B41" s="28" t="s">
        <v>49</v>
      </c>
      <c r="C41" s="28">
        <v>4</v>
      </c>
    </row>
    <row r="42" spans="1:3" x14ac:dyDescent="0.2">
      <c r="A42" s="28" t="s">
        <v>75</v>
      </c>
      <c r="B42" s="28" t="s">
        <v>49</v>
      </c>
      <c r="C42" s="28">
        <v>4</v>
      </c>
    </row>
    <row r="43" spans="1:3" x14ac:dyDescent="0.2">
      <c r="A43" s="28" t="s">
        <v>48</v>
      </c>
      <c r="B43" s="28" t="s">
        <v>49</v>
      </c>
      <c r="C43" s="28">
        <v>4</v>
      </c>
    </row>
    <row r="44" spans="1:3" x14ac:dyDescent="0.2">
      <c r="A44" s="28" t="s">
        <v>40</v>
      </c>
      <c r="B44" s="28" t="s">
        <v>100</v>
      </c>
      <c r="C44" s="28">
        <v>3</v>
      </c>
    </row>
    <row r="45" spans="1:3" x14ac:dyDescent="0.2">
      <c r="A45" s="28" t="s">
        <v>40</v>
      </c>
      <c r="B45" s="28" t="s">
        <v>49</v>
      </c>
      <c r="C45" s="28">
        <v>1</v>
      </c>
    </row>
    <row r="46" spans="1:3" x14ac:dyDescent="0.2">
      <c r="A46" s="28" t="s">
        <v>40</v>
      </c>
      <c r="B46" s="28" t="s">
        <v>49</v>
      </c>
      <c r="C46" s="28">
        <v>1</v>
      </c>
    </row>
    <row r="47" spans="1:3" x14ac:dyDescent="0.2">
      <c r="A47" s="28" t="s">
        <v>40</v>
      </c>
      <c r="B47" s="28" t="s">
        <v>49</v>
      </c>
      <c r="C47" s="28">
        <v>5</v>
      </c>
    </row>
    <row r="48" spans="1:3" x14ac:dyDescent="0.2">
      <c r="A48" s="28" t="s">
        <v>75</v>
      </c>
      <c r="B48" s="28" t="s">
        <v>49</v>
      </c>
      <c r="C48" s="28">
        <v>3</v>
      </c>
    </row>
    <row r="49" spans="1:3" x14ac:dyDescent="0.2">
      <c r="A49" s="28" t="s">
        <v>48</v>
      </c>
      <c r="B49" s="28" t="s">
        <v>41</v>
      </c>
      <c r="C49" s="28">
        <v>3</v>
      </c>
    </row>
    <row r="50" spans="1:3" x14ac:dyDescent="0.2">
      <c r="A50" s="28" t="s">
        <v>40</v>
      </c>
      <c r="B50" s="28" t="s">
        <v>49</v>
      </c>
      <c r="C50" s="28">
        <v>5</v>
      </c>
    </row>
    <row r="51" spans="1:3" x14ac:dyDescent="0.2">
      <c r="A51" s="28" t="s">
        <v>40</v>
      </c>
      <c r="B51" s="28" t="s">
        <v>41</v>
      </c>
      <c r="C51" s="28">
        <v>1</v>
      </c>
    </row>
    <row r="52" spans="1:3" x14ac:dyDescent="0.2">
      <c r="A52" s="28" t="s">
        <v>40</v>
      </c>
      <c r="B52" s="28" t="s">
        <v>41</v>
      </c>
      <c r="C52" s="28">
        <v>3</v>
      </c>
    </row>
    <row r="53" spans="1:3" x14ac:dyDescent="0.2">
      <c r="A53" s="28" t="s">
        <v>40</v>
      </c>
      <c r="B53" s="28" t="s">
        <v>49</v>
      </c>
      <c r="C53" s="28">
        <v>3</v>
      </c>
    </row>
    <row r="54" spans="1:3" x14ac:dyDescent="0.2">
      <c r="A54" s="28" t="s">
        <v>40</v>
      </c>
      <c r="B54" s="28" t="s">
        <v>41</v>
      </c>
      <c r="C54" s="28">
        <v>1</v>
      </c>
    </row>
    <row r="55" spans="1:3" x14ac:dyDescent="0.2">
      <c r="A55" s="28" t="s">
        <v>75</v>
      </c>
      <c r="B55" s="28" t="s">
        <v>49</v>
      </c>
      <c r="C55" s="28">
        <v>4</v>
      </c>
    </row>
    <row r="56" spans="1:3" x14ac:dyDescent="0.2">
      <c r="A56" s="28" t="s">
        <v>40</v>
      </c>
      <c r="B56" s="28" t="s">
        <v>52</v>
      </c>
      <c r="C56" s="28">
        <v>1</v>
      </c>
    </row>
    <row r="57" spans="1:3" x14ac:dyDescent="0.2">
      <c r="A57" s="28" t="s">
        <v>40</v>
      </c>
      <c r="B57" s="28" t="s">
        <v>49</v>
      </c>
      <c r="C57" s="28">
        <v>2</v>
      </c>
    </row>
    <row r="58" spans="1:3" x14ac:dyDescent="0.2">
      <c r="A58" s="28" t="s">
        <v>40</v>
      </c>
      <c r="B58" s="28" t="s">
        <v>52</v>
      </c>
      <c r="C58" s="28">
        <v>4</v>
      </c>
    </row>
    <row r="59" spans="1:3" x14ac:dyDescent="0.2">
      <c r="A59" s="28" t="s">
        <v>40</v>
      </c>
      <c r="B59" s="28" t="s">
        <v>49</v>
      </c>
      <c r="C59" s="28">
        <v>1</v>
      </c>
    </row>
    <row r="60" spans="1:3" x14ac:dyDescent="0.2">
      <c r="A60" s="28" t="s">
        <v>75</v>
      </c>
      <c r="B60" s="28" t="s">
        <v>41</v>
      </c>
      <c r="C60" s="28">
        <v>1</v>
      </c>
    </row>
    <row r="61" spans="1:3" x14ac:dyDescent="0.2">
      <c r="A61" s="28" t="s">
        <v>40</v>
      </c>
      <c r="B61" s="28" t="s">
        <v>41</v>
      </c>
      <c r="C61" s="28">
        <v>1</v>
      </c>
    </row>
    <row r="62" spans="1:3" x14ac:dyDescent="0.2">
      <c r="A62" s="28" t="s">
        <v>40</v>
      </c>
      <c r="B62" s="28" t="s">
        <v>100</v>
      </c>
      <c r="C62" s="28">
        <v>1</v>
      </c>
    </row>
    <row r="63" spans="1:3" x14ac:dyDescent="0.2">
      <c r="A63" s="28" t="s">
        <v>40</v>
      </c>
      <c r="B63" s="28" t="s">
        <v>49</v>
      </c>
      <c r="C63" s="28">
        <v>5</v>
      </c>
    </row>
    <row r="64" spans="1:3" x14ac:dyDescent="0.2">
      <c r="A64" s="28" t="s">
        <v>40</v>
      </c>
      <c r="B64" s="28" t="s">
        <v>100</v>
      </c>
      <c r="C64" s="28">
        <v>1</v>
      </c>
    </row>
    <row r="65" spans="1:3" x14ac:dyDescent="0.2">
      <c r="A65" s="28" t="s">
        <v>40</v>
      </c>
      <c r="B65" s="28" t="s">
        <v>49</v>
      </c>
      <c r="C65" s="28">
        <v>4</v>
      </c>
    </row>
    <row r="66" spans="1:3" x14ac:dyDescent="0.2">
      <c r="A66" s="28" t="s">
        <v>48</v>
      </c>
      <c r="B66" s="28" t="s">
        <v>100</v>
      </c>
      <c r="C66" s="28">
        <v>3</v>
      </c>
    </row>
    <row r="67" spans="1:3" x14ac:dyDescent="0.2">
      <c r="A67" s="28" t="s">
        <v>75</v>
      </c>
      <c r="B67" s="28" t="s">
        <v>52</v>
      </c>
      <c r="C67" s="28">
        <v>4</v>
      </c>
    </row>
    <row r="68" spans="1:3" x14ac:dyDescent="0.2">
      <c r="A68" s="28" t="s">
        <v>40</v>
      </c>
      <c r="B68" s="28" t="s">
        <v>41</v>
      </c>
      <c r="C68" s="28">
        <v>4</v>
      </c>
    </row>
    <row r="69" spans="1:3" x14ac:dyDescent="0.2">
      <c r="A69" s="28" t="s">
        <v>48</v>
      </c>
      <c r="B69" s="28" t="s">
        <v>49</v>
      </c>
      <c r="C69" s="28">
        <v>2</v>
      </c>
    </row>
    <row r="70" spans="1:3" x14ac:dyDescent="0.2">
      <c r="A70" s="28" t="s">
        <v>79</v>
      </c>
      <c r="B70" s="28" t="s">
        <v>100</v>
      </c>
      <c r="C70" s="28">
        <v>3</v>
      </c>
    </row>
    <row r="71" spans="1:3" x14ac:dyDescent="0.2">
      <c r="A71" s="28" t="s">
        <v>48</v>
      </c>
      <c r="B71" s="28" t="s">
        <v>100</v>
      </c>
      <c r="C71" s="28">
        <v>3</v>
      </c>
    </row>
    <row r="72" spans="1:3" x14ac:dyDescent="0.2">
      <c r="A72" s="28" t="s">
        <v>40</v>
      </c>
      <c r="B72" s="28" t="s">
        <v>100</v>
      </c>
      <c r="C72" s="28">
        <v>3</v>
      </c>
    </row>
    <row r="73" spans="1:3" x14ac:dyDescent="0.2">
      <c r="A73" s="28" t="s">
        <v>48</v>
      </c>
      <c r="B73" s="28" t="s">
        <v>41</v>
      </c>
      <c r="C73" s="28">
        <v>3</v>
      </c>
    </row>
    <row r="74" spans="1:3" x14ac:dyDescent="0.2">
      <c r="A74" s="28" t="s">
        <v>40</v>
      </c>
      <c r="B74" s="28" t="s">
        <v>49</v>
      </c>
      <c r="C74" s="28">
        <v>2</v>
      </c>
    </row>
    <row r="75" spans="1:3" x14ac:dyDescent="0.2">
      <c r="A75" s="28" t="s">
        <v>75</v>
      </c>
      <c r="B75" s="28" t="s">
        <v>49</v>
      </c>
      <c r="C75" s="28">
        <v>4</v>
      </c>
    </row>
    <row r="76" spans="1:3" x14ac:dyDescent="0.2">
      <c r="A76" s="28" t="s">
        <v>75</v>
      </c>
      <c r="B76" s="28" t="s">
        <v>41</v>
      </c>
      <c r="C76" s="28">
        <v>2</v>
      </c>
    </row>
    <row r="77" spans="1:3" x14ac:dyDescent="0.2">
      <c r="A77" s="28" t="s">
        <v>48</v>
      </c>
      <c r="B77" s="28" t="s">
        <v>41</v>
      </c>
      <c r="C77" s="28">
        <v>1</v>
      </c>
    </row>
    <row r="78" spans="1:3" x14ac:dyDescent="0.2">
      <c r="A78" s="28" t="s">
        <v>48</v>
      </c>
      <c r="B78" s="28" t="s">
        <v>52</v>
      </c>
      <c r="C78" s="28">
        <v>3</v>
      </c>
    </row>
    <row r="79" spans="1:3" x14ac:dyDescent="0.2">
      <c r="A79" s="28" t="s">
        <v>48</v>
      </c>
      <c r="B79" s="28" t="s">
        <v>41</v>
      </c>
      <c r="C79" s="28">
        <v>2</v>
      </c>
    </row>
    <row r="80" spans="1:3" x14ac:dyDescent="0.2">
      <c r="A80" s="28" t="s">
        <v>40</v>
      </c>
      <c r="B80" s="28" t="s">
        <v>49</v>
      </c>
      <c r="C80" s="28">
        <v>3</v>
      </c>
    </row>
    <row r="81" spans="1:3" x14ac:dyDescent="0.2">
      <c r="A81" s="28" t="s">
        <v>75</v>
      </c>
      <c r="B81" s="28" t="s">
        <v>41</v>
      </c>
      <c r="C81" s="28">
        <v>4</v>
      </c>
    </row>
    <row r="82" spans="1:3" x14ac:dyDescent="0.2">
      <c r="A82" s="28" t="s">
        <v>40</v>
      </c>
      <c r="B82" s="28" t="s">
        <v>52</v>
      </c>
      <c r="C82" s="28">
        <v>3</v>
      </c>
    </row>
    <row r="83" spans="1:3" x14ac:dyDescent="0.2">
      <c r="A83" s="28" t="s">
        <v>40</v>
      </c>
      <c r="B83" s="28" t="s">
        <v>100</v>
      </c>
      <c r="C83" s="28">
        <v>5</v>
      </c>
    </row>
    <row r="84" spans="1:3" x14ac:dyDescent="0.2">
      <c r="A84" s="28" t="s">
        <v>40</v>
      </c>
      <c r="B84" s="28" t="s">
        <v>100</v>
      </c>
      <c r="C84" s="28">
        <v>3</v>
      </c>
    </row>
    <row r="85" spans="1:3" x14ac:dyDescent="0.2">
      <c r="A85" s="28" t="s">
        <v>79</v>
      </c>
      <c r="B85" s="28" t="s">
        <v>100</v>
      </c>
      <c r="C85" s="28">
        <v>5</v>
      </c>
    </row>
    <row r="86" spans="1:3" x14ac:dyDescent="0.2">
      <c r="A86" s="28" t="s">
        <v>40</v>
      </c>
      <c r="B86" s="28" t="s">
        <v>100</v>
      </c>
      <c r="C86" s="28">
        <v>5</v>
      </c>
    </row>
    <row r="87" spans="1:3" x14ac:dyDescent="0.2">
      <c r="A87" s="28" t="s">
        <v>40</v>
      </c>
      <c r="B87" s="28" t="s">
        <v>49</v>
      </c>
      <c r="C87" s="28">
        <v>2</v>
      </c>
    </row>
    <row r="88" spans="1:3" x14ac:dyDescent="0.2">
      <c r="A88" s="28" t="s">
        <v>48</v>
      </c>
      <c r="B88" s="28" t="s">
        <v>41</v>
      </c>
      <c r="C88" s="28">
        <v>1</v>
      </c>
    </row>
    <row r="89" spans="1:3" x14ac:dyDescent="0.2">
      <c r="A89" s="28" t="s">
        <v>48</v>
      </c>
      <c r="B89" s="28" t="s">
        <v>49</v>
      </c>
      <c r="C89" s="28">
        <v>3</v>
      </c>
    </row>
    <row r="90" spans="1:3" x14ac:dyDescent="0.2">
      <c r="A90" s="28" t="s">
        <v>75</v>
      </c>
      <c r="B90" s="28" t="s">
        <v>100</v>
      </c>
      <c r="C90" s="28">
        <v>2</v>
      </c>
    </row>
    <row r="91" spans="1:3" x14ac:dyDescent="0.2">
      <c r="A91" s="28" t="s">
        <v>40</v>
      </c>
      <c r="B91" s="28" t="s">
        <v>41</v>
      </c>
      <c r="C91" s="28">
        <v>2</v>
      </c>
    </row>
    <row r="92" spans="1:3" x14ac:dyDescent="0.2">
      <c r="A92" s="28" t="s">
        <v>40</v>
      </c>
      <c r="B92" s="28" t="s">
        <v>49</v>
      </c>
      <c r="C92" s="28">
        <v>1</v>
      </c>
    </row>
    <row r="93" spans="1:3" x14ac:dyDescent="0.2">
      <c r="A93" s="28" t="s">
        <v>40</v>
      </c>
      <c r="B93" s="28" t="s">
        <v>100</v>
      </c>
      <c r="C93" s="28">
        <v>1</v>
      </c>
    </row>
    <row r="94" spans="1:3" x14ac:dyDescent="0.2">
      <c r="A94" s="28" t="s">
        <v>40</v>
      </c>
      <c r="B94" s="28" t="s">
        <v>41</v>
      </c>
      <c r="C94" s="28">
        <v>1</v>
      </c>
    </row>
    <row r="95" spans="1:3" x14ac:dyDescent="0.2">
      <c r="A95" s="28" t="s">
        <v>75</v>
      </c>
      <c r="B95" s="28" t="s">
        <v>49</v>
      </c>
      <c r="C95" s="28">
        <v>3</v>
      </c>
    </row>
    <row r="96" spans="1:3" x14ac:dyDescent="0.2">
      <c r="A96" s="28" t="s">
        <v>40</v>
      </c>
      <c r="B96" s="28" t="s">
        <v>41</v>
      </c>
      <c r="C96" s="28">
        <v>3</v>
      </c>
    </row>
    <row r="97" spans="1:3" x14ac:dyDescent="0.2">
      <c r="A97" s="28" t="s">
        <v>48</v>
      </c>
      <c r="B97" s="28" t="s">
        <v>52</v>
      </c>
      <c r="C97" s="28">
        <v>4</v>
      </c>
    </row>
    <row r="98" spans="1:3" x14ac:dyDescent="0.2">
      <c r="A98" s="28" t="s">
        <v>40</v>
      </c>
      <c r="B98" s="28" t="s">
        <v>41</v>
      </c>
      <c r="C98" s="28">
        <v>3</v>
      </c>
    </row>
    <row r="99" spans="1:3" x14ac:dyDescent="0.2">
      <c r="A99" s="28" t="s">
        <v>40</v>
      </c>
      <c r="B99" s="28" t="s">
        <v>41</v>
      </c>
      <c r="C99" s="28">
        <v>1</v>
      </c>
    </row>
    <row r="100" spans="1:3" x14ac:dyDescent="0.2">
      <c r="A100" s="28" t="s">
        <v>48</v>
      </c>
      <c r="B100" s="28" t="s">
        <v>41</v>
      </c>
      <c r="C100" s="28">
        <v>5</v>
      </c>
    </row>
    <row r="101" spans="1:3" x14ac:dyDescent="0.2">
      <c r="A101" s="28" t="s">
        <v>48</v>
      </c>
      <c r="B101" s="28" t="s">
        <v>41</v>
      </c>
      <c r="C101" s="28">
        <v>1</v>
      </c>
    </row>
    <row r="102" spans="1:3" x14ac:dyDescent="0.2">
      <c r="A102" s="28" t="s">
        <v>75</v>
      </c>
      <c r="B102" s="28" t="s">
        <v>41</v>
      </c>
      <c r="C102" s="28">
        <v>1</v>
      </c>
    </row>
    <row r="103" spans="1:3" x14ac:dyDescent="0.2">
      <c r="A103" s="28" t="s">
        <v>48</v>
      </c>
      <c r="B103" s="28" t="s">
        <v>49</v>
      </c>
      <c r="C103" s="28">
        <v>2</v>
      </c>
    </row>
    <row r="104" spans="1:3" x14ac:dyDescent="0.2">
      <c r="A104" s="28" t="s">
        <v>48</v>
      </c>
      <c r="B104" s="28" t="s">
        <v>52</v>
      </c>
      <c r="C104" s="28">
        <v>3</v>
      </c>
    </row>
    <row r="105" spans="1:3" x14ac:dyDescent="0.2">
      <c r="A105" s="28" t="s">
        <v>40</v>
      </c>
      <c r="B105" s="28" t="s">
        <v>41</v>
      </c>
      <c r="C105" s="28">
        <v>1</v>
      </c>
    </row>
    <row r="106" spans="1:3" x14ac:dyDescent="0.2">
      <c r="A106" s="28" t="s">
        <v>40</v>
      </c>
      <c r="B106" s="28" t="s">
        <v>41</v>
      </c>
      <c r="C106" s="28">
        <v>2</v>
      </c>
    </row>
    <row r="107" spans="1:3" x14ac:dyDescent="0.2">
      <c r="A107" s="28" t="s">
        <v>48</v>
      </c>
      <c r="B107" s="28" t="s">
        <v>100</v>
      </c>
      <c r="C107" s="28">
        <v>1</v>
      </c>
    </row>
    <row r="108" spans="1:3" x14ac:dyDescent="0.2">
      <c r="A108" s="28" t="s">
        <v>48</v>
      </c>
      <c r="B108" s="28" t="s">
        <v>41</v>
      </c>
      <c r="C108" s="28">
        <v>1</v>
      </c>
    </row>
    <row r="109" spans="1:3" x14ac:dyDescent="0.2">
      <c r="A109" s="28" t="s">
        <v>75</v>
      </c>
      <c r="B109" s="28" t="s">
        <v>41</v>
      </c>
      <c r="C109" s="28">
        <v>2</v>
      </c>
    </row>
    <row r="110" spans="1:3" x14ac:dyDescent="0.2">
      <c r="A110" s="28" t="s">
        <v>48</v>
      </c>
      <c r="B110" s="28" t="s">
        <v>52</v>
      </c>
      <c r="C110" s="28">
        <v>3</v>
      </c>
    </row>
    <row r="111" spans="1:3" x14ac:dyDescent="0.2">
      <c r="A111" s="28" t="s">
        <v>40</v>
      </c>
      <c r="B111" s="28" t="s">
        <v>41</v>
      </c>
      <c r="C111" s="28">
        <v>4</v>
      </c>
    </row>
    <row r="112" spans="1:3" x14ac:dyDescent="0.2">
      <c r="A112" s="28" t="s">
        <v>40</v>
      </c>
      <c r="B112" s="28" t="s">
        <v>100</v>
      </c>
      <c r="C112" s="28">
        <v>2</v>
      </c>
    </row>
    <row r="113" spans="1:3" x14ac:dyDescent="0.2">
      <c r="A113" s="28" t="s">
        <v>48</v>
      </c>
      <c r="B113" s="28" t="s">
        <v>52</v>
      </c>
      <c r="C113" s="28">
        <v>3</v>
      </c>
    </row>
    <row r="114" spans="1:3" x14ac:dyDescent="0.2">
      <c r="A114" s="28" t="s">
        <v>48</v>
      </c>
      <c r="B114" s="28" t="s">
        <v>41</v>
      </c>
      <c r="C114" s="28">
        <v>3</v>
      </c>
    </row>
    <row r="115" spans="1:3" x14ac:dyDescent="0.2">
      <c r="A115" s="28" t="s">
        <v>48</v>
      </c>
      <c r="B115" s="28" t="s">
        <v>41</v>
      </c>
      <c r="C115" s="28">
        <v>1</v>
      </c>
    </row>
    <row r="116" spans="1:3" x14ac:dyDescent="0.2">
      <c r="A116" s="28" t="s">
        <v>75</v>
      </c>
      <c r="B116" s="28" t="s">
        <v>49</v>
      </c>
      <c r="C116" s="28">
        <v>2</v>
      </c>
    </row>
    <row r="117" spans="1:3" x14ac:dyDescent="0.2">
      <c r="A117" s="28" t="s">
        <v>40</v>
      </c>
      <c r="B117" s="28" t="s">
        <v>41</v>
      </c>
      <c r="C117" s="28">
        <v>4</v>
      </c>
    </row>
    <row r="118" spans="1:3" x14ac:dyDescent="0.2">
      <c r="A118" s="28" t="s">
        <v>40</v>
      </c>
      <c r="B118" s="28" t="s">
        <v>41</v>
      </c>
      <c r="C118" s="28">
        <v>3</v>
      </c>
    </row>
    <row r="119" spans="1:3" x14ac:dyDescent="0.2">
      <c r="A119" s="28" t="s">
        <v>48</v>
      </c>
      <c r="B119" s="28" t="s">
        <v>41</v>
      </c>
      <c r="C119" s="28">
        <v>5</v>
      </c>
    </row>
    <row r="120" spans="1:3" x14ac:dyDescent="0.2">
      <c r="A120" s="28" t="s">
        <v>40</v>
      </c>
      <c r="B120" s="28" t="s">
        <v>41</v>
      </c>
      <c r="C120" s="28">
        <v>1</v>
      </c>
    </row>
    <row r="121" spans="1:3" x14ac:dyDescent="0.2">
      <c r="A121" s="28" t="s">
        <v>40</v>
      </c>
      <c r="B121" s="28" t="s">
        <v>52</v>
      </c>
      <c r="C121" s="28">
        <v>3</v>
      </c>
    </row>
    <row r="122" spans="1:3" x14ac:dyDescent="0.2">
      <c r="A122" s="28" t="s">
        <v>40</v>
      </c>
      <c r="B122" s="28" t="s">
        <v>49</v>
      </c>
      <c r="C122" s="28">
        <v>4</v>
      </c>
    </row>
    <row r="123" spans="1:3" x14ac:dyDescent="0.2">
      <c r="A123" s="28" t="s">
        <v>40</v>
      </c>
      <c r="B123" s="28" t="s">
        <v>41</v>
      </c>
      <c r="C123" s="28">
        <v>2</v>
      </c>
    </row>
    <row r="124" spans="1:3" x14ac:dyDescent="0.2">
      <c r="A124" s="28" t="s">
        <v>40</v>
      </c>
      <c r="B124" s="28" t="s">
        <v>41</v>
      </c>
      <c r="C124" s="28">
        <v>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4"/>
  <sheetViews>
    <sheetView topLeftCell="D1" workbookViewId="0">
      <selection activeCell="J21" sqref="J21:L26"/>
    </sheetView>
  </sheetViews>
  <sheetFormatPr baseColWidth="10" defaultRowHeight="16" x14ac:dyDescent="0.2"/>
  <cols>
    <col min="5" max="5" width="13" bestFit="1" customWidth="1"/>
    <col min="6" max="6" width="146" bestFit="1" customWidth="1"/>
  </cols>
  <sheetData>
    <row r="1" spans="1:12" x14ac:dyDescent="0.2">
      <c r="A1" s="28" t="s">
        <v>14</v>
      </c>
      <c r="B1" s="28" t="s">
        <v>15</v>
      </c>
      <c r="C1" s="28" t="s">
        <v>16</v>
      </c>
    </row>
    <row r="2" spans="1:12" x14ac:dyDescent="0.2">
      <c r="A2" s="28">
        <v>4</v>
      </c>
      <c r="B2" s="28">
        <v>2</v>
      </c>
      <c r="C2" s="28">
        <v>3</v>
      </c>
    </row>
    <row r="3" spans="1:12" x14ac:dyDescent="0.2">
      <c r="A3" s="28">
        <v>5</v>
      </c>
      <c r="B3" s="28">
        <v>1</v>
      </c>
      <c r="C3" s="28">
        <v>5</v>
      </c>
      <c r="I3">
        <v>1</v>
      </c>
      <c r="J3">
        <f>COUNTIF(A2:A124,"=1")/123</f>
        <v>8.1300813008130079E-2</v>
      </c>
      <c r="K3">
        <f>COUNTIF(B2:B124,"=1")/123</f>
        <v>0.61788617886178865</v>
      </c>
      <c r="L3">
        <f>COUNTIF(C2:C124,"=1")/123</f>
        <v>4.065040650406504E-2</v>
      </c>
    </row>
    <row r="4" spans="1:12" x14ac:dyDescent="0.2">
      <c r="A4" s="28">
        <v>4</v>
      </c>
      <c r="B4" s="28">
        <v>1</v>
      </c>
      <c r="C4" s="28">
        <v>2</v>
      </c>
      <c r="E4" s="1"/>
      <c r="F4" s="2"/>
      <c r="G4" s="3"/>
      <c r="I4">
        <v>2</v>
      </c>
      <c r="J4">
        <f>COUNTIF(A3:A125,"=2")/123</f>
        <v>5.6910569105691054E-2</v>
      </c>
      <c r="K4">
        <f>COUNTIF(B3:B125,"=2")/123</f>
        <v>0.15447154471544716</v>
      </c>
      <c r="L4">
        <f>COUNTIF(C3:C125,"=2")/123</f>
        <v>8.1300813008130079E-2</v>
      </c>
    </row>
    <row r="5" spans="1:12" x14ac:dyDescent="0.2">
      <c r="A5" s="28">
        <v>4</v>
      </c>
      <c r="B5" s="28">
        <v>1</v>
      </c>
      <c r="C5" s="28">
        <v>3</v>
      </c>
      <c r="E5" s="4"/>
      <c r="F5" s="5"/>
      <c r="G5" s="6"/>
      <c r="I5">
        <v>3</v>
      </c>
      <c r="J5">
        <f>COUNTIF(A4:A126,"=3")/123</f>
        <v>0.24390243902439024</v>
      </c>
      <c r="K5">
        <f>COUNTIF(B4:B126,"=3")/123</f>
        <v>8.943089430894309E-2</v>
      </c>
      <c r="L5">
        <f>COUNTIF(C4:C126,"=3")/123</f>
        <v>0.17073170731707318</v>
      </c>
    </row>
    <row r="6" spans="1:12" x14ac:dyDescent="0.2">
      <c r="A6" s="28">
        <v>3</v>
      </c>
      <c r="B6" s="28">
        <v>1</v>
      </c>
      <c r="C6" s="28">
        <v>1</v>
      </c>
      <c r="E6" s="4"/>
      <c r="F6" s="5"/>
      <c r="G6" s="6"/>
      <c r="I6">
        <v>4</v>
      </c>
      <c r="J6">
        <f>COUNTIF(A5:A127,"=4")/123</f>
        <v>0.30894308943089432</v>
      </c>
      <c r="K6">
        <f>COUNTIF(B5:B127,"=4")/123</f>
        <v>4.878048780487805E-2</v>
      </c>
      <c r="L6">
        <f>COUNTIF(C5:C127,"=4")/123</f>
        <v>0.34146341463414637</v>
      </c>
    </row>
    <row r="7" spans="1:12" x14ac:dyDescent="0.2">
      <c r="A7" s="28">
        <v>4</v>
      </c>
      <c r="B7" s="28">
        <v>1</v>
      </c>
      <c r="C7" s="28">
        <v>4</v>
      </c>
      <c r="E7" s="4"/>
      <c r="F7" s="5"/>
      <c r="G7" s="6"/>
      <c r="I7">
        <v>5</v>
      </c>
      <c r="J7">
        <f>COUNTIF(A6:A128,"=5")/123</f>
        <v>0.28455284552845528</v>
      </c>
      <c r="K7">
        <f>COUNTIF(B6:B128,"=5")/123</f>
        <v>8.1300813008130079E-2</v>
      </c>
      <c r="L7">
        <f>COUNTIF(C6:C128,"=5")/123</f>
        <v>0.34959349593495936</v>
      </c>
    </row>
    <row r="8" spans="1:12" x14ac:dyDescent="0.2">
      <c r="A8" s="28">
        <v>5</v>
      </c>
      <c r="B8" s="28">
        <v>2</v>
      </c>
      <c r="C8" s="28">
        <v>2</v>
      </c>
      <c r="E8" s="4"/>
      <c r="F8" s="5"/>
      <c r="G8" s="6"/>
    </row>
    <row r="9" spans="1:12" x14ac:dyDescent="0.2">
      <c r="A9" s="28">
        <v>3</v>
      </c>
      <c r="B9" s="28">
        <v>2</v>
      </c>
      <c r="C9" s="28">
        <v>3</v>
      </c>
      <c r="E9" s="4"/>
      <c r="F9" s="5"/>
      <c r="G9" s="6"/>
    </row>
    <row r="10" spans="1:12" x14ac:dyDescent="0.2">
      <c r="A10" s="28">
        <v>4</v>
      </c>
      <c r="B10" s="28">
        <v>5</v>
      </c>
      <c r="C10" s="28">
        <v>4</v>
      </c>
      <c r="E10" s="4"/>
      <c r="F10" s="5"/>
      <c r="G10" s="6"/>
    </row>
    <row r="11" spans="1:12" x14ac:dyDescent="0.2">
      <c r="A11" s="28">
        <v>2</v>
      </c>
      <c r="B11" s="28">
        <v>5</v>
      </c>
      <c r="C11" s="28">
        <v>3</v>
      </c>
      <c r="E11" s="4"/>
      <c r="F11" s="5"/>
      <c r="G11" s="6"/>
      <c r="I11" t="s">
        <v>274</v>
      </c>
      <c r="J11" t="s">
        <v>275</v>
      </c>
      <c r="K11" t="s">
        <v>276</v>
      </c>
      <c r="L11" t="s">
        <v>277</v>
      </c>
    </row>
    <row r="12" spans="1:12" x14ac:dyDescent="0.2">
      <c r="A12" s="28">
        <v>5</v>
      </c>
      <c r="B12" s="28">
        <v>1</v>
      </c>
      <c r="C12" s="28">
        <v>5</v>
      </c>
      <c r="E12" s="4"/>
      <c r="F12" s="5"/>
      <c r="G12" s="6"/>
      <c r="I12">
        <v>1</v>
      </c>
      <c r="J12" s="14">
        <v>2.2026431718061675E-2</v>
      </c>
      <c r="K12" s="14">
        <v>0.34080717488789236</v>
      </c>
      <c r="L12" s="14">
        <v>1.0438413361169102E-2</v>
      </c>
    </row>
    <row r="13" spans="1:12" x14ac:dyDescent="0.2">
      <c r="A13" s="28">
        <v>5</v>
      </c>
      <c r="B13" s="28">
        <v>5</v>
      </c>
      <c r="C13" s="28">
        <v>1</v>
      </c>
      <c r="E13" s="4"/>
      <c r="F13" s="5"/>
      <c r="G13" s="6"/>
      <c r="I13">
        <v>2</v>
      </c>
      <c r="J13" s="14">
        <v>3.0837004405286344E-2</v>
      </c>
      <c r="K13" s="14">
        <v>0.17937219730941703</v>
      </c>
      <c r="L13" s="14">
        <v>4.1753653444676408E-2</v>
      </c>
    </row>
    <row r="14" spans="1:12" x14ac:dyDescent="0.2">
      <c r="A14" s="28">
        <v>3</v>
      </c>
      <c r="B14" s="28">
        <v>1</v>
      </c>
      <c r="C14" s="28">
        <v>5</v>
      </c>
      <c r="E14" s="4"/>
      <c r="F14" s="5"/>
      <c r="G14" s="6"/>
      <c r="I14">
        <v>3</v>
      </c>
      <c r="J14" s="14">
        <v>0.19823788546255505</v>
      </c>
      <c r="K14" s="14">
        <v>0.14798206278026907</v>
      </c>
      <c r="L14" s="14">
        <v>0.13778705636743216</v>
      </c>
    </row>
    <row r="15" spans="1:12" x14ac:dyDescent="0.2">
      <c r="A15" s="28">
        <v>5</v>
      </c>
      <c r="B15" s="28">
        <v>1</v>
      </c>
      <c r="C15" s="28">
        <v>5</v>
      </c>
      <c r="E15" s="4"/>
      <c r="F15" s="5"/>
      <c r="G15" s="6"/>
      <c r="I15">
        <v>4</v>
      </c>
      <c r="J15" s="14">
        <v>0.3524229074889868</v>
      </c>
      <c r="K15" s="14">
        <v>0.10762331838565023</v>
      </c>
      <c r="L15" s="14">
        <v>0.35073068893528186</v>
      </c>
    </row>
    <row r="16" spans="1:12" x14ac:dyDescent="0.2">
      <c r="A16" s="28">
        <v>3</v>
      </c>
      <c r="B16" s="28">
        <v>1</v>
      </c>
      <c r="C16" s="28">
        <v>5</v>
      </c>
      <c r="E16" s="4"/>
      <c r="F16" s="5"/>
      <c r="G16" s="6"/>
      <c r="I16">
        <v>5</v>
      </c>
      <c r="J16" s="14">
        <v>0.3964757709251101</v>
      </c>
      <c r="K16" s="14">
        <v>0.22421524663677131</v>
      </c>
      <c r="L16" s="14">
        <v>0.45929018789144049</v>
      </c>
    </row>
    <row r="17" spans="1:12" x14ac:dyDescent="0.2">
      <c r="A17" s="28">
        <v>4</v>
      </c>
      <c r="B17" s="28">
        <v>3</v>
      </c>
      <c r="C17" s="28">
        <v>4</v>
      </c>
      <c r="E17" s="4"/>
      <c r="F17" s="5"/>
      <c r="G17" s="6"/>
      <c r="I17" t="s">
        <v>278</v>
      </c>
      <c r="J17" s="14">
        <v>1</v>
      </c>
      <c r="K17" s="26">
        <v>1</v>
      </c>
      <c r="L17" s="26">
        <v>1</v>
      </c>
    </row>
    <row r="18" spans="1:12" x14ac:dyDescent="0.2">
      <c r="A18" s="28">
        <v>3</v>
      </c>
      <c r="B18" s="28">
        <v>1</v>
      </c>
      <c r="C18" s="28">
        <v>4</v>
      </c>
      <c r="E18" s="4"/>
      <c r="F18" s="5"/>
      <c r="G18" s="6"/>
    </row>
    <row r="19" spans="1:12" x14ac:dyDescent="0.2">
      <c r="A19" s="28">
        <v>5</v>
      </c>
      <c r="B19" s="28">
        <v>1</v>
      </c>
      <c r="C19" s="28">
        <v>5</v>
      </c>
      <c r="E19" s="4"/>
      <c r="F19" s="5"/>
      <c r="G19" s="6"/>
    </row>
    <row r="20" spans="1:12" x14ac:dyDescent="0.2">
      <c r="A20" s="28">
        <v>2</v>
      </c>
      <c r="B20" s="28">
        <v>3</v>
      </c>
      <c r="C20" s="28">
        <v>4</v>
      </c>
      <c r="E20" s="4"/>
      <c r="F20" s="5"/>
      <c r="G20" s="6"/>
    </row>
    <row r="21" spans="1:12" ht="17" thickBot="1" x14ac:dyDescent="0.25">
      <c r="A21" s="28">
        <v>4</v>
      </c>
      <c r="B21" s="28">
        <v>1</v>
      </c>
      <c r="C21" s="28">
        <v>5</v>
      </c>
      <c r="E21" s="7"/>
      <c r="F21" s="8"/>
      <c r="G21" s="9"/>
      <c r="I21" s="29" t="s">
        <v>274</v>
      </c>
      <c r="J21" s="29" t="s">
        <v>282</v>
      </c>
      <c r="K21" s="29" t="s">
        <v>283</v>
      </c>
      <c r="L21" s="29" t="s">
        <v>277</v>
      </c>
    </row>
    <row r="22" spans="1:12" x14ac:dyDescent="0.2">
      <c r="A22" s="28">
        <v>4</v>
      </c>
      <c r="B22" s="28">
        <v>2</v>
      </c>
      <c r="C22" s="28">
        <v>5</v>
      </c>
      <c r="I22" s="30">
        <v>1</v>
      </c>
      <c r="J22" s="31">
        <v>8.1299999999999997E-2</v>
      </c>
      <c r="K22" s="31">
        <v>0.6179</v>
      </c>
      <c r="L22" s="31">
        <v>4.07E-2</v>
      </c>
    </row>
    <row r="23" spans="1:12" x14ac:dyDescent="0.2">
      <c r="A23" s="28">
        <v>3</v>
      </c>
      <c r="B23" s="28">
        <v>3</v>
      </c>
      <c r="C23" s="28">
        <v>4</v>
      </c>
      <c r="I23" s="32">
        <v>2</v>
      </c>
      <c r="J23" s="33">
        <v>5.6899999999999999E-2</v>
      </c>
      <c r="K23" s="33">
        <v>0.16259999999999999</v>
      </c>
      <c r="L23" s="33">
        <v>8.1299999999999997E-2</v>
      </c>
    </row>
    <row r="24" spans="1:12" x14ac:dyDescent="0.2">
      <c r="A24" s="28">
        <v>4</v>
      </c>
      <c r="B24" s="28">
        <v>1</v>
      </c>
      <c r="C24" s="28">
        <v>3</v>
      </c>
      <c r="I24" s="30">
        <v>3</v>
      </c>
      <c r="J24" s="31">
        <v>0.24390000000000001</v>
      </c>
      <c r="K24" s="31">
        <v>8.9399999999999993E-2</v>
      </c>
      <c r="L24" s="31">
        <v>0.1789</v>
      </c>
    </row>
    <row r="25" spans="1:12" x14ac:dyDescent="0.2">
      <c r="A25" s="28">
        <v>1</v>
      </c>
      <c r="B25" s="28">
        <v>1</v>
      </c>
      <c r="C25" s="28">
        <v>3</v>
      </c>
      <c r="E25" s="10" t="s">
        <v>249</v>
      </c>
      <c r="F25" t="s">
        <v>281</v>
      </c>
      <c r="I25" s="32">
        <v>4</v>
      </c>
      <c r="J25" s="33">
        <v>0.32519999999999999</v>
      </c>
      <c r="K25" s="33">
        <v>4.8800000000000003E-2</v>
      </c>
      <c r="L25" s="33">
        <v>0.34150000000000003</v>
      </c>
    </row>
    <row r="26" spans="1:12" x14ac:dyDescent="0.2">
      <c r="A26" s="28">
        <v>5</v>
      </c>
      <c r="B26" s="28">
        <v>1</v>
      </c>
      <c r="C26" s="28">
        <v>2</v>
      </c>
      <c r="E26" s="11">
        <v>1</v>
      </c>
      <c r="F26" s="14">
        <v>8.1300813008130079E-2</v>
      </c>
      <c r="I26" s="30">
        <v>5</v>
      </c>
      <c r="J26" s="31">
        <v>0.29270000000000002</v>
      </c>
      <c r="K26" s="31">
        <v>8.1299999999999997E-2</v>
      </c>
      <c r="L26" s="31">
        <v>0.35770000000000002</v>
      </c>
    </row>
    <row r="27" spans="1:12" x14ac:dyDescent="0.2">
      <c r="A27" s="28">
        <v>4</v>
      </c>
      <c r="B27" s="28">
        <v>1</v>
      </c>
      <c r="C27" s="28">
        <v>5</v>
      </c>
      <c r="E27" s="11">
        <v>2</v>
      </c>
      <c r="F27" s="14">
        <v>5.6910569105691054E-2</v>
      </c>
    </row>
    <row r="28" spans="1:12" x14ac:dyDescent="0.2">
      <c r="A28" s="28">
        <v>4</v>
      </c>
      <c r="B28" s="28">
        <v>2</v>
      </c>
      <c r="C28" s="28">
        <v>5</v>
      </c>
      <c r="E28" s="11">
        <v>3</v>
      </c>
      <c r="F28" s="14">
        <v>0.24390243902439024</v>
      </c>
    </row>
    <row r="29" spans="1:12" x14ac:dyDescent="0.2">
      <c r="A29" s="28">
        <v>3</v>
      </c>
      <c r="B29" s="28">
        <v>2</v>
      </c>
      <c r="C29" s="28">
        <v>4</v>
      </c>
      <c r="E29" s="11">
        <v>4</v>
      </c>
      <c r="F29" s="14">
        <v>0.32520325203252032</v>
      </c>
    </row>
    <row r="30" spans="1:12" x14ac:dyDescent="0.2">
      <c r="A30" s="28">
        <v>3</v>
      </c>
      <c r="B30" s="28">
        <v>3</v>
      </c>
      <c r="C30" s="28">
        <v>4</v>
      </c>
      <c r="E30" s="11">
        <v>5</v>
      </c>
      <c r="F30" s="14">
        <v>0.29268292682926828</v>
      </c>
    </row>
    <row r="31" spans="1:12" x14ac:dyDescent="0.2">
      <c r="A31" s="28">
        <v>4</v>
      </c>
      <c r="B31" s="28">
        <v>1</v>
      </c>
      <c r="C31" s="28">
        <v>5</v>
      </c>
      <c r="E31" s="11" t="s">
        <v>250</v>
      </c>
      <c r="F31" s="14">
        <v>1</v>
      </c>
    </row>
    <row r="32" spans="1:12" x14ac:dyDescent="0.2">
      <c r="A32" s="28">
        <v>5</v>
      </c>
      <c r="B32" s="28">
        <v>1</v>
      </c>
      <c r="C32" s="28">
        <v>4</v>
      </c>
    </row>
    <row r="33" spans="1:3" x14ac:dyDescent="0.2">
      <c r="A33" s="28">
        <v>5</v>
      </c>
      <c r="B33" s="28">
        <v>1</v>
      </c>
      <c r="C33" s="28">
        <v>5</v>
      </c>
    </row>
    <row r="34" spans="1:3" x14ac:dyDescent="0.2">
      <c r="A34" s="28">
        <v>3</v>
      </c>
      <c r="B34" s="28">
        <v>2</v>
      </c>
      <c r="C34" s="28">
        <v>4</v>
      </c>
    </row>
    <row r="35" spans="1:3" x14ac:dyDescent="0.2">
      <c r="A35" s="28">
        <v>3</v>
      </c>
      <c r="B35" s="28">
        <v>2</v>
      </c>
      <c r="C35" s="28">
        <v>5</v>
      </c>
    </row>
    <row r="36" spans="1:3" x14ac:dyDescent="0.2">
      <c r="A36" s="28">
        <v>5</v>
      </c>
      <c r="B36" s="28">
        <v>1</v>
      </c>
      <c r="C36" s="28">
        <v>4</v>
      </c>
    </row>
    <row r="37" spans="1:3" x14ac:dyDescent="0.2">
      <c r="A37" s="28">
        <v>5</v>
      </c>
      <c r="B37" s="28">
        <v>1</v>
      </c>
      <c r="C37" s="28">
        <v>5</v>
      </c>
    </row>
    <row r="38" spans="1:3" x14ac:dyDescent="0.2">
      <c r="A38" s="28">
        <v>1</v>
      </c>
      <c r="B38" s="28">
        <v>2</v>
      </c>
      <c r="C38" s="28">
        <v>1</v>
      </c>
    </row>
    <row r="39" spans="1:3" x14ac:dyDescent="0.2">
      <c r="A39" s="28">
        <v>5</v>
      </c>
      <c r="B39" s="28">
        <v>1</v>
      </c>
      <c r="C39" s="28">
        <v>3</v>
      </c>
    </row>
    <row r="40" spans="1:3" x14ac:dyDescent="0.2">
      <c r="A40" s="28">
        <v>3</v>
      </c>
      <c r="B40" s="28">
        <v>2</v>
      </c>
      <c r="C40" s="28">
        <v>4</v>
      </c>
    </row>
    <row r="41" spans="1:3" x14ac:dyDescent="0.2">
      <c r="A41" s="28">
        <v>3</v>
      </c>
      <c r="B41" s="28">
        <v>1</v>
      </c>
      <c r="C41" s="28">
        <v>4</v>
      </c>
    </row>
    <row r="42" spans="1:3" x14ac:dyDescent="0.2">
      <c r="A42" s="28">
        <v>4</v>
      </c>
      <c r="B42" s="28">
        <v>1</v>
      </c>
      <c r="C42" s="28">
        <v>3</v>
      </c>
    </row>
    <row r="43" spans="1:3" x14ac:dyDescent="0.2">
      <c r="A43" s="28">
        <v>4</v>
      </c>
      <c r="B43" s="28">
        <v>1</v>
      </c>
      <c r="C43" s="28">
        <v>4</v>
      </c>
    </row>
    <row r="44" spans="1:3" x14ac:dyDescent="0.2">
      <c r="A44" s="28">
        <v>5</v>
      </c>
      <c r="B44" s="28">
        <v>4</v>
      </c>
      <c r="C44" s="28">
        <v>5</v>
      </c>
    </row>
    <row r="45" spans="1:3" x14ac:dyDescent="0.2">
      <c r="A45" s="28">
        <v>3</v>
      </c>
      <c r="B45" s="28">
        <v>1</v>
      </c>
      <c r="C45" s="28">
        <v>4</v>
      </c>
    </row>
    <row r="46" spans="1:3" x14ac:dyDescent="0.2">
      <c r="A46" s="28">
        <v>5</v>
      </c>
      <c r="B46" s="28">
        <v>1</v>
      </c>
      <c r="C46" s="28">
        <v>3</v>
      </c>
    </row>
    <row r="47" spans="1:3" x14ac:dyDescent="0.2">
      <c r="A47" s="28">
        <v>5</v>
      </c>
      <c r="B47" s="28">
        <v>1</v>
      </c>
      <c r="C47" s="28">
        <v>5</v>
      </c>
    </row>
    <row r="48" spans="1:3" x14ac:dyDescent="0.2">
      <c r="A48" s="28">
        <v>2</v>
      </c>
      <c r="B48" s="28">
        <v>3</v>
      </c>
      <c r="C48" s="28">
        <v>4</v>
      </c>
    </row>
    <row r="49" spans="1:3" x14ac:dyDescent="0.2">
      <c r="A49" s="28">
        <v>4</v>
      </c>
      <c r="B49" s="28">
        <v>1</v>
      </c>
      <c r="C49" s="28">
        <v>4</v>
      </c>
    </row>
    <row r="50" spans="1:3" x14ac:dyDescent="0.2">
      <c r="A50" s="28">
        <v>5</v>
      </c>
      <c r="B50" s="28">
        <v>5</v>
      </c>
      <c r="C50" s="28">
        <v>3</v>
      </c>
    </row>
    <row r="51" spans="1:3" x14ac:dyDescent="0.2">
      <c r="A51" s="28">
        <v>5</v>
      </c>
      <c r="B51" s="28">
        <v>1</v>
      </c>
      <c r="C51" s="28">
        <v>5</v>
      </c>
    </row>
    <row r="52" spans="1:3" x14ac:dyDescent="0.2">
      <c r="A52" s="28">
        <v>3</v>
      </c>
      <c r="B52" s="28">
        <v>3</v>
      </c>
      <c r="C52" s="28">
        <v>5</v>
      </c>
    </row>
    <row r="53" spans="1:3" x14ac:dyDescent="0.2">
      <c r="A53" s="28">
        <v>4</v>
      </c>
      <c r="B53" s="28">
        <v>2</v>
      </c>
      <c r="C53" s="28">
        <v>2</v>
      </c>
    </row>
    <row r="54" spans="1:3" x14ac:dyDescent="0.2">
      <c r="A54" s="28">
        <v>2</v>
      </c>
      <c r="B54" s="28">
        <v>2</v>
      </c>
      <c r="C54" s="28">
        <v>5</v>
      </c>
    </row>
    <row r="55" spans="1:3" x14ac:dyDescent="0.2">
      <c r="A55" s="28">
        <v>5</v>
      </c>
      <c r="B55" s="28">
        <v>1</v>
      </c>
      <c r="C55" s="28">
        <v>4</v>
      </c>
    </row>
    <row r="56" spans="1:3" x14ac:dyDescent="0.2">
      <c r="A56" s="28">
        <v>3</v>
      </c>
      <c r="B56" s="28">
        <v>1</v>
      </c>
      <c r="C56" s="28">
        <v>5</v>
      </c>
    </row>
    <row r="57" spans="1:3" x14ac:dyDescent="0.2">
      <c r="A57" s="28">
        <v>4</v>
      </c>
      <c r="B57" s="28">
        <v>1</v>
      </c>
      <c r="C57" s="28">
        <v>2</v>
      </c>
    </row>
    <row r="58" spans="1:3" x14ac:dyDescent="0.2">
      <c r="A58" s="28">
        <v>4</v>
      </c>
      <c r="B58" s="28">
        <v>4</v>
      </c>
      <c r="C58" s="28">
        <v>1</v>
      </c>
    </row>
    <row r="59" spans="1:3" x14ac:dyDescent="0.2">
      <c r="A59" s="28">
        <v>5</v>
      </c>
      <c r="B59" s="28">
        <v>1</v>
      </c>
      <c r="C59" s="28">
        <v>5</v>
      </c>
    </row>
    <row r="60" spans="1:3" x14ac:dyDescent="0.2">
      <c r="A60" s="28">
        <v>4</v>
      </c>
      <c r="B60" s="28">
        <v>1</v>
      </c>
      <c r="C60" s="28">
        <v>4</v>
      </c>
    </row>
    <row r="61" spans="1:3" x14ac:dyDescent="0.2">
      <c r="A61" s="28">
        <v>4</v>
      </c>
      <c r="B61" s="28">
        <v>1</v>
      </c>
      <c r="C61" s="28">
        <v>5</v>
      </c>
    </row>
    <row r="62" spans="1:3" x14ac:dyDescent="0.2">
      <c r="A62" s="28">
        <v>1</v>
      </c>
      <c r="B62" s="28">
        <v>1</v>
      </c>
      <c r="C62" s="28">
        <v>5</v>
      </c>
    </row>
    <row r="63" spans="1:3" x14ac:dyDescent="0.2">
      <c r="A63" s="28">
        <v>4</v>
      </c>
      <c r="B63" s="28">
        <v>4</v>
      </c>
      <c r="C63" s="28">
        <v>5</v>
      </c>
    </row>
    <row r="64" spans="1:3" x14ac:dyDescent="0.2">
      <c r="A64" s="28">
        <v>3</v>
      </c>
      <c r="B64" s="28">
        <v>1</v>
      </c>
      <c r="C64" s="28">
        <v>4</v>
      </c>
    </row>
    <row r="65" spans="1:3" x14ac:dyDescent="0.2">
      <c r="A65" s="28">
        <v>4</v>
      </c>
      <c r="B65" s="28">
        <v>2</v>
      </c>
      <c r="C65" s="28">
        <v>3</v>
      </c>
    </row>
    <row r="66" spans="1:3" x14ac:dyDescent="0.2">
      <c r="A66" s="28">
        <v>4</v>
      </c>
      <c r="B66" s="28">
        <v>1</v>
      </c>
      <c r="C66" s="28">
        <v>5</v>
      </c>
    </row>
    <row r="67" spans="1:3" x14ac:dyDescent="0.2">
      <c r="A67" s="28">
        <v>1</v>
      </c>
      <c r="B67" s="28">
        <v>1</v>
      </c>
      <c r="C67" s="28">
        <v>4</v>
      </c>
    </row>
    <row r="68" spans="1:3" x14ac:dyDescent="0.2">
      <c r="A68" s="28">
        <v>3</v>
      </c>
      <c r="B68" s="28">
        <v>3</v>
      </c>
      <c r="C68" s="28">
        <v>5</v>
      </c>
    </row>
    <row r="69" spans="1:3" x14ac:dyDescent="0.2">
      <c r="A69" s="28">
        <v>3</v>
      </c>
      <c r="B69" s="28">
        <v>1</v>
      </c>
      <c r="C69" s="28">
        <v>4</v>
      </c>
    </row>
    <row r="70" spans="1:3" x14ac:dyDescent="0.2">
      <c r="A70" s="28">
        <v>1</v>
      </c>
      <c r="B70" s="28">
        <v>5</v>
      </c>
      <c r="C70" s="28">
        <v>1</v>
      </c>
    </row>
    <row r="71" spans="1:3" x14ac:dyDescent="0.2">
      <c r="A71" s="28">
        <v>4</v>
      </c>
      <c r="B71" s="28">
        <v>1</v>
      </c>
      <c r="C71" s="28">
        <v>4</v>
      </c>
    </row>
    <row r="72" spans="1:3" x14ac:dyDescent="0.2">
      <c r="A72" s="28">
        <v>5</v>
      </c>
      <c r="B72" s="28">
        <v>1</v>
      </c>
      <c r="C72" s="28">
        <v>4</v>
      </c>
    </row>
    <row r="73" spans="1:3" x14ac:dyDescent="0.2">
      <c r="A73" s="28">
        <v>5</v>
      </c>
      <c r="B73" s="28">
        <v>1</v>
      </c>
      <c r="C73" s="28">
        <v>4</v>
      </c>
    </row>
    <row r="74" spans="1:3" x14ac:dyDescent="0.2">
      <c r="A74" s="28">
        <v>3</v>
      </c>
      <c r="B74" s="28">
        <v>2</v>
      </c>
      <c r="C74" s="28">
        <v>3</v>
      </c>
    </row>
    <row r="75" spans="1:3" x14ac:dyDescent="0.2">
      <c r="A75" s="28">
        <v>5</v>
      </c>
      <c r="B75" s="28">
        <v>1</v>
      </c>
      <c r="C75" s="28">
        <v>3</v>
      </c>
    </row>
    <row r="76" spans="1:3" x14ac:dyDescent="0.2">
      <c r="A76" s="28">
        <v>2</v>
      </c>
      <c r="B76" s="28">
        <v>1</v>
      </c>
      <c r="C76" s="28">
        <v>4</v>
      </c>
    </row>
    <row r="77" spans="1:3" x14ac:dyDescent="0.2">
      <c r="A77" s="28">
        <v>3</v>
      </c>
      <c r="B77" s="28">
        <v>3</v>
      </c>
      <c r="C77" s="28">
        <v>3</v>
      </c>
    </row>
    <row r="78" spans="1:3" x14ac:dyDescent="0.2">
      <c r="A78" s="28">
        <v>4</v>
      </c>
      <c r="B78" s="28">
        <v>1</v>
      </c>
      <c r="C78" s="28">
        <v>4</v>
      </c>
    </row>
    <row r="79" spans="1:3" x14ac:dyDescent="0.2">
      <c r="A79" s="28">
        <v>3</v>
      </c>
      <c r="B79" s="28">
        <v>1</v>
      </c>
      <c r="C79" s="28">
        <v>4</v>
      </c>
    </row>
    <row r="80" spans="1:3" x14ac:dyDescent="0.2">
      <c r="A80" s="28">
        <v>3</v>
      </c>
      <c r="B80" s="28">
        <v>1</v>
      </c>
      <c r="C80" s="28">
        <v>5</v>
      </c>
    </row>
    <row r="81" spans="1:3" x14ac:dyDescent="0.2">
      <c r="A81" s="28">
        <v>5</v>
      </c>
      <c r="B81" s="28">
        <v>1</v>
      </c>
      <c r="C81" s="28">
        <v>5</v>
      </c>
    </row>
    <row r="82" spans="1:3" x14ac:dyDescent="0.2">
      <c r="A82" s="28">
        <v>1</v>
      </c>
      <c r="B82" s="28">
        <v>1</v>
      </c>
      <c r="C82" s="28">
        <v>4</v>
      </c>
    </row>
    <row r="83" spans="1:3" x14ac:dyDescent="0.2">
      <c r="A83" s="28">
        <v>5</v>
      </c>
      <c r="B83" s="28">
        <v>5</v>
      </c>
      <c r="C83" s="28">
        <v>5</v>
      </c>
    </row>
    <row r="84" spans="1:3" x14ac:dyDescent="0.2">
      <c r="A84" s="28">
        <v>2</v>
      </c>
      <c r="B84" s="28">
        <v>5</v>
      </c>
      <c r="C84" s="28">
        <v>5</v>
      </c>
    </row>
    <row r="85" spans="1:3" x14ac:dyDescent="0.2">
      <c r="A85" s="28">
        <v>5</v>
      </c>
      <c r="B85" s="28">
        <v>1</v>
      </c>
      <c r="C85" s="28">
        <v>5</v>
      </c>
    </row>
    <row r="86" spans="1:3" x14ac:dyDescent="0.2">
      <c r="A86" s="28">
        <v>4</v>
      </c>
      <c r="B86" s="28">
        <v>2</v>
      </c>
      <c r="C86" s="28">
        <v>4</v>
      </c>
    </row>
    <row r="87" spans="1:3" x14ac:dyDescent="0.2">
      <c r="A87" s="28">
        <v>3</v>
      </c>
      <c r="B87" s="28">
        <v>1</v>
      </c>
      <c r="C87" s="28">
        <v>3</v>
      </c>
    </row>
    <row r="88" spans="1:3" x14ac:dyDescent="0.2">
      <c r="A88" s="28">
        <v>5</v>
      </c>
      <c r="B88" s="28">
        <v>1</v>
      </c>
      <c r="C88" s="28">
        <v>5</v>
      </c>
    </row>
    <row r="89" spans="1:3" x14ac:dyDescent="0.2">
      <c r="A89" s="28">
        <v>4</v>
      </c>
      <c r="B89" s="28">
        <v>1</v>
      </c>
      <c r="C89" s="28">
        <v>4</v>
      </c>
    </row>
    <row r="90" spans="1:3" x14ac:dyDescent="0.2">
      <c r="A90" s="28">
        <v>3</v>
      </c>
      <c r="B90" s="28">
        <v>2</v>
      </c>
      <c r="C90" s="28">
        <v>3</v>
      </c>
    </row>
    <row r="91" spans="1:3" x14ac:dyDescent="0.2">
      <c r="A91" s="28">
        <v>5</v>
      </c>
      <c r="B91" s="28">
        <v>4</v>
      </c>
      <c r="C91" s="28">
        <v>2</v>
      </c>
    </row>
    <row r="92" spans="1:3" x14ac:dyDescent="0.2">
      <c r="A92" s="28">
        <v>1</v>
      </c>
      <c r="B92" s="28">
        <v>1</v>
      </c>
      <c r="C92" s="28">
        <v>2</v>
      </c>
    </row>
    <row r="93" spans="1:3" x14ac:dyDescent="0.2">
      <c r="A93" s="28">
        <v>3</v>
      </c>
      <c r="B93" s="28">
        <v>1</v>
      </c>
      <c r="C93" s="28">
        <v>5</v>
      </c>
    </row>
    <row r="94" spans="1:3" x14ac:dyDescent="0.2">
      <c r="A94" s="28">
        <v>5</v>
      </c>
      <c r="B94" s="28">
        <v>1</v>
      </c>
      <c r="C94" s="28">
        <v>5</v>
      </c>
    </row>
    <row r="95" spans="1:3" x14ac:dyDescent="0.2">
      <c r="A95" s="28">
        <v>4</v>
      </c>
      <c r="B95" s="28">
        <v>1</v>
      </c>
      <c r="C95" s="28">
        <v>2</v>
      </c>
    </row>
    <row r="96" spans="1:3" x14ac:dyDescent="0.2">
      <c r="A96" s="28">
        <v>4</v>
      </c>
      <c r="B96" s="28">
        <v>3</v>
      </c>
      <c r="C96" s="28">
        <v>3</v>
      </c>
    </row>
    <row r="97" spans="1:3" x14ac:dyDescent="0.2">
      <c r="A97" s="28">
        <v>3</v>
      </c>
      <c r="B97" s="28">
        <v>1</v>
      </c>
      <c r="C97" s="28">
        <v>4</v>
      </c>
    </row>
    <row r="98" spans="1:3" x14ac:dyDescent="0.2">
      <c r="A98" s="28">
        <v>4</v>
      </c>
      <c r="B98" s="28">
        <v>2</v>
      </c>
      <c r="C98" s="28">
        <v>4</v>
      </c>
    </row>
    <row r="99" spans="1:3" x14ac:dyDescent="0.2">
      <c r="A99" s="28">
        <v>4</v>
      </c>
      <c r="B99" s="28">
        <v>4</v>
      </c>
      <c r="C99" s="28">
        <v>2</v>
      </c>
    </row>
    <row r="100" spans="1:3" x14ac:dyDescent="0.2">
      <c r="A100" s="28">
        <v>5</v>
      </c>
      <c r="B100" s="28">
        <v>5</v>
      </c>
      <c r="C100" s="28">
        <v>5</v>
      </c>
    </row>
    <row r="101" spans="1:3" x14ac:dyDescent="0.2">
      <c r="A101" s="28">
        <v>4</v>
      </c>
      <c r="B101" s="28">
        <v>1</v>
      </c>
      <c r="C101" s="28">
        <v>5</v>
      </c>
    </row>
    <row r="102" spans="1:3" x14ac:dyDescent="0.2">
      <c r="A102" s="28">
        <v>5</v>
      </c>
      <c r="B102" s="28">
        <v>1</v>
      </c>
      <c r="C102" s="28">
        <v>4</v>
      </c>
    </row>
    <row r="103" spans="1:3" x14ac:dyDescent="0.2">
      <c r="A103" s="28">
        <v>4</v>
      </c>
      <c r="B103" s="28">
        <v>1</v>
      </c>
      <c r="C103" s="28">
        <v>4</v>
      </c>
    </row>
    <row r="104" spans="1:3" x14ac:dyDescent="0.2">
      <c r="A104" s="28">
        <v>2</v>
      </c>
      <c r="B104" s="28">
        <v>3</v>
      </c>
      <c r="C104" s="28">
        <v>3</v>
      </c>
    </row>
    <row r="105" spans="1:3" x14ac:dyDescent="0.2">
      <c r="A105" s="28">
        <v>5</v>
      </c>
      <c r="B105" s="28">
        <v>1</v>
      </c>
      <c r="C105" s="28">
        <v>5</v>
      </c>
    </row>
    <row r="106" spans="1:3" x14ac:dyDescent="0.2">
      <c r="A106" s="28">
        <v>4</v>
      </c>
      <c r="B106" s="28">
        <v>2</v>
      </c>
      <c r="C106" s="28">
        <v>4</v>
      </c>
    </row>
    <row r="107" spans="1:3" x14ac:dyDescent="0.2">
      <c r="A107" s="28">
        <v>4</v>
      </c>
      <c r="B107" s="28">
        <v>1</v>
      </c>
      <c r="C107" s="28">
        <v>5</v>
      </c>
    </row>
    <row r="108" spans="1:3" x14ac:dyDescent="0.2">
      <c r="A108" s="28">
        <v>4</v>
      </c>
      <c r="B108" s="28">
        <v>1</v>
      </c>
      <c r="C108" s="28">
        <v>4</v>
      </c>
    </row>
    <row r="109" spans="1:3" x14ac:dyDescent="0.2">
      <c r="A109" s="28">
        <v>5</v>
      </c>
      <c r="B109" s="28">
        <v>1</v>
      </c>
      <c r="C109" s="28">
        <v>5</v>
      </c>
    </row>
    <row r="110" spans="1:3" x14ac:dyDescent="0.2">
      <c r="A110" s="28">
        <v>3</v>
      </c>
      <c r="B110" s="28">
        <v>3</v>
      </c>
      <c r="C110" s="28">
        <v>3</v>
      </c>
    </row>
    <row r="111" spans="1:3" x14ac:dyDescent="0.2">
      <c r="A111" s="28">
        <v>5</v>
      </c>
      <c r="B111" s="28">
        <v>1</v>
      </c>
      <c r="C111" s="28">
        <v>3</v>
      </c>
    </row>
    <row r="112" spans="1:3" x14ac:dyDescent="0.2">
      <c r="A112" s="28">
        <v>3</v>
      </c>
      <c r="B112" s="28">
        <v>5</v>
      </c>
      <c r="C112" s="28">
        <v>3</v>
      </c>
    </row>
    <row r="113" spans="1:3" x14ac:dyDescent="0.2">
      <c r="A113" s="28">
        <v>1</v>
      </c>
      <c r="B113" s="28">
        <v>1</v>
      </c>
      <c r="C113" s="28">
        <v>5</v>
      </c>
    </row>
    <row r="114" spans="1:3" x14ac:dyDescent="0.2">
      <c r="A114" s="28">
        <v>4</v>
      </c>
      <c r="B114" s="28">
        <v>1</v>
      </c>
      <c r="C114" s="28">
        <v>2</v>
      </c>
    </row>
    <row r="115" spans="1:3" x14ac:dyDescent="0.2">
      <c r="A115" s="28">
        <v>1</v>
      </c>
      <c r="B115" s="28">
        <v>1</v>
      </c>
      <c r="C115" s="28">
        <v>5</v>
      </c>
    </row>
    <row r="116" spans="1:3" x14ac:dyDescent="0.2">
      <c r="A116" s="28">
        <v>4</v>
      </c>
      <c r="B116" s="28">
        <v>1</v>
      </c>
      <c r="C116" s="28">
        <v>3</v>
      </c>
    </row>
    <row r="117" spans="1:3" x14ac:dyDescent="0.2">
      <c r="A117" s="28">
        <v>5</v>
      </c>
      <c r="B117" s="28">
        <v>2</v>
      </c>
      <c r="C117" s="28">
        <v>4</v>
      </c>
    </row>
    <row r="118" spans="1:3" x14ac:dyDescent="0.2">
      <c r="A118" s="28">
        <v>4</v>
      </c>
      <c r="B118" s="28">
        <v>2</v>
      </c>
      <c r="C118" s="28">
        <v>5</v>
      </c>
    </row>
    <row r="119" spans="1:3" x14ac:dyDescent="0.2">
      <c r="A119" s="28">
        <v>5</v>
      </c>
      <c r="B119" s="28">
        <v>5</v>
      </c>
      <c r="C119" s="28">
        <v>5</v>
      </c>
    </row>
    <row r="120" spans="1:3" x14ac:dyDescent="0.2">
      <c r="A120" s="28">
        <v>5</v>
      </c>
      <c r="B120" s="28">
        <v>1</v>
      </c>
      <c r="C120" s="28">
        <v>5</v>
      </c>
    </row>
    <row r="121" spans="1:3" x14ac:dyDescent="0.2">
      <c r="A121" s="28">
        <v>4</v>
      </c>
      <c r="B121" s="28">
        <v>1</v>
      </c>
      <c r="C121" s="28">
        <v>4</v>
      </c>
    </row>
    <row r="122" spans="1:3" x14ac:dyDescent="0.2">
      <c r="A122" s="28">
        <v>1</v>
      </c>
      <c r="B122" s="28">
        <v>4</v>
      </c>
      <c r="C122" s="28">
        <v>4</v>
      </c>
    </row>
    <row r="123" spans="1:3" x14ac:dyDescent="0.2">
      <c r="A123" s="28">
        <v>3</v>
      </c>
      <c r="B123" s="28">
        <v>1</v>
      </c>
      <c r="C123" s="28">
        <v>4</v>
      </c>
    </row>
    <row r="124" spans="1:3" x14ac:dyDescent="0.2">
      <c r="A124" s="28">
        <v>3</v>
      </c>
      <c r="B124" s="28">
        <v>1</v>
      </c>
      <c r="C124" s="28">
        <v>4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21"/>
  <sheetViews>
    <sheetView workbookViewId="0">
      <selection activeCell="A3" sqref="A3"/>
    </sheetView>
  </sheetViews>
  <sheetFormatPr baseColWidth="10" defaultRowHeight="16" x14ac:dyDescent="0.2"/>
  <cols>
    <col min="1" max="1" width="65.6640625" bestFit="1" customWidth="1"/>
    <col min="2" max="2" width="15.5" bestFit="1" customWidth="1"/>
    <col min="3" max="3" width="7.6640625" bestFit="1" customWidth="1"/>
    <col min="4" max="4" width="10.83203125" bestFit="1" customWidth="1"/>
    <col min="5" max="5" width="8.33203125" bestFit="1" customWidth="1"/>
    <col min="6" max="6" width="4.6640625" bestFit="1" customWidth="1"/>
    <col min="7" max="7" width="10.83203125" bestFit="1" customWidth="1"/>
    <col min="8" max="9" width="5.6640625" bestFit="1" customWidth="1"/>
    <col min="10" max="10" width="8.1640625" bestFit="1" customWidth="1"/>
    <col min="11" max="11" width="6.1640625" bestFit="1" customWidth="1"/>
    <col min="12" max="12" width="4.6640625" bestFit="1" customWidth="1"/>
    <col min="13" max="13" width="8.6640625" bestFit="1" customWidth="1"/>
    <col min="14" max="14" width="10.83203125" bestFit="1" customWidth="1"/>
    <col min="15" max="15" width="8.1640625" bestFit="1" customWidth="1"/>
  </cols>
  <sheetData>
    <row r="3" spans="1:4" x14ac:dyDescent="0.2">
      <c r="A3" s="10" t="s">
        <v>265</v>
      </c>
      <c r="B3" s="10" t="s">
        <v>252</v>
      </c>
    </row>
    <row r="4" spans="1:4" x14ac:dyDescent="0.2">
      <c r="A4" s="10" t="s">
        <v>249</v>
      </c>
      <c r="B4" t="s">
        <v>47</v>
      </c>
      <c r="C4" t="s">
        <v>36</v>
      </c>
      <c r="D4" t="s">
        <v>250</v>
      </c>
    </row>
    <row r="5" spans="1:4" x14ac:dyDescent="0.2">
      <c r="A5" s="11">
        <v>1</v>
      </c>
      <c r="B5" s="15" t="e">
        <v>#DIV/0!</v>
      </c>
      <c r="C5" s="15"/>
      <c r="D5" s="15" t="e">
        <v>#DIV/0!</v>
      </c>
    </row>
    <row r="6" spans="1:4" x14ac:dyDescent="0.2">
      <c r="A6" s="11">
        <v>2</v>
      </c>
      <c r="B6" s="15" t="e">
        <v>#DIV/0!</v>
      </c>
      <c r="C6" s="15" t="e">
        <v>#DIV/0!</v>
      </c>
      <c r="D6" s="15" t="e">
        <v>#DIV/0!</v>
      </c>
    </row>
    <row r="7" spans="1:4" x14ac:dyDescent="0.2">
      <c r="A7" s="11">
        <v>3</v>
      </c>
      <c r="B7" s="15" t="e">
        <v>#DIV/0!</v>
      </c>
      <c r="C7" s="15" t="e">
        <v>#DIV/0!</v>
      </c>
      <c r="D7" s="15" t="e">
        <v>#DIV/0!</v>
      </c>
    </row>
    <row r="8" spans="1:4" x14ac:dyDescent="0.2">
      <c r="A8" s="11">
        <v>4</v>
      </c>
      <c r="B8" s="15" t="e">
        <v>#DIV/0!</v>
      </c>
      <c r="C8" s="15" t="e">
        <v>#DIV/0!</v>
      </c>
      <c r="D8" s="15" t="e">
        <v>#DIV/0!</v>
      </c>
    </row>
    <row r="9" spans="1:4" x14ac:dyDescent="0.2">
      <c r="A9" s="11">
        <v>5</v>
      </c>
      <c r="B9" s="15" t="e">
        <v>#DIV/0!</v>
      </c>
      <c r="C9" s="15" t="e">
        <v>#DIV/0!</v>
      </c>
      <c r="D9" s="15" t="e">
        <v>#DIV/0!</v>
      </c>
    </row>
    <row r="10" spans="1:4" x14ac:dyDescent="0.2">
      <c r="A10" s="11" t="s">
        <v>250</v>
      </c>
      <c r="B10" s="15" t="e">
        <v>#DIV/0!</v>
      </c>
      <c r="C10" s="15" t="e">
        <v>#DIV/0!</v>
      </c>
      <c r="D10" s="15" t="e">
        <v>#DIV/0!</v>
      </c>
    </row>
    <row r="14" spans="1:4" ht="17" thickBot="1" x14ac:dyDescent="0.25">
      <c r="A14" s="27" t="s">
        <v>262</v>
      </c>
      <c r="B14" s="34" t="s">
        <v>263</v>
      </c>
      <c r="C14" s="34"/>
    </row>
    <row r="15" spans="1:4" x14ac:dyDescent="0.2">
      <c r="A15" s="28" t="s">
        <v>264</v>
      </c>
      <c r="B15" s="13" t="s">
        <v>47</v>
      </c>
      <c r="C15" s="13" t="s">
        <v>36</v>
      </c>
    </row>
    <row r="16" spans="1:4" x14ac:dyDescent="0.2">
      <c r="A16" s="11">
        <v>1</v>
      </c>
      <c r="B16" s="14">
        <v>1</v>
      </c>
      <c r="C16" s="14">
        <v>0</v>
      </c>
    </row>
    <row r="17" spans="1:3" x14ac:dyDescent="0.2">
      <c r="A17" s="11">
        <v>2</v>
      </c>
      <c r="B17" s="14">
        <v>0.5</v>
      </c>
      <c r="C17" s="14">
        <v>0.5</v>
      </c>
    </row>
    <row r="18" spans="1:3" x14ac:dyDescent="0.2">
      <c r="A18" s="11">
        <v>3</v>
      </c>
      <c r="B18" s="14">
        <v>0.54838709677419351</v>
      </c>
      <c r="C18" s="14">
        <v>0.45161290322580644</v>
      </c>
    </row>
    <row r="19" spans="1:3" x14ac:dyDescent="0.2">
      <c r="A19" s="11">
        <v>4</v>
      </c>
      <c r="B19" s="14">
        <v>0.72093023255813948</v>
      </c>
      <c r="C19" s="14">
        <v>0.27906976744186046</v>
      </c>
    </row>
    <row r="20" spans="1:3" x14ac:dyDescent="0.2">
      <c r="A20" s="11">
        <v>5</v>
      </c>
      <c r="B20" s="14">
        <v>0.76</v>
      </c>
      <c r="C20" s="14">
        <v>0.24</v>
      </c>
    </row>
    <row r="21" spans="1:3" x14ac:dyDescent="0.2">
      <c r="A21" s="25" t="s">
        <v>250</v>
      </c>
      <c r="B21" s="26">
        <v>0.69158878504672894</v>
      </c>
      <c r="C21" s="26">
        <v>0.30841121495327101</v>
      </c>
    </row>
  </sheetData>
  <mergeCells count="1">
    <mergeCell ref="B14:C14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24"/>
  <sheetViews>
    <sheetView workbookViewId="0">
      <selection activeCell="E1" sqref="E1:H1048576"/>
    </sheetView>
  </sheetViews>
  <sheetFormatPr baseColWidth="10" defaultRowHeight="16" x14ac:dyDescent="0.2"/>
  <cols>
    <col min="1" max="1" width="31" bestFit="1" customWidth="1"/>
    <col min="2" max="2" width="27.6640625" customWidth="1"/>
    <col min="5" max="5" width="20.1640625" customWidth="1"/>
    <col min="17" max="17" width="15.5" bestFit="1" customWidth="1"/>
    <col min="18" max="19" width="28.6640625" bestFit="1" customWidth="1"/>
    <col min="20" max="20" width="62.83203125" bestFit="1" customWidth="1"/>
    <col min="21" max="21" width="60.5" bestFit="1" customWidth="1"/>
    <col min="22" max="26" width="2.1640625" bestFit="1" customWidth="1"/>
    <col min="27" max="27" width="3.1640625" bestFit="1" customWidth="1"/>
  </cols>
  <sheetData>
    <row r="1" spans="1:1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266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8" x14ac:dyDescent="0.2">
      <c r="A2" t="s">
        <v>38</v>
      </c>
      <c r="B2">
        <v>2</v>
      </c>
      <c r="C2">
        <v>15</v>
      </c>
      <c r="D2">
        <v>10</v>
      </c>
      <c r="E2" t="s">
        <v>36</v>
      </c>
      <c r="F2">
        <v>4</v>
      </c>
      <c r="G2" t="s">
        <v>39</v>
      </c>
      <c r="H2">
        <f>IF(G2="Never", 1, IF(G2="No", 2, IF(G2="Maybe", 3, 4)))</f>
        <v>1</v>
      </c>
      <c r="I2">
        <v>4</v>
      </c>
      <c r="J2">
        <v>2</v>
      </c>
      <c r="K2">
        <v>3</v>
      </c>
      <c r="L2" t="s">
        <v>40</v>
      </c>
      <c r="M2" t="s">
        <v>41</v>
      </c>
    </row>
    <row r="3" spans="1:18" x14ac:dyDescent="0.2">
      <c r="A3" t="s">
        <v>45</v>
      </c>
      <c r="B3" t="s">
        <v>46</v>
      </c>
      <c r="C3">
        <v>4</v>
      </c>
      <c r="D3">
        <v>10</v>
      </c>
      <c r="E3" t="s">
        <v>47</v>
      </c>
      <c r="F3">
        <v>4</v>
      </c>
      <c r="G3" t="s">
        <v>47</v>
      </c>
      <c r="H3">
        <f t="shared" ref="H3:H66" si="0">IF(G3="Never", 1, IF(G3="No", 2, IF(G3="Maybe", 3, 4)))</f>
        <v>2</v>
      </c>
      <c r="I3">
        <v>5</v>
      </c>
      <c r="J3">
        <v>1</v>
      </c>
      <c r="K3">
        <v>5</v>
      </c>
      <c r="L3" t="s">
        <v>48</v>
      </c>
      <c r="M3" t="s">
        <v>49</v>
      </c>
    </row>
    <row r="4" spans="1:18" x14ac:dyDescent="0.2">
      <c r="A4" t="s">
        <v>51</v>
      </c>
      <c r="B4">
        <v>3</v>
      </c>
      <c r="C4">
        <v>4</v>
      </c>
      <c r="D4">
        <v>8</v>
      </c>
      <c r="E4" t="s">
        <v>47</v>
      </c>
      <c r="F4">
        <v>3</v>
      </c>
      <c r="G4" t="s">
        <v>39</v>
      </c>
      <c r="H4">
        <f t="shared" si="0"/>
        <v>1</v>
      </c>
      <c r="I4">
        <v>4</v>
      </c>
      <c r="J4">
        <v>1</v>
      </c>
      <c r="K4">
        <v>2</v>
      </c>
      <c r="L4" t="s">
        <v>40</v>
      </c>
      <c r="M4" t="s">
        <v>52</v>
      </c>
      <c r="Q4" s="10" t="s">
        <v>249</v>
      </c>
      <c r="R4" t="s">
        <v>261</v>
      </c>
    </row>
    <row r="5" spans="1:18" x14ac:dyDescent="0.2">
      <c r="A5" t="s">
        <v>56</v>
      </c>
      <c r="B5">
        <v>1</v>
      </c>
      <c r="C5">
        <v>7</v>
      </c>
      <c r="D5">
        <v>10</v>
      </c>
      <c r="E5" t="s">
        <v>36</v>
      </c>
      <c r="F5">
        <v>4</v>
      </c>
      <c r="G5" t="s">
        <v>47</v>
      </c>
      <c r="H5">
        <f t="shared" si="0"/>
        <v>2</v>
      </c>
      <c r="I5">
        <v>4</v>
      </c>
      <c r="J5">
        <v>1</v>
      </c>
      <c r="K5">
        <v>3</v>
      </c>
      <c r="L5" t="s">
        <v>40</v>
      </c>
      <c r="M5" t="s">
        <v>41</v>
      </c>
      <c r="Q5" s="11" t="s">
        <v>56</v>
      </c>
      <c r="R5" s="15">
        <v>9.75</v>
      </c>
    </row>
    <row r="6" spans="1:18" x14ac:dyDescent="0.2">
      <c r="A6" t="s">
        <v>38</v>
      </c>
      <c r="B6">
        <v>2</v>
      </c>
      <c r="C6">
        <v>7</v>
      </c>
      <c r="D6">
        <v>8</v>
      </c>
      <c r="E6" t="s">
        <v>36</v>
      </c>
      <c r="F6">
        <v>2</v>
      </c>
      <c r="G6" t="s">
        <v>39</v>
      </c>
      <c r="H6">
        <f t="shared" si="0"/>
        <v>1</v>
      </c>
      <c r="I6">
        <v>3</v>
      </c>
      <c r="J6">
        <v>1</v>
      </c>
      <c r="K6">
        <v>1</v>
      </c>
      <c r="L6" t="s">
        <v>40</v>
      </c>
      <c r="M6" t="s">
        <v>49</v>
      </c>
      <c r="Q6" s="24">
        <v>1</v>
      </c>
      <c r="R6" s="15">
        <v>10</v>
      </c>
    </row>
    <row r="7" spans="1:18" x14ac:dyDescent="0.2">
      <c r="A7" t="s">
        <v>38</v>
      </c>
      <c r="B7">
        <v>1</v>
      </c>
      <c r="C7">
        <v>365</v>
      </c>
      <c r="D7">
        <v>10</v>
      </c>
      <c r="E7" t="s">
        <v>47</v>
      </c>
      <c r="F7">
        <v>4</v>
      </c>
      <c r="G7" t="s">
        <v>47</v>
      </c>
      <c r="H7">
        <f t="shared" si="0"/>
        <v>2</v>
      </c>
      <c r="I7">
        <v>4</v>
      </c>
      <c r="J7">
        <v>1</v>
      </c>
      <c r="K7">
        <v>4</v>
      </c>
      <c r="L7" t="s">
        <v>40</v>
      </c>
      <c r="M7" t="s">
        <v>41</v>
      </c>
      <c r="Q7" s="24">
        <v>2</v>
      </c>
      <c r="R7" s="15">
        <v>10</v>
      </c>
    </row>
    <row r="8" spans="1:18" x14ac:dyDescent="0.2">
      <c r="A8" t="s">
        <v>45</v>
      </c>
      <c r="B8" t="s">
        <v>46</v>
      </c>
      <c r="C8">
        <v>5</v>
      </c>
      <c r="D8">
        <v>8</v>
      </c>
      <c r="E8" t="s">
        <v>47</v>
      </c>
      <c r="F8">
        <v>4</v>
      </c>
      <c r="G8" t="s">
        <v>63</v>
      </c>
      <c r="H8">
        <f>IF(G8="Never", 1, IF(G8="No", 2, IF(G8="Maybe", 3, 4)))</f>
        <v>3</v>
      </c>
      <c r="I8">
        <v>5</v>
      </c>
      <c r="J8">
        <v>2</v>
      </c>
      <c r="K8">
        <v>2</v>
      </c>
      <c r="L8" t="s">
        <v>40</v>
      </c>
      <c r="M8" t="s">
        <v>52</v>
      </c>
      <c r="Q8" s="24">
        <v>3</v>
      </c>
      <c r="R8" s="15">
        <v>8</v>
      </c>
    </row>
    <row r="9" spans="1:18" x14ac:dyDescent="0.2">
      <c r="A9" t="s">
        <v>45</v>
      </c>
      <c r="B9">
        <v>1</v>
      </c>
      <c r="C9">
        <v>5</v>
      </c>
      <c r="D9">
        <v>10</v>
      </c>
      <c r="E9" t="s">
        <v>47</v>
      </c>
      <c r="F9">
        <v>3</v>
      </c>
      <c r="G9" t="s">
        <v>63</v>
      </c>
      <c r="H9">
        <f t="shared" si="0"/>
        <v>3</v>
      </c>
      <c r="I9">
        <v>3</v>
      </c>
      <c r="J9">
        <v>2</v>
      </c>
      <c r="K9">
        <v>3</v>
      </c>
      <c r="L9" t="s">
        <v>40</v>
      </c>
      <c r="M9" t="s">
        <v>41</v>
      </c>
      <c r="Q9" s="24" t="s">
        <v>46</v>
      </c>
      <c r="R9" s="15">
        <v>10</v>
      </c>
    </row>
    <row r="10" spans="1:18" x14ac:dyDescent="0.2">
      <c r="A10" t="s">
        <v>38</v>
      </c>
      <c r="B10">
        <v>2</v>
      </c>
      <c r="C10">
        <v>30</v>
      </c>
      <c r="D10">
        <v>10</v>
      </c>
      <c r="E10" t="s">
        <v>36</v>
      </c>
      <c r="F10">
        <v>4</v>
      </c>
      <c r="G10" t="s">
        <v>36</v>
      </c>
      <c r="H10">
        <f t="shared" si="0"/>
        <v>4</v>
      </c>
      <c r="I10">
        <v>4</v>
      </c>
      <c r="J10">
        <v>5</v>
      </c>
      <c r="K10">
        <v>4</v>
      </c>
      <c r="L10" t="s">
        <v>40</v>
      </c>
      <c r="M10" t="s">
        <v>41</v>
      </c>
      <c r="Q10" s="11" t="s">
        <v>38</v>
      </c>
      <c r="R10" s="15">
        <v>7.4285714285714288</v>
      </c>
    </row>
    <row r="11" spans="1:18" x14ac:dyDescent="0.2">
      <c r="A11" t="s">
        <v>45</v>
      </c>
      <c r="B11" t="s">
        <v>46</v>
      </c>
      <c r="C11">
        <v>15</v>
      </c>
      <c r="D11">
        <v>10</v>
      </c>
      <c r="E11" t="s">
        <v>47</v>
      </c>
      <c r="F11">
        <v>4</v>
      </c>
      <c r="G11" t="s">
        <v>47</v>
      </c>
      <c r="H11">
        <f t="shared" si="0"/>
        <v>2</v>
      </c>
      <c r="I11">
        <v>2</v>
      </c>
      <c r="J11">
        <v>5</v>
      </c>
      <c r="K11">
        <v>3</v>
      </c>
      <c r="L11" t="s">
        <v>48</v>
      </c>
      <c r="M11" t="s">
        <v>49</v>
      </c>
      <c r="Q11" s="24">
        <v>1</v>
      </c>
      <c r="R11" s="15">
        <v>7.25</v>
      </c>
    </row>
    <row r="12" spans="1:18" x14ac:dyDescent="0.2">
      <c r="A12" t="s">
        <v>38</v>
      </c>
      <c r="B12">
        <v>2</v>
      </c>
      <c r="C12">
        <v>730</v>
      </c>
      <c r="D12">
        <v>5</v>
      </c>
      <c r="E12" t="s">
        <v>36</v>
      </c>
      <c r="F12">
        <v>5</v>
      </c>
      <c r="G12" t="s">
        <v>47</v>
      </c>
      <c r="H12">
        <f t="shared" si="0"/>
        <v>2</v>
      </c>
      <c r="I12">
        <v>5</v>
      </c>
      <c r="J12">
        <v>1</v>
      </c>
      <c r="K12">
        <v>5</v>
      </c>
      <c r="L12" t="s">
        <v>48</v>
      </c>
      <c r="M12" t="s">
        <v>41</v>
      </c>
      <c r="Q12" s="24">
        <v>2</v>
      </c>
      <c r="R12" s="15">
        <v>7.8</v>
      </c>
    </row>
    <row r="13" spans="1:18" x14ac:dyDescent="0.2">
      <c r="A13" t="s">
        <v>45</v>
      </c>
      <c r="B13">
        <v>4</v>
      </c>
      <c r="C13">
        <v>7</v>
      </c>
      <c r="D13">
        <v>4</v>
      </c>
      <c r="E13" t="s">
        <v>36</v>
      </c>
      <c r="F13">
        <v>5</v>
      </c>
      <c r="G13" t="s">
        <v>36</v>
      </c>
      <c r="H13">
        <f t="shared" si="0"/>
        <v>4</v>
      </c>
      <c r="I13">
        <v>5</v>
      </c>
      <c r="J13">
        <v>5</v>
      </c>
      <c r="K13">
        <v>1</v>
      </c>
      <c r="L13" t="s">
        <v>75</v>
      </c>
      <c r="M13" t="s">
        <v>52</v>
      </c>
      <c r="Q13" s="24">
        <v>3</v>
      </c>
      <c r="R13" s="15">
        <v>6</v>
      </c>
    </row>
    <row r="14" spans="1:18" x14ac:dyDescent="0.2">
      <c r="A14" t="s">
        <v>45</v>
      </c>
      <c r="B14">
        <v>1</v>
      </c>
      <c r="C14">
        <v>3</v>
      </c>
      <c r="D14">
        <v>10</v>
      </c>
      <c r="E14" t="s">
        <v>47</v>
      </c>
      <c r="F14">
        <v>3</v>
      </c>
      <c r="G14" t="s">
        <v>47</v>
      </c>
      <c r="H14">
        <f t="shared" si="0"/>
        <v>2</v>
      </c>
      <c r="I14">
        <v>3</v>
      </c>
      <c r="J14">
        <v>1</v>
      </c>
      <c r="K14">
        <v>5</v>
      </c>
      <c r="L14" t="s">
        <v>40</v>
      </c>
      <c r="M14" t="s">
        <v>49</v>
      </c>
      <c r="Q14" s="24">
        <v>4</v>
      </c>
      <c r="R14" s="15">
        <v>5</v>
      </c>
    </row>
    <row r="15" spans="1:18" x14ac:dyDescent="0.2">
      <c r="A15" t="s">
        <v>56</v>
      </c>
      <c r="B15">
        <v>3</v>
      </c>
      <c r="C15">
        <v>3</v>
      </c>
      <c r="D15">
        <v>8</v>
      </c>
      <c r="E15" t="s">
        <v>47</v>
      </c>
      <c r="F15">
        <v>5</v>
      </c>
      <c r="G15" t="s">
        <v>47</v>
      </c>
      <c r="H15">
        <f t="shared" si="0"/>
        <v>2</v>
      </c>
      <c r="I15">
        <v>5</v>
      </c>
      <c r="J15">
        <v>1</v>
      </c>
      <c r="K15">
        <v>5</v>
      </c>
      <c r="L15" t="s">
        <v>79</v>
      </c>
      <c r="M15" t="s">
        <v>41</v>
      </c>
      <c r="Q15" s="24" t="s">
        <v>46</v>
      </c>
      <c r="R15" s="15">
        <v>9</v>
      </c>
    </row>
    <row r="16" spans="1:18" x14ac:dyDescent="0.2">
      <c r="A16" t="s">
        <v>210</v>
      </c>
      <c r="B16">
        <v>1</v>
      </c>
      <c r="C16">
        <v>180</v>
      </c>
      <c r="D16">
        <v>10</v>
      </c>
      <c r="E16" t="s">
        <v>47</v>
      </c>
      <c r="F16">
        <v>1</v>
      </c>
      <c r="G16" t="s">
        <v>47</v>
      </c>
      <c r="H16">
        <f t="shared" si="0"/>
        <v>2</v>
      </c>
      <c r="I16">
        <v>3</v>
      </c>
      <c r="J16">
        <v>1</v>
      </c>
      <c r="K16">
        <v>5</v>
      </c>
      <c r="L16" t="s">
        <v>40</v>
      </c>
      <c r="M16" t="s">
        <v>41</v>
      </c>
      <c r="Q16" s="11" t="s">
        <v>45</v>
      </c>
      <c r="R16" s="15">
        <v>7.735632183908046</v>
      </c>
    </row>
    <row r="17" spans="1:18" x14ac:dyDescent="0.2">
      <c r="A17" t="s">
        <v>45</v>
      </c>
      <c r="B17" t="s">
        <v>46</v>
      </c>
      <c r="C17">
        <v>2</v>
      </c>
      <c r="D17">
        <v>3</v>
      </c>
      <c r="E17" t="s">
        <v>47</v>
      </c>
      <c r="F17">
        <v>4</v>
      </c>
      <c r="G17" t="s">
        <v>47</v>
      </c>
      <c r="H17">
        <f t="shared" si="0"/>
        <v>2</v>
      </c>
      <c r="I17">
        <v>4</v>
      </c>
      <c r="J17">
        <v>3</v>
      </c>
      <c r="K17">
        <v>4</v>
      </c>
      <c r="L17" t="s">
        <v>40</v>
      </c>
      <c r="M17" t="s">
        <v>52</v>
      </c>
      <c r="Q17" s="24">
        <v>1</v>
      </c>
      <c r="R17" s="15">
        <v>8.4</v>
      </c>
    </row>
    <row r="18" spans="1:18" x14ac:dyDescent="0.2">
      <c r="A18" t="s">
        <v>45</v>
      </c>
      <c r="B18">
        <v>1</v>
      </c>
      <c r="C18">
        <v>10</v>
      </c>
      <c r="D18">
        <v>10</v>
      </c>
      <c r="E18" t="s">
        <v>47</v>
      </c>
      <c r="F18">
        <v>4</v>
      </c>
      <c r="G18" t="s">
        <v>36</v>
      </c>
      <c r="H18">
        <f t="shared" si="0"/>
        <v>4</v>
      </c>
      <c r="I18">
        <v>3</v>
      </c>
      <c r="J18">
        <v>1</v>
      </c>
      <c r="K18">
        <v>4</v>
      </c>
      <c r="L18" t="s">
        <v>40</v>
      </c>
      <c r="M18" t="s">
        <v>52</v>
      </c>
      <c r="Q18" s="24">
        <v>2</v>
      </c>
      <c r="R18" s="15">
        <v>7.7142857142857144</v>
      </c>
    </row>
    <row r="19" spans="1:18" x14ac:dyDescent="0.2">
      <c r="A19" t="s">
        <v>45</v>
      </c>
      <c r="B19">
        <v>3</v>
      </c>
      <c r="C19">
        <v>3</v>
      </c>
      <c r="D19">
        <v>10</v>
      </c>
      <c r="E19" t="s">
        <v>36</v>
      </c>
      <c r="F19">
        <v>3</v>
      </c>
      <c r="G19" t="s">
        <v>63</v>
      </c>
      <c r="H19">
        <f t="shared" si="0"/>
        <v>3</v>
      </c>
      <c r="I19">
        <v>5</v>
      </c>
      <c r="J19">
        <v>1</v>
      </c>
      <c r="K19">
        <v>5</v>
      </c>
      <c r="L19" t="s">
        <v>40</v>
      </c>
      <c r="M19" t="s">
        <v>41</v>
      </c>
      <c r="Q19" s="24">
        <v>3</v>
      </c>
      <c r="R19" s="15">
        <v>5.833333333333333</v>
      </c>
    </row>
    <row r="20" spans="1:18" x14ac:dyDescent="0.2">
      <c r="A20" t="s">
        <v>45</v>
      </c>
      <c r="B20">
        <v>1</v>
      </c>
      <c r="C20">
        <v>5</v>
      </c>
      <c r="D20">
        <v>9</v>
      </c>
      <c r="E20" t="s">
        <v>63</v>
      </c>
      <c r="F20">
        <v>3</v>
      </c>
      <c r="G20" t="s">
        <v>63</v>
      </c>
      <c r="H20">
        <f t="shared" si="0"/>
        <v>3</v>
      </c>
      <c r="I20">
        <v>2</v>
      </c>
      <c r="J20">
        <v>3</v>
      </c>
      <c r="K20">
        <v>4</v>
      </c>
      <c r="L20" t="s">
        <v>40</v>
      </c>
      <c r="M20" t="s">
        <v>52</v>
      </c>
      <c r="Q20" s="24">
        <v>4</v>
      </c>
      <c r="R20" s="15">
        <v>6.666666666666667</v>
      </c>
    </row>
    <row r="21" spans="1:18" x14ac:dyDescent="0.2">
      <c r="A21" t="s">
        <v>45</v>
      </c>
      <c r="B21">
        <v>1</v>
      </c>
      <c r="C21">
        <v>3</v>
      </c>
      <c r="D21">
        <v>10</v>
      </c>
      <c r="E21" t="s">
        <v>47</v>
      </c>
      <c r="F21">
        <v>4</v>
      </c>
      <c r="G21" t="s">
        <v>47</v>
      </c>
      <c r="H21">
        <f t="shared" si="0"/>
        <v>2</v>
      </c>
      <c r="I21">
        <v>4</v>
      </c>
      <c r="J21">
        <v>1</v>
      </c>
      <c r="K21">
        <v>5</v>
      </c>
      <c r="L21" t="s">
        <v>40</v>
      </c>
      <c r="M21" t="s">
        <v>41</v>
      </c>
      <c r="Q21" s="24" t="s">
        <v>46</v>
      </c>
      <c r="R21" s="15">
        <v>7.7272727272727275</v>
      </c>
    </row>
    <row r="22" spans="1:18" x14ac:dyDescent="0.2">
      <c r="A22" t="s">
        <v>45</v>
      </c>
      <c r="B22">
        <v>2</v>
      </c>
      <c r="C22">
        <v>10</v>
      </c>
      <c r="D22">
        <v>7</v>
      </c>
      <c r="E22" t="s">
        <v>36</v>
      </c>
      <c r="F22">
        <v>4</v>
      </c>
      <c r="G22" t="s">
        <v>63</v>
      </c>
      <c r="H22">
        <f t="shared" si="0"/>
        <v>3</v>
      </c>
      <c r="I22">
        <v>4</v>
      </c>
      <c r="J22">
        <v>2</v>
      </c>
      <c r="K22">
        <v>5</v>
      </c>
      <c r="L22" t="s">
        <v>40</v>
      </c>
      <c r="M22" t="s">
        <v>49</v>
      </c>
      <c r="Q22" s="11" t="s">
        <v>210</v>
      </c>
      <c r="R22" s="15">
        <v>9.75</v>
      </c>
    </row>
    <row r="23" spans="1:18" x14ac:dyDescent="0.2">
      <c r="A23" t="s">
        <v>38</v>
      </c>
      <c r="B23">
        <v>1</v>
      </c>
      <c r="C23">
        <v>10</v>
      </c>
      <c r="D23">
        <v>6</v>
      </c>
      <c r="E23" t="s">
        <v>63</v>
      </c>
      <c r="F23">
        <v>3</v>
      </c>
      <c r="G23" t="s">
        <v>39</v>
      </c>
      <c r="H23">
        <f t="shared" si="0"/>
        <v>1</v>
      </c>
      <c r="I23">
        <v>3</v>
      </c>
      <c r="J23">
        <v>3</v>
      </c>
      <c r="K23">
        <v>4</v>
      </c>
      <c r="L23" t="s">
        <v>40</v>
      </c>
      <c r="M23" t="s">
        <v>41</v>
      </c>
      <c r="Q23" s="24">
        <v>1</v>
      </c>
      <c r="R23" s="15">
        <v>10</v>
      </c>
    </row>
    <row r="24" spans="1:18" x14ac:dyDescent="0.2">
      <c r="A24" t="s">
        <v>38</v>
      </c>
      <c r="B24">
        <v>2</v>
      </c>
      <c r="C24">
        <v>3</v>
      </c>
      <c r="D24">
        <v>8</v>
      </c>
      <c r="E24" t="s">
        <v>36</v>
      </c>
      <c r="F24">
        <v>3</v>
      </c>
      <c r="G24" t="s">
        <v>47</v>
      </c>
      <c r="H24">
        <f t="shared" si="0"/>
        <v>2</v>
      </c>
      <c r="I24">
        <v>4</v>
      </c>
      <c r="J24">
        <v>1</v>
      </c>
      <c r="K24">
        <v>3</v>
      </c>
      <c r="L24" t="s">
        <v>40</v>
      </c>
      <c r="M24" t="s">
        <v>41</v>
      </c>
      <c r="Q24" s="24">
        <v>2</v>
      </c>
      <c r="R24" s="15">
        <v>10</v>
      </c>
    </row>
    <row r="25" spans="1:18" x14ac:dyDescent="0.2">
      <c r="A25" t="s">
        <v>56</v>
      </c>
      <c r="B25">
        <v>1</v>
      </c>
      <c r="C25">
        <v>5</v>
      </c>
      <c r="D25">
        <v>10</v>
      </c>
      <c r="E25" t="s">
        <v>47</v>
      </c>
      <c r="F25">
        <v>1</v>
      </c>
      <c r="G25" t="s">
        <v>47</v>
      </c>
      <c r="H25">
        <f t="shared" si="0"/>
        <v>2</v>
      </c>
      <c r="I25">
        <v>1</v>
      </c>
      <c r="J25">
        <v>1</v>
      </c>
      <c r="K25">
        <v>3</v>
      </c>
      <c r="L25" t="s">
        <v>40</v>
      </c>
      <c r="M25" t="s">
        <v>41</v>
      </c>
      <c r="Q25" s="24">
        <v>4</v>
      </c>
      <c r="R25" s="15">
        <v>9.5</v>
      </c>
    </row>
    <row r="26" spans="1:18" x14ac:dyDescent="0.2">
      <c r="A26" t="s">
        <v>45</v>
      </c>
      <c r="B26">
        <v>2</v>
      </c>
      <c r="C26">
        <v>7</v>
      </c>
      <c r="D26">
        <v>10</v>
      </c>
      <c r="E26" t="s">
        <v>47</v>
      </c>
      <c r="F26">
        <v>4</v>
      </c>
      <c r="G26" t="s">
        <v>47</v>
      </c>
      <c r="H26">
        <f t="shared" si="0"/>
        <v>2</v>
      </c>
      <c r="I26">
        <v>5</v>
      </c>
      <c r="J26">
        <v>1</v>
      </c>
      <c r="K26">
        <v>2</v>
      </c>
      <c r="L26" t="s">
        <v>40</v>
      </c>
      <c r="M26" t="s">
        <v>100</v>
      </c>
      <c r="Q26" s="11" t="s">
        <v>51</v>
      </c>
      <c r="R26" s="15">
        <v>9</v>
      </c>
    </row>
    <row r="27" spans="1:18" x14ac:dyDescent="0.2">
      <c r="A27" t="s">
        <v>38</v>
      </c>
      <c r="B27">
        <v>1</v>
      </c>
      <c r="C27">
        <v>13</v>
      </c>
      <c r="D27">
        <v>1</v>
      </c>
      <c r="E27" t="s">
        <v>47</v>
      </c>
      <c r="F27">
        <v>4</v>
      </c>
      <c r="G27" t="s">
        <v>39</v>
      </c>
      <c r="H27">
        <f t="shared" si="0"/>
        <v>1</v>
      </c>
      <c r="I27">
        <v>4</v>
      </c>
      <c r="J27">
        <v>1</v>
      </c>
      <c r="K27">
        <v>5</v>
      </c>
      <c r="L27" t="s">
        <v>48</v>
      </c>
      <c r="M27" t="s">
        <v>41</v>
      </c>
      <c r="Q27" s="24">
        <v>1</v>
      </c>
      <c r="R27" s="15">
        <v>9.5</v>
      </c>
    </row>
    <row r="28" spans="1:18" x14ac:dyDescent="0.2">
      <c r="A28" t="s">
        <v>38</v>
      </c>
      <c r="B28">
        <v>4</v>
      </c>
      <c r="C28">
        <v>90</v>
      </c>
      <c r="D28">
        <v>5</v>
      </c>
      <c r="E28" t="s">
        <v>47</v>
      </c>
      <c r="F28">
        <v>4</v>
      </c>
      <c r="G28" t="s">
        <v>47</v>
      </c>
      <c r="H28">
        <f t="shared" si="0"/>
        <v>2</v>
      </c>
      <c r="I28">
        <v>4</v>
      </c>
      <c r="J28">
        <v>2</v>
      </c>
      <c r="K28">
        <v>5</v>
      </c>
      <c r="L28" t="s">
        <v>79</v>
      </c>
      <c r="M28" t="s">
        <v>41</v>
      </c>
      <c r="Q28" s="24">
        <v>3</v>
      </c>
      <c r="R28" s="15">
        <v>8</v>
      </c>
    </row>
    <row r="29" spans="1:18" x14ac:dyDescent="0.2">
      <c r="A29" t="s">
        <v>45</v>
      </c>
      <c r="B29">
        <v>1</v>
      </c>
      <c r="C29">
        <v>30</v>
      </c>
      <c r="D29">
        <v>10</v>
      </c>
      <c r="E29" t="s">
        <v>47</v>
      </c>
      <c r="F29">
        <v>4</v>
      </c>
      <c r="G29" t="s">
        <v>39</v>
      </c>
      <c r="H29">
        <f t="shared" si="0"/>
        <v>1</v>
      </c>
      <c r="I29">
        <v>3</v>
      </c>
      <c r="J29">
        <v>2</v>
      </c>
      <c r="K29">
        <v>4</v>
      </c>
      <c r="L29" t="s">
        <v>40</v>
      </c>
      <c r="M29" t="s">
        <v>41</v>
      </c>
      <c r="Q29" s="11" t="s">
        <v>250</v>
      </c>
      <c r="R29" s="15">
        <v>7.9105691056910565</v>
      </c>
    </row>
    <row r="30" spans="1:18" x14ac:dyDescent="0.2">
      <c r="A30" t="s">
        <v>45</v>
      </c>
      <c r="B30">
        <v>3</v>
      </c>
      <c r="C30">
        <v>3</v>
      </c>
      <c r="D30">
        <v>6</v>
      </c>
      <c r="E30" t="s">
        <v>63</v>
      </c>
      <c r="F30">
        <v>3</v>
      </c>
      <c r="G30" t="s">
        <v>47</v>
      </c>
      <c r="H30">
        <f t="shared" si="0"/>
        <v>2</v>
      </c>
      <c r="I30">
        <v>3</v>
      </c>
      <c r="J30">
        <v>3</v>
      </c>
      <c r="K30">
        <v>4</v>
      </c>
      <c r="L30" t="s">
        <v>40</v>
      </c>
      <c r="M30" t="s">
        <v>41</v>
      </c>
    </row>
    <row r="31" spans="1:18" x14ac:dyDescent="0.2">
      <c r="A31" t="s">
        <v>45</v>
      </c>
      <c r="B31">
        <v>2</v>
      </c>
      <c r="C31">
        <v>10</v>
      </c>
      <c r="D31">
        <v>10</v>
      </c>
      <c r="E31" t="s">
        <v>36</v>
      </c>
      <c r="F31">
        <v>4</v>
      </c>
      <c r="G31" t="s">
        <v>39</v>
      </c>
      <c r="H31">
        <f t="shared" si="0"/>
        <v>1</v>
      </c>
      <c r="I31">
        <v>4</v>
      </c>
      <c r="J31">
        <v>1</v>
      </c>
      <c r="K31">
        <v>5</v>
      </c>
      <c r="L31" t="s">
        <v>40</v>
      </c>
      <c r="M31" t="s">
        <v>41</v>
      </c>
    </row>
    <row r="32" spans="1:18" x14ac:dyDescent="0.2">
      <c r="A32" t="s">
        <v>45</v>
      </c>
      <c r="B32">
        <v>3</v>
      </c>
      <c r="C32">
        <v>15</v>
      </c>
      <c r="D32">
        <v>1</v>
      </c>
      <c r="E32" t="s">
        <v>47</v>
      </c>
      <c r="F32">
        <v>5</v>
      </c>
      <c r="G32" t="s">
        <v>47</v>
      </c>
      <c r="H32">
        <f t="shared" si="0"/>
        <v>2</v>
      </c>
      <c r="I32">
        <v>5</v>
      </c>
      <c r="J32">
        <v>1</v>
      </c>
      <c r="K32">
        <v>4</v>
      </c>
      <c r="L32" t="s">
        <v>48</v>
      </c>
      <c r="M32" t="s">
        <v>49</v>
      </c>
      <c r="Q32" t="s">
        <v>39</v>
      </c>
      <c r="R32" s="15">
        <v>1</v>
      </c>
    </row>
    <row r="33" spans="1:18" x14ac:dyDescent="0.2">
      <c r="A33" t="s">
        <v>56</v>
      </c>
      <c r="B33">
        <v>1</v>
      </c>
      <c r="C33">
        <v>60</v>
      </c>
      <c r="D33">
        <v>10</v>
      </c>
      <c r="E33" t="s">
        <v>47</v>
      </c>
      <c r="F33">
        <v>4</v>
      </c>
      <c r="G33" t="s">
        <v>39</v>
      </c>
      <c r="H33">
        <f t="shared" si="0"/>
        <v>1</v>
      </c>
      <c r="I33">
        <v>5</v>
      </c>
      <c r="J33">
        <v>1</v>
      </c>
      <c r="K33">
        <v>5</v>
      </c>
      <c r="L33" t="s">
        <v>40</v>
      </c>
      <c r="M33" t="s">
        <v>41</v>
      </c>
      <c r="Q33" t="s">
        <v>267</v>
      </c>
      <c r="R33" s="15">
        <v>2</v>
      </c>
    </row>
    <row r="34" spans="1:18" x14ac:dyDescent="0.2">
      <c r="A34" t="s">
        <v>45</v>
      </c>
      <c r="B34">
        <v>1</v>
      </c>
      <c r="C34">
        <v>10</v>
      </c>
      <c r="D34">
        <v>6</v>
      </c>
      <c r="E34" t="s">
        <v>63</v>
      </c>
      <c r="F34">
        <v>3</v>
      </c>
      <c r="G34" t="s">
        <v>47</v>
      </c>
      <c r="H34">
        <f t="shared" si="0"/>
        <v>2</v>
      </c>
      <c r="I34">
        <v>3</v>
      </c>
      <c r="J34">
        <v>2</v>
      </c>
      <c r="K34">
        <v>4</v>
      </c>
      <c r="L34" t="s">
        <v>40</v>
      </c>
      <c r="M34" t="s">
        <v>52</v>
      </c>
      <c r="Q34" t="s">
        <v>268</v>
      </c>
      <c r="R34" s="15">
        <v>3</v>
      </c>
    </row>
    <row r="35" spans="1:18" x14ac:dyDescent="0.2">
      <c r="A35" t="s">
        <v>45</v>
      </c>
      <c r="B35">
        <v>1</v>
      </c>
      <c r="C35">
        <v>3</v>
      </c>
      <c r="D35">
        <v>9</v>
      </c>
      <c r="E35" t="s">
        <v>47</v>
      </c>
      <c r="F35">
        <v>4</v>
      </c>
      <c r="G35" t="s">
        <v>47</v>
      </c>
      <c r="H35">
        <f t="shared" si="0"/>
        <v>2</v>
      </c>
      <c r="I35">
        <v>3</v>
      </c>
      <c r="J35">
        <v>2</v>
      </c>
      <c r="K35">
        <v>5</v>
      </c>
      <c r="L35" t="s">
        <v>40</v>
      </c>
      <c r="M35" t="s">
        <v>41</v>
      </c>
      <c r="Q35" t="s">
        <v>269</v>
      </c>
      <c r="R35" s="15">
        <v>4</v>
      </c>
    </row>
    <row r="36" spans="1:18" x14ac:dyDescent="0.2">
      <c r="A36" t="s">
        <v>210</v>
      </c>
      <c r="B36">
        <v>4</v>
      </c>
      <c r="C36">
        <v>7</v>
      </c>
      <c r="D36">
        <v>10</v>
      </c>
      <c r="E36" t="s">
        <v>47</v>
      </c>
      <c r="F36">
        <v>5</v>
      </c>
      <c r="G36" t="s">
        <v>39</v>
      </c>
      <c r="H36">
        <f t="shared" si="0"/>
        <v>1</v>
      </c>
      <c r="I36">
        <v>5</v>
      </c>
      <c r="J36">
        <v>1</v>
      </c>
      <c r="K36">
        <v>4</v>
      </c>
      <c r="L36" t="s">
        <v>40</v>
      </c>
      <c r="M36" t="s">
        <v>49</v>
      </c>
    </row>
    <row r="37" spans="1:18" x14ac:dyDescent="0.2">
      <c r="A37" t="s">
        <v>45</v>
      </c>
      <c r="B37">
        <v>1</v>
      </c>
      <c r="C37">
        <v>3</v>
      </c>
      <c r="D37">
        <v>8</v>
      </c>
      <c r="E37" t="s">
        <v>47</v>
      </c>
      <c r="F37">
        <v>5</v>
      </c>
      <c r="G37" t="s">
        <v>47</v>
      </c>
      <c r="H37">
        <f t="shared" si="0"/>
        <v>2</v>
      </c>
      <c r="I37">
        <v>5</v>
      </c>
      <c r="J37">
        <v>1</v>
      </c>
      <c r="K37">
        <v>5</v>
      </c>
      <c r="L37" t="s">
        <v>40</v>
      </c>
      <c r="M37" t="s">
        <v>41</v>
      </c>
    </row>
    <row r="38" spans="1:18" x14ac:dyDescent="0.2">
      <c r="A38" t="s">
        <v>38</v>
      </c>
      <c r="B38">
        <v>1</v>
      </c>
      <c r="C38">
        <v>10</v>
      </c>
      <c r="D38">
        <v>1</v>
      </c>
      <c r="E38" t="s">
        <v>47</v>
      </c>
      <c r="F38">
        <v>1</v>
      </c>
      <c r="G38" t="s">
        <v>47</v>
      </c>
      <c r="H38">
        <f t="shared" si="0"/>
        <v>2</v>
      </c>
      <c r="I38">
        <v>1</v>
      </c>
      <c r="J38">
        <v>2</v>
      </c>
      <c r="K38">
        <v>1</v>
      </c>
      <c r="L38" t="s">
        <v>40</v>
      </c>
      <c r="M38" t="s">
        <v>49</v>
      </c>
    </row>
    <row r="39" spans="1:18" x14ac:dyDescent="0.2">
      <c r="A39" t="s">
        <v>45</v>
      </c>
      <c r="B39">
        <v>1</v>
      </c>
      <c r="C39">
        <v>5</v>
      </c>
      <c r="D39">
        <v>9</v>
      </c>
      <c r="E39" t="s">
        <v>47</v>
      </c>
      <c r="F39">
        <v>3</v>
      </c>
      <c r="G39" t="s">
        <v>63</v>
      </c>
      <c r="H39">
        <f t="shared" si="0"/>
        <v>3</v>
      </c>
      <c r="I39">
        <v>5</v>
      </c>
      <c r="J39">
        <v>1</v>
      </c>
      <c r="K39">
        <v>3</v>
      </c>
      <c r="L39" t="s">
        <v>40</v>
      </c>
      <c r="M39" t="s">
        <v>41</v>
      </c>
    </row>
    <row r="40" spans="1:18" x14ac:dyDescent="0.2">
      <c r="A40" t="s">
        <v>38</v>
      </c>
      <c r="B40">
        <v>2</v>
      </c>
      <c r="C40">
        <v>12</v>
      </c>
      <c r="D40">
        <v>8</v>
      </c>
      <c r="E40" t="s">
        <v>47</v>
      </c>
      <c r="F40">
        <v>1</v>
      </c>
      <c r="G40" t="s">
        <v>47</v>
      </c>
      <c r="H40">
        <f t="shared" si="0"/>
        <v>2</v>
      </c>
      <c r="I40">
        <v>3</v>
      </c>
      <c r="J40">
        <v>2</v>
      </c>
      <c r="K40">
        <v>4</v>
      </c>
      <c r="L40" t="s">
        <v>40</v>
      </c>
      <c r="M40" t="s">
        <v>49</v>
      </c>
    </row>
    <row r="41" spans="1:18" x14ac:dyDescent="0.2">
      <c r="A41" t="s">
        <v>45</v>
      </c>
      <c r="B41">
        <v>1</v>
      </c>
      <c r="C41">
        <v>60</v>
      </c>
      <c r="D41">
        <v>10</v>
      </c>
      <c r="E41" t="s">
        <v>47</v>
      </c>
      <c r="F41">
        <v>4</v>
      </c>
      <c r="G41" t="s">
        <v>47</v>
      </c>
      <c r="H41">
        <f t="shared" si="0"/>
        <v>2</v>
      </c>
      <c r="I41">
        <v>3</v>
      </c>
      <c r="J41">
        <v>1</v>
      </c>
      <c r="K41">
        <v>4</v>
      </c>
      <c r="L41" t="s">
        <v>48</v>
      </c>
      <c r="M41" t="s">
        <v>49</v>
      </c>
    </row>
    <row r="42" spans="1:18" x14ac:dyDescent="0.2">
      <c r="A42" t="s">
        <v>45</v>
      </c>
      <c r="B42">
        <v>3</v>
      </c>
      <c r="C42">
        <v>1</v>
      </c>
      <c r="D42">
        <v>1</v>
      </c>
      <c r="E42" t="s">
        <v>47</v>
      </c>
      <c r="F42">
        <v>5</v>
      </c>
      <c r="G42" t="s">
        <v>39</v>
      </c>
      <c r="H42">
        <f t="shared" si="0"/>
        <v>1</v>
      </c>
      <c r="I42">
        <v>4</v>
      </c>
      <c r="J42">
        <v>1</v>
      </c>
      <c r="K42">
        <v>3</v>
      </c>
      <c r="L42" t="s">
        <v>75</v>
      </c>
      <c r="M42" t="s">
        <v>49</v>
      </c>
    </row>
    <row r="43" spans="1:18" x14ac:dyDescent="0.2">
      <c r="A43" t="s">
        <v>45</v>
      </c>
      <c r="B43">
        <v>1</v>
      </c>
      <c r="C43">
        <v>13</v>
      </c>
      <c r="D43">
        <v>9</v>
      </c>
      <c r="E43" t="s">
        <v>47</v>
      </c>
      <c r="F43">
        <v>4</v>
      </c>
      <c r="G43" t="s">
        <v>47</v>
      </c>
      <c r="H43">
        <f t="shared" si="0"/>
        <v>2</v>
      </c>
      <c r="I43">
        <v>4</v>
      </c>
      <c r="J43">
        <v>1</v>
      </c>
      <c r="K43">
        <v>4</v>
      </c>
      <c r="L43" t="s">
        <v>48</v>
      </c>
      <c r="M43" t="s">
        <v>49</v>
      </c>
    </row>
    <row r="44" spans="1:18" x14ac:dyDescent="0.2">
      <c r="A44" t="s">
        <v>45</v>
      </c>
      <c r="B44">
        <v>2</v>
      </c>
      <c r="C44">
        <v>9</v>
      </c>
      <c r="D44">
        <v>10</v>
      </c>
      <c r="E44" t="s">
        <v>47</v>
      </c>
      <c r="F44">
        <v>5</v>
      </c>
      <c r="G44" t="s">
        <v>36</v>
      </c>
      <c r="H44">
        <f t="shared" si="0"/>
        <v>4</v>
      </c>
      <c r="I44">
        <v>5</v>
      </c>
      <c r="J44">
        <v>4</v>
      </c>
      <c r="K44">
        <v>5</v>
      </c>
      <c r="L44" t="s">
        <v>40</v>
      </c>
      <c r="M44" t="s">
        <v>100</v>
      </c>
    </row>
    <row r="45" spans="1:18" x14ac:dyDescent="0.2">
      <c r="A45" t="s">
        <v>45</v>
      </c>
      <c r="B45">
        <v>4</v>
      </c>
      <c r="C45">
        <v>8</v>
      </c>
      <c r="D45">
        <v>10</v>
      </c>
      <c r="E45" t="s">
        <v>36</v>
      </c>
      <c r="F45">
        <v>3</v>
      </c>
      <c r="G45" t="s">
        <v>47</v>
      </c>
      <c r="H45">
        <f t="shared" si="0"/>
        <v>2</v>
      </c>
      <c r="I45">
        <v>3</v>
      </c>
      <c r="J45">
        <v>1</v>
      </c>
      <c r="K45">
        <v>4</v>
      </c>
      <c r="L45" t="s">
        <v>40</v>
      </c>
      <c r="M45" t="s">
        <v>49</v>
      </c>
    </row>
    <row r="46" spans="1:18" x14ac:dyDescent="0.2">
      <c r="A46" t="s">
        <v>45</v>
      </c>
      <c r="B46">
        <v>2</v>
      </c>
      <c r="C46">
        <v>7</v>
      </c>
      <c r="D46">
        <v>5</v>
      </c>
      <c r="E46" t="s">
        <v>63</v>
      </c>
      <c r="F46">
        <v>5</v>
      </c>
      <c r="G46" t="s">
        <v>47</v>
      </c>
      <c r="H46">
        <f t="shared" si="0"/>
        <v>2</v>
      </c>
      <c r="I46">
        <v>5</v>
      </c>
      <c r="J46">
        <v>1</v>
      </c>
      <c r="K46">
        <v>3</v>
      </c>
      <c r="L46" t="s">
        <v>40</v>
      </c>
      <c r="M46" t="s">
        <v>49</v>
      </c>
    </row>
    <row r="47" spans="1:18" x14ac:dyDescent="0.2">
      <c r="A47" t="s">
        <v>45</v>
      </c>
      <c r="B47">
        <v>2</v>
      </c>
      <c r="C47">
        <v>3</v>
      </c>
      <c r="D47">
        <v>4</v>
      </c>
      <c r="E47" t="s">
        <v>63</v>
      </c>
      <c r="F47">
        <v>5</v>
      </c>
      <c r="G47" t="s">
        <v>47</v>
      </c>
      <c r="H47">
        <f t="shared" si="0"/>
        <v>2</v>
      </c>
      <c r="I47">
        <v>5</v>
      </c>
      <c r="J47">
        <v>1</v>
      </c>
      <c r="K47">
        <v>5</v>
      </c>
      <c r="L47" t="s">
        <v>40</v>
      </c>
      <c r="M47" t="s">
        <v>49</v>
      </c>
    </row>
    <row r="48" spans="1:18" x14ac:dyDescent="0.2">
      <c r="A48" t="s">
        <v>38</v>
      </c>
      <c r="B48" t="s">
        <v>46</v>
      </c>
      <c r="C48">
        <v>7</v>
      </c>
      <c r="D48">
        <v>9</v>
      </c>
      <c r="E48" t="s">
        <v>36</v>
      </c>
      <c r="F48">
        <v>5</v>
      </c>
      <c r="G48" t="s">
        <v>63</v>
      </c>
      <c r="H48">
        <f t="shared" si="0"/>
        <v>3</v>
      </c>
      <c r="I48">
        <v>2</v>
      </c>
      <c r="J48">
        <v>3</v>
      </c>
      <c r="K48">
        <v>4</v>
      </c>
      <c r="L48" t="s">
        <v>75</v>
      </c>
      <c r="M48" t="s">
        <v>49</v>
      </c>
    </row>
    <row r="49" spans="1:13" x14ac:dyDescent="0.2">
      <c r="A49" t="s">
        <v>51</v>
      </c>
      <c r="B49">
        <v>1</v>
      </c>
      <c r="C49">
        <v>13</v>
      </c>
      <c r="D49">
        <v>9</v>
      </c>
      <c r="E49" t="s">
        <v>47</v>
      </c>
      <c r="F49">
        <v>3</v>
      </c>
      <c r="G49" t="s">
        <v>47</v>
      </c>
      <c r="H49">
        <f t="shared" si="0"/>
        <v>2</v>
      </c>
      <c r="I49">
        <v>4</v>
      </c>
      <c r="J49">
        <v>1</v>
      </c>
      <c r="K49">
        <v>4</v>
      </c>
      <c r="L49" t="s">
        <v>48</v>
      </c>
      <c r="M49" t="s">
        <v>41</v>
      </c>
    </row>
    <row r="50" spans="1:13" x14ac:dyDescent="0.2">
      <c r="A50" t="s">
        <v>45</v>
      </c>
      <c r="B50" t="s">
        <v>46</v>
      </c>
      <c r="C50">
        <v>10</v>
      </c>
      <c r="D50">
        <v>5</v>
      </c>
      <c r="E50" t="s">
        <v>47</v>
      </c>
      <c r="F50">
        <v>4</v>
      </c>
      <c r="G50" t="s">
        <v>36</v>
      </c>
      <c r="H50">
        <f t="shared" si="0"/>
        <v>4</v>
      </c>
      <c r="I50">
        <v>5</v>
      </c>
      <c r="J50">
        <v>5</v>
      </c>
      <c r="K50">
        <v>3</v>
      </c>
      <c r="L50" t="s">
        <v>40</v>
      </c>
      <c r="M50" t="s">
        <v>49</v>
      </c>
    </row>
    <row r="51" spans="1:13" x14ac:dyDescent="0.2">
      <c r="A51" t="s">
        <v>45</v>
      </c>
      <c r="B51">
        <v>1</v>
      </c>
      <c r="C51">
        <v>12</v>
      </c>
      <c r="D51">
        <v>10</v>
      </c>
      <c r="E51" t="s">
        <v>47</v>
      </c>
      <c r="F51">
        <v>5</v>
      </c>
      <c r="G51" t="s">
        <v>47</v>
      </c>
      <c r="H51">
        <f t="shared" si="0"/>
        <v>2</v>
      </c>
      <c r="I51">
        <v>5</v>
      </c>
      <c r="J51">
        <v>1</v>
      </c>
      <c r="K51">
        <v>5</v>
      </c>
      <c r="L51" t="s">
        <v>40</v>
      </c>
      <c r="M51" t="s">
        <v>41</v>
      </c>
    </row>
    <row r="52" spans="1:13" x14ac:dyDescent="0.2">
      <c r="A52" t="s">
        <v>45</v>
      </c>
      <c r="B52">
        <v>3</v>
      </c>
      <c r="C52">
        <v>10</v>
      </c>
      <c r="D52">
        <v>9</v>
      </c>
      <c r="E52" t="s">
        <v>47</v>
      </c>
      <c r="F52">
        <v>4</v>
      </c>
      <c r="G52" t="s">
        <v>63</v>
      </c>
      <c r="H52">
        <f t="shared" si="0"/>
        <v>3</v>
      </c>
      <c r="I52">
        <v>3</v>
      </c>
      <c r="J52">
        <v>3</v>
      </c>
      <c r="K52">
        <v>5</v>
      </c>
      <c r="L52" t="s">
        <v>40</v>
      </c>
      <c r="M52" t="s">
        <v>41</v>
      </c>
    </row>
    <row r="53" spans="1:13" x14ac:dyDescent="0.2">
      <c r="A53" t="s">
        <v>45</v>
      </c>
      <c r="B53">
        <v>1</v>
      </c>
      <c r="C53">
        <v>10</v>
      </c>
      <c r="D53">
        <v>9</v>
      </c>
      <c r="E53" t="s">
        <v>47</v>
      </c>
      <c r="F53">
        <v>3</v>
      </c>
      <c r="G53" t="s">
        <v>47</v>
      </c>
      <c r="H53">
        <f t="shared" si="0"/>
        <v>2</v>
      </c>
      <c r="I53">
        <v>4</v>
      </c>
      <c r="J53">
        <v>2</v>
      </c>
      <c r="K53">
        <v>2</v>
      </c>
      <c r="L53" t="s">
        <v>40</v>
      </c>
      <c r="M53" t="s">
        <v>49</v>
      </c>
    </row>
    <row r="54" spans="1:13" x14ac:dyDescent="0.2">
      <c r="A54" t="s">
        <v>51</v>
      </c>
      <c r="B54">
        <v>1</v>
      </c>
      <c r="C54">
        <v>7</v>
      </c>
      <c r="D54">
        <v>10</v>
      </c>
      <c r="E54" t="s">
        <v>47</v>
      </c>
      <c r="F54">
        <v>3</v>
      </c>
      <c r="G54" t="s">
        <v>47</v>
      </c>
      <c r="H54">
        <f t="shared" si="0"/>
        <v>2</v>
      </c>
      <c r="I54">
        <v>2</v>
      </c>
      <c r="J54">
        <v>2</v>
      </c>
      <c r="K54">
        <v>5</v>
      </c>
      <c r="L54" t="s">
        <v>40</v>
      </c>
      <c r="M54" t="s">
        <v>41</v>
      </c>
    </row>
    <row r="55" spans="1:13" x14ac:dyDescent="0.2">
      <c r="A55" t="s">
        <v>45</v>
      </c>
      <c r="B55">
        <v>3</v>
      </c>
      <c r="C55">
        <v>6</v>
      </c>
      <c r="D55">
        <v>5</v>
      </c>
      <c r="E55" t="s">
        <v>36</v>
      </c>
      <c r="F55">
        <v>4</v>
      </c>
      <c r="G55" t="s">
        <v>47</v>
      </c>
      <c r="H55">
        <f t="shared" si="0"/>
        <v>2</v>
      </c>
      <c r="I55">
        <v>5</v>
      </c>
      <c r="J55">
        <v>1</v>
      </c>
      <c r="K55">
        <v>4</v>
      </c>
      <c r="L55" t="s">
        <v>75</v>
      </c>
      <c r="M55" t="s">
        <v>49</v>
      </c>
    </row>
    <row r="56" spans="1:13" x14ac:dyDescent="0.2">
      <c r="A56" t="s">
        <v>45</v>
      </c>
      <c r="B56">
        <v>1</v>
      </c>
      <c r="C56">
        <v>15</v>
      </c>
      <c r="D56">
        <v>10</v>
      </c>
      <c r="E56" t="s">
        <v>36</v>
      </c>
      <c r="F56">
        <v>3</v>
      </c>
      <c r="G56" t="s">
        <v>47</v>
      </c>
      <c r="H56">
        <f t="shared" si="0"/>
        <v>2</v>
      </c>
      <c r="I56">
        <v>3</v>
      </c>
      <c r="J56">
        <v>1</v>
      </c>
      <c r="K56">
        <v>5</v>
      </c>
      <c r="L56" t="s">
        <v>40</v>
      </c>
      <c r="M56" t="s">
        <v>52</v>
      </c>
    </row>
    <row r="57" spans="1:13" x14ac:dyDescent="0.2">
      <c r="A57" t="s">
        <v>56</v>
      </c>
      <c r="B57">
        <v>2</v>
      </c>
      <c r="C57">
        <v>5</v>
      </c>
      <c r="D57">
        <v>10</v>
      </c>
      <c r="E57" t="s">
        <v>47</v>
      </c>
      <c r="F57">
        <v>3</v>
      </c>
      <c r="G57" t="s">
        <v>63</v>
      </c>
      <c r="H57">
        <f t="shared" si="0"/>
        <v>3</v>
      </c>
      <c r="I57">
        <v>4</v>
      </c>
      <c r="J57">
        <v>1</v>
      </c>
      <c r="K57">
        <v>2</v>
      </c>
      <c r="L57" t="s">
        <v>40</v>
      </c>
      <c r="M57" t="s">
        <v>49</v>
      </c>
    </row>
    <row r="58" spans="1:13" x14ac:dyDescent="0.2">
      <c r="A58" t="s">
        <v>45</v>
      </c>
      <c r="B58">
        <v>1</v>
      </c>
      <c r="C58">
        <v>14</v>
      </c>
      <c r="D58">
        <v>5</v>
      </c>
      <c r="E58" t="s">
        <v>36</v>
      </c>
      <c r="F58">
        <v>3</v>
      </c>
      <c r="G58" t="s">
        <v>47</v>
      </c>
      <c r="H58">
        <f t="shared" si="0"/>
        <v>2</v>
      </c>
      <c r="I58">
        <v>4</v>
      </c>
      <c r="J58">
        <v>4</v>
      </c>
      <c r="K58">
        <v>1</v>
      </c>
      <c r="L58" t="s">
        <v>40</v>
      </c>
      <c r="M58" t="s">
        <v>52</v>
      </c>
    </row>
    <row r="59" spans="1:13" x14ac:dyDescent="0.2">
      <c r="A59" t="s">
        <v>45</v>
      </c>
      <c r="B59">
        <v>1</v>
      </c>
      <c r="C59">
        <v>7</v>
      </c>
      <c r="D59">
        <v>10</v>
      </c>
      <c r="E59" t="s">
        <v>47</v>
      </c>
      <c r="F59">
        <v>5</v>
      </c>
      <c r="G59" t="s">
        <v>39</v>
      </c>
      <c r="H59">
        <f t="shared" si="0"/>
        <v>1</v>
      </c>
      <c r="I59">
        <v>5</v>
      </c>
      <c r="J59">
        <v>1</v>
      </c>
      <c r="K59">
        <v>5</v>
      </c>
      <c r="L59" t="s">
        <v>40</v>
      </c>
      <c r="M59" t="s">
        <v>49</v>
      </c>
    </row>
    <row r="60" spans="1:13" x14ac:dyDescent="0.2">
      <c r="A60" t="s">
        <v>45</v>
      </c>
      <c r="B60">
        <v>1</v>
      </c>
      <c r="C60">
        <v>15</v>
      </c>
      <c r="D60">
        <v>10</v>
      </c>
      <c r="E60" t="s">
        <v>63</v>
      </c>
      <c r="F60">
        <v>3</v>
      </c>
      <c r="G60" t="s">
        <v>47</v>
      </c>
      <c r="H60">
        <f t="shared" si="0"/>
        <v>2</v>
      </c>
      <c r="I60">
        <v>4</v>
      </c>
      <c r="J60">
        <v>1</v>
      </c>
      <c r="K60">
        <v>4</v>
      </c>
      <c r="L60" t="s">
        <v>75</v>
      </c>
      <c r="M60" t="s">
        <v>41</v>
      </c>
    </row>
    <row r="61" spans="1:13" x14ac:dyDescent="0.2">
      <c r="A61" t="s">
        <v>45</v>
      </c>
      <c r="B61">
        <v>2</v>
      </c>
      <c r="C61">
        <v>7</v>
      </c>
      <c r="D61">
        <v>10</v>
      </c>
      <c r="E61" t="s">
        <v>47</v>
      </c>
      <c r="F61">
        <v>4</v>
      </c>
      <c r="G61" t="s">
        <v>39</v>
      </c>
      <c r="H61">
        <f t="shared" si="0"/>
        <v>1</v>
      </c>
      <c r="I61">
        <v>4</v>
      </c>
      <c r="J61">
        <v>1</v>
      </c>
      <c r="K61">
        <v>5</v>
      </c>
      <c r="L61" t="s">
        <v>40</v>
      </c>
      <c r="M61" t="s">
        <v>41</v>
      </c>
    </row>
    <row r="62" spans="1:13" x14ac:dyDescent="0.2">
      <c r="A62" t="s">
        <v>45</v>
      </c>
      <c r="B62" t="s">
        <v>46</v>
      </c>
      <c r="C62">
        <v>7</v>
      </c>
      <c r="D62">
        <v>10</v>
      </c>
      <c r="E62" t="s">
        <v>47</v>
      </c>
      <c r="F62">
        <v>4</v>
      </c>
      <c r="G62" t="s">
        <v>47</v>
      </c>
      <c r="H62">
        <f t="shared" si="0"/>
        <v>2</v>
      </c>
      <c r="I62">
        <v>1</v>
      </c>
      <c r="J62">
        <v>1</v>
      </c>
      <c r="K62">
        <v>5</v>
      </c>
      <c r="L62" t="s">
        <v>40</v>
      </c>
      <c r="M62" t="s">
        <v>100</v>
      </c>
    </row>
    <row r="63" spans="1:13" x14ac:dyDescent="0.2">
      <c r="A63" t="s">
        <v>45</v>
      </c>
      <c r="B63" t="s">
        <v>46</v>
      </c>
      <c r="C63">
        <v>30</v>
      </c>
      <c r="D63">
        <v>9</v>
      </c>
      <c r="E63" t="s">
        <v>47</v>
      </c>
      <c r="F63">
        <v>5</v>
      </c>
      <c r="G63" t="s">
        <v>47</v>
      </c>
      <c r="H63">
        <f t="shared" si="0"/>
        <v>2</v>
      </c>
      <c r="I63">
        <v>4</v>
      </c>
      <c r="J63">
        <v>4</v>
      </c>
      <c r="K63">
        <v>5</v>
      </c>
      <c r="L63" t="s">
        <v>40</v>
      </c>
      <c r="M63" t="s">
        <v>49</v>
      </c>
    </row>
    <row r="64" spans="1:13" x14ac:dyDescent="0.2">
      <c r="A64" t="s">
        <v>38</v>
      </c>
      <c r="B64">
        <v>3</v>
      </c>
      <c r="C64">
        <v>90</v>
      </c>
      <c r="D64">
        <v>6</v>
      </c>
      <c r="E64" t="s">
        <v>36</v>
      </c>
      <c r="F64">
        <v>4</v>
      </c>
      <c r="G64" t="s">
        <v>39</v>
      </c>
      <c r="H64">
        <f t="shared" si="0"/>
        <v>1</v>
      </c>
      <c r="I64">
        <v>3</v>
      </c>
      <c r="J64">
        <v>1</v>
      </c>
      <c r="K64">
        <v>4</v>
      </c>
      <c r="L64" t="s">
        <v>40</v>
      </c>
      <c r="M64" t="s">
        <v>100</v>
      </c>
    </row>
    <row r="65" spans="1:13" x14ac:dyDescent="0.2">
      <c r="A65" t="s">
        <v>45</v>
      </c>
      <c r="B65">
        <v>1</v>
      </c>
      <c r="C65">
        <v>7</v>
      </c>
      <c r="D65">
        <v>9</v>
      </c>
      <c r="E65" t="s">
        <v>63</v>
      </c>
      <c r="F65">
        <v>4</v>
      </c>
      <c r="G65" t="s">
        <v>47</v>
      </c>
      <c r="H65">
        <f t="shared" si="0"/>
        <v>2</v>
      </c>
      <c r="I65">
        <v>4</v>
      </c>
      <c r="J65">
        <v>2</v>
      </c>
      <c r="K65">
        <v>3</v>
      </c>
      <c r="L65" t="s">
        <v>40</v>
      </c>
      <c r="M65" t="s">
        <v>49</v>
      </c>
    </row>
    <row r="66" spans="1:13" x14ac:dyDescent="0.2">
      <c r="A66" t="s">
        <v>45</v>
      </c>
      <c r="B66">
        <v>1</v>
      </c>
      <c r="C66">
        <v>12</v>
      </c>
      <c r="D66">
        <v>10</v>
      </c>
      <c r="E66" t="s">
        <v>47</v>
      </c>
      <c r="F66">
        <v>4</v>
      </c>
      <c r="G66" t="s">
        <v>47</v>
      </c>
      <c r="H66">
        <f t="shared" si="0"/>
        <v>2</v>
      </c>
      <c r="I66">
        <v>4</v>
      </c>
      <c r="J66">
        <v>1</v>
      </c>
      <c r="K66">
        <v>5</v>
      </c>
      <c r="L66" t="s">
        <v>48</v>
      </c>
      <c r="M66" t="s">
        <v>100</v>
      </c>
    </row>
    <row r="67" spans="1:13" x14ac:dyDescent="0.2">
      <c r="A67" t="s">
        <v>45</v>
      </c>
      <c r="B67" t="s">
        <v>46</v>
      </c>
      <c r="C67">
        <v>10</v>
      </c>
      <c r="D67">
        <v>10</v>
      </c>
      <c r="E67" t="s">
        <v>47</v>
      </c>
      <c r="F67">
        <v>3</v>
      </c>
      <c r="G67" t="s">
        <v>47</v>
      </c>
      <c r="H67">
        <f t="shared" ref="H67:H124" si="1">IF(G67="Never", 1, IF(G67="No", 2, IF(G67="Maybe", 3, 4)))</f>
        <v>2</v>
      </c>
      <c r="I67">
        <v>1</v>
      </c>
      <c r="J67">
        <v>1</v>
      </c>
      <c r="K67">
        <v>4</v>
      </c>
      <c r="L67" t="s">
        <v>75</v>
      </c>
      <c r="M67" t="s">
        <v>52</v>
      </c>
    </row>
    <row r="68" spans="1:13" x14ac:dyDescent="0.2">
      <c r="A68" t="s">
        <v>45</v>
      </c>
      <c r="B68">
        <v>1</v>
      </c>
      <c r="C68">
        <v>5</v>
      </c>
      <c r="D68">
        <v>10</v>
      </c>
      <c r="E68" t="s">
        <v>47</v>
      </c>
      <c r="F68">
        <v>3</v>
      </c>
      <c r="G68" t="s">
        <v>47</v>
      </c>
      <c r="H68">
        <f t="shared" si="1"/>
        <v>2</v>
      </c>
      <c r="I68">
        <v>3</v>
      </c>
      <c r="J68">
        <v>3</v>
      </c>
      <c r="K68">
        <v>5</v>
      </c>
      <c r="L68" t="s">
        <v>40</v>
      </c>
      <c r="M68" t="s">
        <v>41</v>
      </c>
    </row>
    <row r="69" spans="1:13" x14ac:dyDescent="0.2">
      <c r="A69" t="s">
        <v>45</v>
      </c>
      <c r="B69">
        <v>1</v>
      </c>
      <c r="C69">
        <v>15</v>
      </c>
      <c r="D69">
        <v>10</v>
      </c>
      <c r="E69" t="s">
        <v>47</v>
      </c>
      <c r="F69">
        <v>5</v>
      </c>
      <c r="G69" t="s">
        <v>47</v>
      </c>
      <c r="H69">
        <f t="shared" si="1"/>
        <v>2</v>
      </c>
      <c r="I69">
        <v>3</v>
      </c>
      <c r="J69">
        <v>1</v>
      </c>
      <c r="K69">
        <v>4</v>
      </c>
      <c r="L69" t="s">
        <v>48</v>
      </c>
      <c r="M69" t="s">
        <v>49</v>
      </c>
    </row>
    <row r="70" spans="1:13" x14ac:dyDescent="0.2">
      <c r="A70" t="s">
        <v>45</v>
      </c>
      <c r="B70" t="s">
        <v>46</v>
      </c>
      <c r="C70">
        <v>20</v>
      </c>
      <c r="D70">
        <v>8</v>
      </c>
      <c r="E70" t="s">
        <v>63</v>
      </c>
      <c r="F70">
        <v>2</v>
      </c>
      <c r="G70" t="s">
        <v>36</v>
      </c>
      <c r="H70">
        <f t="shared" si="1"/>
        <v>4</v>
      </c>
      <c r="I70">
        <v>1</v>
      </c>
      <c r="J70">
        <v>5</v>
      </c>
      <c r="K70">
        <v>1</v>
      </c>
      <c r="L70" t="s">
        <v>79</v>
      </c>
      <c r="M70" t="s">
        <v>100</v>
      </c>
    </row>
    <row r="71" spans="1:13" x14ac:dyDescent="0.2">
      <c r="A71" t="s">
        <v>45</v>
      </c>
      <c r="B71">
        <v>2</v>
      </c>
      <c r="C71">
        <v>3</v>
      </c>
      <c r="D71">
        <v>10</v>
      </c>
      <c r="E71" t="s">
        <v>47</v>
      </c>
      <c r="F71">
        <v>4</v>
      </c>
      <c r="G71" t="s">
        <v>63</v>
      </c>
      <c r="H71">
        <f t="shared" si="1"/>
        <v>3</v>
      </c>
      <c r="I71">
        <v>4</v>
      </c>
      <c r="J71">
        <v>1</v>
      </c>
      <c r="K71">
        <v>4</v>
      </c>
      <c r="L71" t="s">
        <v>48</v>
      </c>
      <c r="M71" t="s">
        <v>100</v>
      </c>
    </row>
    <row r="72" spans="1:13" x14ac:dyDescent="0.2">
      <c r="A72" t="s">
        <v>38</v>
      </c>
      <c r="B72">
        <v>1</v>
      </c>
      <c r="C72">
        <v>7</v>
      </c>
      <c r="D72">
        <v>10</v>
      </c>
      <c r="E72" t="s">
        <v>47</v>
      </c>
      <c r="F72">
        <v>3</v>
      </c>
      <c r="G72" t="s">
        <v>47</v>
      </c>
      <c r="H72">
        <f t="shared" si="1"/>
        <v>2</v>
      </c>
      <c r="I72">
        <v>5</v>
      </c>
      <c r="J72">
        <v>1</v>
      </c>
      <c r="K72">
        <v>4</v>
      </c>
      <c r="L72" t="s">
        <v>40</v>
      </c>
      <c r="M72" t="s">
        <v>100</v>
      </c>
    </row>
    <row r="73" spans="1:13" x14ac:dyDescent="0.2">
      <c r="A73" t="s">
        <v>45</v>
      </c>
      <c r="B73">
        <v>2</v>
      </c>
      <c r="C73">
        <v>15</v>
      </c>
      <c r="D73">
        <v>8</v>
      </c>
      <c r="E73" t="s">
        <v>36</v>
      </c>
      <c r="F73">
        <v>3</v>
      </c>
      <c r="G73" t="s">
        <v>47</v>
      </c>
      <c r="H73">
        <f t="shared" si="1"/>
        <v>2</v>
      </c>
      <c r="I73">
        <v>5</v>
      </c>
      <c r="J73">
        <v>1</v>
      </c>
      <c r="K73">
        <v>4</v>
      </c>
      <c r="L73" t="s">
        <v>48</v>
      </c>
      <c r="M73" t="s">
        <v>41</v>
      </c>
    </row>
    <row r="74" spans="1:13" x14ac:dyDescent="0.2">
      <c r="A74" t="s">
        <v>45</v>
      </c>
      <c r="B74">
        <v>2</v>
      </c>
      <c r="C74">
        <v>7</v>
      </c>
      <c r="D74">
        <v>8</v>
      </c>
      <c r="E74" t="s">
        <v>47</v>
      </c>
      <c r="F74">
        <v>4</v>
      </c>
      <c r="G74" t="s">
        <v>47</v>
      </c>
      <c r="H74">
        <f t="shared" si="1"/>
        <v>2</v>
      </c>
      <c r="I74">
        <v>3</v>
      </c>
      <c r="J74">
        <v>2</v>
      </c>
      <c r="K74">
        <v>3</v>
      </c>
      <c r="L74" t="s">
        <v>40</v>
      </c>
      <c r="M74" t="s">
        <v>49</v>
      </c>
    </row>
    <row r="75" spans="1:13" x14ac:dyDescent="0.2">
      <c r="A75" t="s">
        <v>38</v>
      </c>
      <c r="B75">
        <v>1</v>
      </c>
      <c r="C75">
        <v>365</v>
      </c>
      <c r="D75">
        <v>10</v>
      </c>
      <c r="E75" t="s">
        <v>36</v>
      </c>
      <c r="F75">
        <v>3</v>
      </c>
      <c r="G75" t="s">
        <v>47</v>
      </c>
      <c r="H75">
        <f t="shared" si="1"/>
        <v>2</v>
      </c>
      <c r="I75">
        <v>5</v>
      </c>
      <c r="J75">
        <v>1</v>
      </c>
      <c r="K75">
        <v>3</v>
      </c>
      <c r="L75" t="s">
        <v>75</v>
      </c>
      <c r="M75" t="s">
        <v>49</v>
      </c>
    </row>
    <row r="76" spans="1:13" x14ac:dyDescent="0.2">
      <c r="A76" t="s">
        <v>45</v>
      </c>
      <c r="B76">
        <v>2</v>
      </c>
      <c r="C76">
        <v>7</v>
      </c>
      <c r="D76">
        <v>5</v>
      </c>
      <c r="E76" t="s">
        <v>47</v>
      </c>
      <c r="F76">
        <v>3</v>
      </c>
      <c r="G76" t="s">
        <v>47</v>
      </c>
      <c r="H76">
        <f t="shared" si="1"/>
        <v>2</v>
      </c>
      <c r="I76">
        <v>2</v>
      </c>
      <c r="J76">
        <v>1</v>
      </c>
      <c r="K76">
        <v>4</v>
      </c>
      <c r="L76" t="s">
        <v>75</v>
      </c>
      <c r="M76" t="s">
        <v>41</v>
      </c>
    </row>
    <row r="77" spans="1:13" x14ac:dyDescent="0.2">
      <c r="A77" t="s">
        <v>45</v>
      </c>
      <c r="B77">
        <v>2</v>
      </c>
      <c r="C77">
        <v>15</v>
      </c>
      <c r="D77">
        <v>10</v>
      </c>
      <c r="E77" t="s">
        <v>36</v>
      </c>
      <c r="F77">
        <v>3</v>
      </c>
      <c r="G77" t="s">
        <v>47</v>
      </c>
      <c r="H77">
        <f t="shared" si="1"/>
        <v>2</v>
      </c>
      <c r="I77">
        <v>3</v>
      </c>
      <c r="J77">
        <v>3</v>
      </c>
      <c r="K77">
        <v>3</v>
      </c>
      <c r="L77" t="s">
        <v>48</v>
      </c>
      <c r="M77" t="s">
        <v>41</v>
      </c>
    </row>
    <row r="78" spans="1:13" x14ac:dyDescent="0.2">
      <c r="A78" t="s">
        <v>45</v>
      </c>
      <c r="B78">
        <v>2</v>
      </c>
      <c r="C78">
        <v>15</v>
      </c>
      <c r="D78">
        <v>10</v>
      </c>
      <c r="E78" t="s">
        <v>47</v>
      </c>
      <c r="F78">
        <v>4</v>
      </c>
      <c r="G78" t="s">
        <v>63</v>
      </c>
      <c r="H78">
        <f t="shared" si="1"/>
        <v>3</v>
      </c>
      <c r="I78">
        <v>4</v>
      </c>
      <c r="J78">
        <v>1</v>
      </c>
      <c r="K78">
        <v>4</v>
      </c>
      <c r="L78" t="s">
        <v>48</v>
      </c>
      <c r="M78" t="s">
        <v>52</v>
      </c>
    </row>
    <row r="79" spans="1:13" x14ac:dyDescent="0.2">
      <c r="A79" t="s">
        <v>45</v>
      </c>
      <c r="B79">
        <v>1</v>
      </c>
      <c r="C79">
        <v>11</v>
      </c>
      <c r="D79">
        <v>10</v>
      </c>
      <c r="E79" t="s">
        <v>36</v>
      </c>
      <c r="F79">
        <v>3</v>
      </c>
      <c r="G79" t="s">
        <v>47</v>
      </c>
      <c r="H79">
        <f t="shared" si="1"/>
        <v>2</v>
      </c>
      <c r="I79">
        <v>3</v>
      </c>
      <c r="J79">
        <v>1</v>
      </c>
      <c r="K79">
        <v>4</v>
      </c>
      <c r="L79" t="s">
        <v>48</v>
      </c>
      <c r="M79" t="s">
        <v>41</v>
      </c>
    </row>
    <row r="80" spans="1:13" x14ac:dyDescent="0.2">
      <c r="A80" t="s">
        <v>56</v>
      </c>
      <c r="B80" t="s">
        <v>46</v>
      </c>
      <c r="C80">
        <v>4</v>
      </c>
      <c r="D80">
        <v>10</v>
      </c>
      <c r="E80" t="s">
        <v>47</v>
      </c>
      <c r="F80">
        <v>5</v>
      </c>
      <c r="G80" t="s">
        <v>39</v>
      </c>
      <c r="H80">
        <f t="shared" si="1"/>
        <v>1</v>
      </c>
      <c r="I80">
        <v>3</v>
      </c>
      <c r="J80">
        <v>1</v>
      </c>
      <c r="K80">
        <v>5</v>
      </c>
      <c r="L80" t="s">
        <v>40</v>
      </c>
      <c r="M80" t="s">
        <v>49</v>
      </c>
    </row>
    <row r="81" spans="1:13" x14ac:dyDescent="0.2">
      <c r="A81" t="s">
        <v>45</v>
      </c>
      <c r="B81">
        <v>1</v>
      </c>
      <c r="C81">
        <v>7</v>
      </c>
      <c r="D81">
        <v>10</v>
      </c>
      <c r="E81" t="s">
        <v>63</v>
      </c>
      <c r="F81">
        <v>3</v>
      </c>
      <c r="G81" t="s">
        <v>39</v>
      </c>
      <c r="H81">
        <f t="shared" si="1"/>
        <v>1</v>
      </c>
      <c r="I81">
        <v>5</v>
      </c>
      <c r="J81">
        <v>1</v>
      </c>
      <c r="K81">
        <v>5</v>
      </c>
      <c r="L81" t="s">
        <v>75</v>
      </c>
      <c r="M81" t="s">
        <v>41</v>
      </c>
    </row>
    <row r="82" spans="1:13" x14ac:dyDescent="0.2">
      <c r="A82" t="s">
        <v>45</v>
      </c>
      <c r="B82">
        <v>1</v>
      </c>
      <c r="C82">
        <v>5</v>
      </c>
      <c r="D82">
        <v>10</v>
      </c>
      <c r="E82" t="s">
        <v>47</v>
      </c>
      <c r="F82">
        <v>4</v>
      </c>
      <c r="G82" t="s">
        <v>47</v>
      </c>
      <c r="H82">
        <f t="shared" si="1"/>
        <v>2</v>
      </c>
      <c r="I82">
        <v>1</v>
      </c>
      <c r="J82">
        <v>1</v>
      </c>
      <c r="K82">
        <v>4</v>
      </c>
      <c r="L82" t="s">
        <v>40</v>
      </c>
      <c r="M82" t="s">
        <v>52</v>
      </c>
    </row>
    <row r="83" spans="1:13" x14ac:dyDescent="0.2">
      <c r="A83" t="s">
        <v>38</v>
      </c>
      <c r="B83">
        <v>1</v>
      </c>
      <c r="C83">
        <v>11</v>
      </c>
      <c r="D83">
        <v>10</v>
      </c>
      <c r="E83" t="s">
        <v>47</v>
      </c>
      <c r="F83">
        <v>5</v>
      </c>
      <c r="G83" t="s">
        <v>47</v>
      </c>
      <c r="H83">
        <f t="shared" si="1"/>
        <v>2</v>
      </c>
      <c r="I83">
        <v>5</v>
      </c>
      <c r="J83">
        <v>5</v>
      </c>
      <c r="K83">
        <v>5</v>
      </c>
      <c r="L83" t="s">
        <v>40</v>
      </c>
      <c r="M83" t="s">
        <v>100</v>
      </c>
    </row>
    <row r="84" spans="1:13" x14ac:dyDescent="0.2">
      <c r="A84" t="s">
        <v>45</v>
      </c>
      <c r="B84">
        <v>2</v>
      </c>
      <c r="C84">
        <v>4</v>
      </c>
      <c r="D84">
        <v>9</v>
      </c>
      <c r="E84" t="s">
        <v>47</v>
      </c>
      <c r="F84">
        <v>5</v>
      </c>
      <c r="G84" t="s">
        <v>47</v>
      </c>
      <c r="H84">
        <f t="shared" si="1"/>
        <v>2</v>
      </c>
      <c r="I84">
        <v>2</v>
      </c>
      <c r="J84">
        <v>5</v>
      </c>
      <c r="K84">
        <v>5</v>
      </c>
      <c r="L84" t="s">
        <v>40</v>
      </c>
      <c r="M84" t="s">
        <v>100</v>
      </c>
    </row>
    <row r="85" spans="1:13" x14ac:dyDescent="0.2">
      <c r="A85" t="s">
        <v>45</v>
      </c>
      <c r="B85">
        <v>1</v>
      </c>
      <c r="C85">
        <v>14</v>
      </c>
      <c r="D85">
        <v>10</v>
      </c>
      <c r="E85" t="s">
        <v>47</v>
      </c>
      <c r="F85">
        <v>5</v>
      </c>
      <c r="G85" t="s">
        <v>63</v>
      </c>
      <c r="H85">
        <f t="shared" si="1"/>
        <v>3</v>
      </c>
      <c r="I85">
        <v>5</v>
      </c>
      <c r="J85">
        <v>1</v>
      </c>
      <c r="K85">
        <v>5</v>
      </c>
      <c r="L85" t="s">
        <v>79</v>
      </c>
      <c r="M85" t="s">
        <v>100</v>
      </c>
    </row>
    <row r="86" spans="1:13" x14ac:dyDescent="0.2">
      <c r="A86" t="s">
        <v>45</v>
      </c>
      <c r="B86" t="s">
        <v>46</v>
      </c>
      <c r="C86">
        <v>10</v>
      </c>
      <c r="D86">
        <v>7</v>
      </c>
      <c r="E86" t="s">
        <v>47</v>
      </c>
      <c r="F86">
        <v>4</v>
      </c>
      <c r="G86" t="s">
        <v>36</v>
      </c>
      <c r="H86">
        <f t="shared" si="1"/>
        <v>4</v>
      </c>
      <c r="I86">
        <v>4</v>
      </c>
      <c r="J86">
        <v>2</v>
      </c>
      <c r="K86">
        <v>4</v>
      </c>
      <c r="L86" t="s">
        <v>40</v>
      </c>
      <c r="M86" t="s">
        <v>100</v>
      </c>
    </row>
    <row r="87" spans="1:13" x14ac:dyDescent="0.2">
      <c r="A87" t="s">
        <v>45</v>
      </c>
      <c r="B87">
        <v>1</v>
      </c>
      <c r="C87" s="15">
        <v>14</v>
      </c>
      <c r="D87">
        <v>8</v>
      </c>
      <c r="E87" t="s">
        <v>47</v>
      </c>
      <c r="F87">
        <v>4</v>
      </c>
      <c r="G87" t="s">
        <v>39</v>
      </c>
      <c r="H87">
        <f t="shared" si="1"/>
        <v>1</v>
      </c>
      <c r="I87">
        <v>3</v>
      </c>
      <c r="J87">
        <v>1</v>
      </c>
      <c r="K87">
        <v>3</v>
      </c>
      <c r="L87" t="s">
        <v>40</v>
      </c>
      <c r="M87" t="s">
        <v>49</v>
      </c>
    </row>
    <row r="88" spans="1:13" x14ac:dyDescent="0.2">
      <c r="A88" t="s">
        <v>45</v>
      </c>
      <c r="B88">
        <v>2</v>
      </c>
      <c r="C88">
        <v>4</v>
      </c>
      <c r="D88">
        <v>1</v>
      </c>
      <c r="E88" t="s">
        <v>47</v>
      </c>
      <c r="F88">
        <v>2</v>
      </c>
      <c r="G88" t="s">
        <v>47</v>
      </c>
      <c r="H88">
        <f t="shared" si="1"/>
        <v>2</v>
      </c>
      <c r="I88">
        <v>5</v>
      </c>
      <c r="J88">
        <v>1</v>
      </c>
      <c r="K88">
        <v>5</v>
      </c>
      <c r="L88" t="s">
        <v>48</v>
      </c>
      <c r="M88" t="s">
        <v>41</v>
      </c>
    </row>
    <row r="89" spans="1:13" x14ac:dyDescent="0.2">
      <c r="A89" t="s">
        <v>45</v>
      </c>
      <c r="B89">
        <v>1</v>
      </c>
      <c r="C89">
        <v>14</v>
      </c>
      <c r="D89">
        <v>7</v>
      </c>
      <c r="E89" t="s">
        <v>36</v>
      </c>
      <c r="F89">
        <v>3</v>
      </c>
      <c r="G89" t="s">
        <v>36</v>
      </c>
      <c r="H89">
        <f t="shared" si="1"/>
        <v>4</v>
      </c>
      <c r="I89">
        <v>4</v>
      </c>
      <c r="J89">
        <v>1</v>
      </c>
      <c r="K89">
        <v>4</v>
      </c>
      <c r="L89" t="s">
        <v>48</v>
      </c>
      <c r="M89" t="s">
        <v>49</v>
      </c>
    </row>
    <row r="90" spans="1:13" x14ac:dyDescent="0.2">
      <c r="A90" t="s">
        <v>45</v>
      </c>
      <c r="B90">
        <v>1</v>
      </c>
      <c r="C90">
        <v>14</v>
      </c>
      <c r="D90">
        <v>7</v>
      </c>
      <c r="E90" t="s">
        <v>36</v>
      </c>
      <c r="F90">
        <v>3</v>
      </c>
      <c r="G90" t="s">
        <v>47</v>
      </c>
      <c r="H90">
        <f t="shared" si="1"/>
        <v>2</v>
      </c>
      <c r="I90">
        <v>3</v>
      </c>
      <c r="J90">
        <v>2</v>
      </c>
      <c r="K90">
        <v>3</v>
      </c>
      <c r="L90" t="s">
        <v>75</v>
      </c>
      <c r="M90" t="s">
        <v>100</v>
      </c>
    </row>
    <row r="91" spans="1:13" x14ac:dyDescent="0.2">
      <c r="A91" t="s">
        <v>45</v>
      </c>
      <c r="B91">
        <v>1</v>
      </c>
      <c r="C91">
        <v>5</v>
      </c>
      <c r="D91">
        <v>10</v>
      </c>
      <c r="E91" t="s">
        <v>36</v>
      </c>
      <c r="F91">
        <v>4</v>
      </c>
      <c r="G91" t="s">
        <v>36</v>
      </c>
      <c r="H91">
        <f t="shared" si="1"/>
        <v>4</v>
      </c>
      <c r="I91">
        <v>5</v>
      </c>
      <c r="J91">
        <v>4</v>
      </c>
      <c r="K91">
        <v>2</v>
      </c>
      <c r="L91" t="s">
        <v>40</v>
      </c>
      <c r="M91" t="s">
        <v>41</v>
      </c>
    </row>
    <row r="92" spans="1:13" x14ac:dyDescent="0.2">
      <c r="A92" t="s">
        <v>45</v>
      </c>
      <c r="B92">
        <v>1</v>
      </c>
      <c r="C92">
        <v>7</v>
      </c>
      <c r="D92">
        <v>3</v>
      </c>
      <c r="E92" t="s">
        <v>47</v>
      </c>
      <c r="F92">
        <v>3</v>
      </c>
      <c r="G92" t="s">
        <v>47</v>
      </c>
      <c r="H92">
        <f t="shared" si="1"/>
        <v>2</v>
      </c>
      <c r="I92">
        <v>1</v>
      </c>
      <c r="J92">
        <v>1</v>
      </c>
      <c r="K92">
        <v>2</v>
      </c>
      <c r="L92" t="s">
        <v>40</v>
      </c>
      <c r="M92" t="s">
        <v>49</v>
      </c>
    </row>
    <row r="93" spans="1:13" x14ac:dyDescent="0.2">
      <c r="A93" t="s">
        <v>45</v>
      </c>
      <c r="B93">
        <v>3</v>
      </c>
      <c r="C93">
        <v>8</v>
      </c>
      <c r="D93">
        <v>10</v>
      </c>
      <c r="E93" t="s">
        <v>47</v>
      </c>
      <c r="F93">
        <v>1</v>
      </c>
      <c r="G93" t="s">
        <v>47</v>
      </c>
      <c r="H93">
        <f t="shared" si="1"/>
        <v>2</v>
      </c>
      <c r="I93">
        <v>3</v>
      </c>
      <c r="J93">
        <v>1</v>
      </c>
      <c r="K93">
        <v>5</v>
      </c>
      <c r="L93" t="s">
        <v>40</v>
      </c>
      <c r="M93" t="s">
        <v>100</v>
      </c>
    </row>
    <row r="94" spans="1:13" x14ac:dyDescent="0.2">
      <c r="A94" t="s">
        <v>56</v>
      </c>
      <c r="B94" t="s">
        <v>46</v>
      </c>
      <c r="C94">
        <v>5</v>
      </c>
      <c r="D94">
        <v>10</v>
      </c>
      <c r="E94" t="s">
        <v>47</v>
      </c>
      <c r="F94">
        <v>4</v>
      </c>
      <c r="G94" t="s">
        <v>47</v>
      </c>
      <c r="H94">
        <f t="shared" si="1"/>
        <v>2</v>
      </c>
      <c r="I94">
        <v>5</v>
      </c>
      <c r="J94">
        <v>1</v>
      </c>
      <c r="K94">
        <v>5</v>
      </c>
      <c r="L94" t="s">
        <v>40</v>
      </c>
      <c r="M94" t="s">
        <v>41</v>
      </c>
    </row>
    <row r="95" spans="1:13" x14ac:dyDescent="0.2">
      <c r="A95" t="s">
        <v>45</v>
      </c>
      <c r="B95">
        <v>2</v>
      </c>
      <c r="C95">
        <v>7</v>
      </c>
      <c r="D95">
        <v>8</v>
      </c>
      <c r="E95" t="s">
        <v>36</v>
      </c>
      <c r="F95">
        <v>4</v>
      </c>
      <c r="G95" t="s">
        <v>47</v>
      </c>
      <c r="H95">
        <f t="shared" si="1"/>
        <v>2</v>
      </c>
      <c r="I95">
        <v>4</v>
      </c>
      <c r="J95">
        <v>1</v>
      </c>
      <c r="K95">
        <v>2</v>
      </c>
      <c r="L95" t="s">
        <v>75</v>
      </c>
      <c r="M95" t="s">
        <v>49</v>
      </c>
    </row>
    <row r="96" spans="1:13" x14ac:dyDescent="0.2">
      <c r="A96" t="s">
        <v>45</v>
      </c>
      <c r="B96">
        <v>1</v>
      </c>
      <c r="C96">
        <v>30</v>
      </c>
      <c r="D96">
        <v>9</v>
      </c>
      <c r="E96" t="s">
        <v>47</v>
      </c>
      <c r="F96">
        <v>5</v>
      </c>
      <c r="G96" t="s">
        <v>63</v>
      </c>
      <c r="H96">
        <f t="shared" si="1"/>
        <v>3</v>
      </c>
      <c r="I96">
        <v>4</v>
      </c>
      <c r="J96">
        <v>3</v>
      </c>
      <c r="K96">
        <v>3</v>
      </c>
      <c r="L96" t="s">
        <v>40</v>
      </c>
      <c r="M96" t="s">
        <v>41</v>
      </c>
    </row>
    <row r="97" spans="1:13" x14ac:dyDescent="0.2">
      <c r="A97" t="s">
        <v>45</v>
      </c>
      <c r="B97">
        <v>1</v>
      </c>
      <c r="C97">
        <v>7</v>
      </c>
      <c r="D97">
        <v>2</v>
      </c>
      <c r="E97" t="s">
        <v>47</v>
      </c>
      <c r="F97">
        <v>4</v>
      </c>
      <c r="G97" t="s">
        <v>47</v>
      </c>
      <c r="H97">
        <f t="shared" si="1"/>
        <v>2</v>
      </c>
      <c r="I97">
        <v>3</v>
      </c>
      <c r="J97">
        <v>1</v>
      </c>
      <c r="K97">
        <v>4</v>
      </c>
      <c r="L97" t="s">
        <v>48</v>
      </c>
      <c r="M97" t="s">
        <v>52</v>
      </c>
    </row>
    <row r="98" spans="1:13" x14ac:dyDescent="0.2">
      <c r="A98" t="s">
        <v>45</v>
      </c>
      <c r="B98">
        <v>1</v>
      </c>
      <c r="C98">
        <v>18</v>
      </c>
      <c r="D98">
        <v>10</v>
      </c>
      <c r="E98" t="s">
        <v>47</v>
      </c>
      <c r="F98">
        <v>4</v>
      </c>
      <c r="G98" t="s">
        <v>47</v>
      </c>
      <c r="H98">
        <f t="shared" si="1"/>
        <v>2</v>
      </c>
      <c r="I98">
        <v>4</v>
      </c>
      <c r="J98">
        <v>2</v>
      </c>
      <c r="K98">
        <v>4</v>
      </c>
      <c r="L98" t="s">
        <v>40</v>
      </c>
      <c r="M98" t="s">
        <v>41</v>
      </c>
    </row>
    <row r="99" spans="1:13" x14ac:dyDescent="0.2">
      <c r="A99" t="s">
        <v>210</v>
      </c>
      <c r="B99">
        <v>2</v>
      </c>
      <c r="C99">
        <v>3</v>
      </c>
      <c r="D99">
        <v>10</v>
      </c>
      <c r="E99" t="s">
        <v>47</v>
      </c>
      <c r="F99">
        <v>3</v>
      </c>
      <c r="G99" t="s">
        <v>47</v>
      </c>
      <c r="H99">
        <f t="shared" si="1"/>
        <v>2</v>
      </c>
      <c r="I99">
        <v>4</v>
      </c>
      <c r="J99">
        <v>4</v>
      </c>
      <c r="K99">
        <v>2</v>
      </c>
      <c r="L99" t="s">
        <v>40</v>
      </c>
      <c r="M99" t="s">
        <v>41</v>
      </c>
    </row>
    <row r="100" spans="1:13" x14ac:dyDescent="0.2">
      <c r="A100" t="s">
        <v>45</v>
      </c>
      <c r="B100">
        <v>3</v>
      </c>
      <c r="C100">
        <v>5</v>
      </c>
      <c r="D100">
        <v>10</v>
      </c>
      <c r="E100" t="s">
        <v>63</v>
      </c>
      <c r="F100">
        <v>5</v>
      </c>
      <c r="G100" t="s">
        <v>63</v>
      </c>
      <c r="H100">
        <f t="shared" si="1"/>
        <v>3</v>
      </c>
      <c r="I100">
        <v>5</v>
      </c>
      <c r="J100">
        <v>5</v>
      </c>
      <c r="K100">
        <v>5</v>
      </c>
      <c r="L100" t="s">
        <v>48</v>
      </c>
      <c r="M100" t="s">
        <v>41</v>
      </c>
    </row>
    <row r="101" spans="1:13" x14ac:dyDescent="0.2">
      <c r="A101" t="s">
        <v>45</v>
      </c>
      <c r="B101">
        <v>3</v>
      </c>
      <c r="C101">
        <v>3</v>
      </c>
      <c r="D101">
        <v>7</v>
      </c>
      <c r="E101" t="s">
        <v>63</v>
      </c>
      <c r="F101">
        <v>5</v>
      </c>
      <c r="G101" t="s">
        <v>39</v>
      </c>
      <c r="H101">
        <f t="shared" si="1"/>
        <v>1</v>
      </c>
      <c r="I101">
        <v>4</v>
      </c>
      <c r="J101">
        <v>1</v>
      </c>
      <c r="K101">
        <v>5</v>
      </c>
      <c r="L101" t="s">
        <v>48</v>
      </c>
      <c r="M101" t="s">
        <v>41</v>
      </c>
    </row>
    <row r="102" spans="1:13" x14ac:dyDescent="0.2">
      <c r="A102" t="s">
        <v>210</v>
      </c>
      <c r="B102">
        <v>4</v>
      </c>
      <c r="C102">
        <v>240</v>
      </c>
      <c r="D102">
        <v>9</v>
      </c>
      <c r="E102" t="s">
        <v>47</v>
      </c>
      <c r="F102">
        <v>5</v>
      </c>
      <c r="G102" t="s">
        <v>63</v>
      </c>
      <c r="H102">
        <f t="shared" si="1"/>
        <v>3</v>
      </c>
      <c r="I102">
        <v>5</v>
      </c>
      <c r="J102">
        <v>1</v>
      </c>
      <c r="K102">
        <v>4</v>
      </c>
      <c r="L102" t="s">
        <v>75</v>
      </c>
      <c r="M102" t="s">
        <v>41</v>
      </c>
    </row>
    <row r="103" spans="1:13" x14ac:dyDescent="0.2">
      <c r="A103" t="s">
        <v>45</v>
      </c>
      <c r="B103">
        <v>1</v>
      </c>
      <c r="C103">
        <v>4</v>
      </c>
      <c r="D103">
        <v>1</v>
      </c>
      <c r="E103" t="s">
        <v>47</v>
      </c>
      <c r="F103">
        <v>5</v>
      </c>
      <c r="G103" t="s">
        <v>47</v>
      </c>
      <c r="H103">
        <f t="shared" si="1"/>
        <v>2</v>
      </c>
      <c r="I103">
        <v>4</v>
      </c>
      <c r="J103">
        <v>1</v>
      </c>
      <c r="K103">
        <v>4</v>
      </c>
      <c r="L103" t="s">
        <v>48</v>
      </c>
      <c r="M103" t="s">
        <v>49</v>
      </c>
    </row>
    <row r="104" spans="1:13" x14ac:dyDescent="0.2">
      <c r="A104" t="s">
        <v>45</v>
      </c>
      <c r="B104">
        <v>1</v>
      </c>
      <c r="C104">
        <v>6</v>
      </c>
      <c r="D104">
        <v>3</v>
      </c>
      <c r="E104" t="s">
        <v>47</v>
      </c>
      <c r="F104">
        <v>4</v>
      </c>
      <c r="G104" t="s">
        <v>47</v>
      </c>
      <c r="H104">
        <f t="shared" si="1"/>
        <v>2</v>
      </c>
      <c r="I104">
        <v>2</v>
      </c>
      <c r="J104">
        <v>3</v>
      </c>
      <c r="K104">
        <v>3</v>
      </c>
      <c r="L104" t="s">
        <v>48</v>
      </c>
      <c r="M104" t="s">
        <v>52</v>
      </c>
    </row>
    <row r="105" spans="1:13" x14ac:dyDescent="0.2">
      <c r="A105" t="s">
        <v>45</v>
      </c>
      <c r="B105">
        <v>1</v>
      </c>
      <c r="C105">
        <v>30</v>
      </c>
      <c r="D105">
        <v>10</v>
      </c>
      <c r="E105" t="s">
        <v>47</v>
      </c>
      <c r="F105">
        <v>3</v>
      </c>
      <c r="G105" t="s">
        <v>47</v>
      </c>
      <c r="H105">
        <f t="shared" si="1"/>
        <v>2</v>
      </c>
      <c r="I105">
        <v>5</v>
      </c>
      <c r="J105">
        <v>1</v>
      </c>
      <c r="K105">
        <v>5</v>
      </c>
      <c r="L105" t="s">
        <v>40</v>
      </c>
      <c r="M105" t="s">
        <v>41</v>
      </c>
    </row>
    <row r="106" spans="1:13" x14ac:dyDescent="0.2">
      <c r="A106" t="s">
        <v>38</v>
      </c>
      <c r="B106">
        <v>2</v>
      </c>
      <c r="C106">
        <v>4</v>
      </c>
      <c r="D106">
        <v>7</v>
      </c>
      <c r="E106" t="s">
        <v>36</v>
      </c>
      <c r="F106">
        <v>3</v>
      </c>
      <c r="G106" t="s">
        <v>39</v>
      </c>
      <c r="H106">
        <f t="shared" si="1"/>
        <v>1</v>
      </c>
      <c r="I106">
        <v>4</v>
      </c>
      <c r="J106">
        <v>2</v>
      </c>
      <c r="K106">
        <v>4</v>
      </c>
      <c r="L106" t="s">
        <v>40</v>
      </c>
      <c r="M106" t="s">
        <v>41</v>
      </c>
    </row>
    <row r="107" spans="1:13" x14ac:dyDescent="0.2">
      <c r="A107" t="s">
        <v>45</v>
      </c>
      <c r="B107">
        <v>2</v>
      </c>
      <c r="C107">
        <v>7</v>
      </c>
      <c r="D107">
        <v>4</v>
      </c>
      <c r="E107" t="s">
        <v>36</v>
      </c>
      <c r="F107">
        <v>4</v>
      </c>
      <c r="G107" t="s">
        <v>47</v>
      </c>
      <c r="H107">
        <f t="shared" si="1"/>
        <v>2</v>
      </c>
      <c r="I107">
        <v>4</v>
      </c>
      <c r="J107">
        <v>1</v>
      </c>
      <c r="K107">
        <v>5</v>
      </c>
      <c r="L107" t="s">
        <v>48</v>
      </c>
      <c r="M107" t="s">
        <v>100</v>
      </c>
    </row>
    <row r="108" spans="1:13" x14ac:dyDescent="0.2">
      <c r="A108" t="s">
        <v>45</v>
      </c>
      <c r="B108">
        <v>1</v>
      </c>
      <c r="C108">
        <v>2</v>
      </c>
      <c r="D108">
        <v>5</v>
      </c>
      <c r="E108" t="s">
        <v>63</v>
      </c>
      <c r="F108">
        <v>3</v>
      </c>
      <c r="G108" t="s">
        <v>39</v>
      </c>
      <c r="H108">
        <f t="shared" si="1"/>
        <v>1</v>
      </c>
      <c r="I108">
        <v>4</v>
      </c>
      <c r="J108">
        <v>1</v>
      </c>
      <c r="K108">
        <v>4</v>
      </c>
      <c r="L108" t="s">
        <v>48</v>
      </c>
      <c r="M108" t="s">
        <v>41</v>
      </c>
    </row>
    <row r="109" spans="1:13" x14ac:dyDescent="0.2">
      <c r="A109" t="s">
        <v>38</v>
      </c>
      <c r="B109">
        <v>2</v>
      </c>
      <c r="C109">
        <v>6</v>
      </c>
      <c r="D109">
        <v>8</v>
      </c>
      <c r="E109" t="s">
        <v>36</v>
      </c>
      <c r="F109">
        <v>3</v>
      </c>
      <c r="G109" t="s">
        <v>39</v>
      </c>
      <c r="H109">
        <f t="shared" si="1"/>
        <v>1</v>
      </c>
      <c r="I109">
        <v>5</v>
      </c>
      <c r="J109">
        <v>1</v>
      </c>
      <c r="K109">
        <v>5</v>
      </c>
      <c r="L109" t="s">
        <v>75</v>
      </c>
      <c r="M109" t="s">
        <v>41</v>
      </c>
    </row>
    <row r="110" spans="1:13" x14ac:dyDescent="0.2">
      <c r="A110" t="s">
        <v>45</v>
      </c>
      <c r="B110">
        <v>3</v>
      </c>
      <c r="C110">
        <v>4</v>
      </c>
      <c r="D110">
        <v>1</v>
      </c>
      <c r="E110" t="s">
        <v>47</v>
      </c>
      <c r="F110">
        <v>3</v>
      </c>
      <c r="G110" t="s">
        <v>63</v>
      </c>
      <c r="H110">
        <f t="shared" si="1"/>
        <v>3</v>
      </c>
      <c r="I110">
        <v>3</v>
      </c>
      <c r="J110">
        <v>3</v>
      </c>
      <c r="K110">
        <v>3</v>
      </c>
      <c r="L110" t="s">
        <v>48</v>
      </c>
      <c r="M110" t="s">
        <v>52</v>
      </c>
    </row>
    <row r="111" spans="1:13" x14ac:dyDescent="0.2">
      <c r="A111" t="s">
        <v>45</v>
      </c>
      <c r="B111">
        <v>1</v>
      </c>
      <c r="C111">
        <v>14</v>
      </c>
      <c r="D111">
        <v>10</v>
      </c>
      <c r="E111" t="s">
        <v>47</v>
      </c>
      <c r="F111">
        <v>5</v>
      </c>
      <c r="G111" t="s">
        <v>47</v>
      </c>
      <c r="H111">
        <f t="shared" si="1"/>
        <v>2</v>
      </c>
      <c r="I111">
        <v>5</v>
      </c>
      <c r="J111">
        <v>1</v>
      </c>
      <c r="K111">
        <v>3</v>
      </c>
      <c r="L111" t="s">
        <v>40</v>
      </c>
      <c r="M111" t="s">
        <v>41</v>
      </c>
    </row>
    <row r="112" spans="1:13" x14ac:dyDescent="0.2">
      <c r="A112" t="s">
        <v>45</v>
      </c>
      <c r="B112">
        <v>3</v>
      </c>
      <c r="C112">
        <v>14</v>
      </c>
      <c r="D112">
        <v>9</v>
      </c>
      <c r="E112" t="s">
        <v>36</v>
      </c>
      <c r="F112">
        <v>3</v>
      </c>
      <c r="G112" t="s">
        <v>39</v>
      </c>
      <c r="H112">
        <f t="shared" si="1"/>
        <v>1</v>
      </c>
      <c r="I112">
        <v>3</v>
      </c>
      <c r="J112">
        <v>5</v>
      </c>
      <c r="K112">
        <v>3</v>
      </c>
      <c r="L112" t="s">
        <v>40</v>
      </c>
      <c r="M112" t="s">
        <v>100</v>
      </c>
    </row>
    <row r="113" spans="1:13" x14ac:dyDescent="0.2">
      <c r="A113" t="s">
        <v>45</v>
      </c>
      <c r="B113">
        <v>3</v>
      </c>
      <c r="C113">
        <v>60</v>
      </c>
      <c r="D113">
        <v>1</v>
      </c>
      <c r="E113" t="s">
        <v>47</v>
      </c>
      <c r="F113">
        <v>4</v>
      </c>
      <c r="G113" t="s">
        <v>39</v>
      </c>
      <c r="H113">
        <f t="shared" si="1"/>
        <v>1</v>
      </c>
      <c r="I113">
        <v>1</v>
      </c>
      <c r="J113">
        <v>1</v>
      </c>
      <c r="K113">
        <v>5</v>
      </c>
      <c r="L113" t="s">
        <v>48</v>
      </c>
      <c r="M113" t="s">
        <v>52</v>
      </c>
    </row>
    <row r="114" spans="1:13" x14ac:dyDescent="0.2">
      <c r="A114" t="s">
        <v>45</v>
      </c>
      <c r="B114">
        <v>2</v>
      </c>
      <c r="C114">
        <v>6</v>
      </c>
      <c r="D114">
        <v>10</v>
      </c>
      <c r="E114" t="s">
        <v>36</v>
      </c>
      <c r="F114">
        <v>4</v>
      </c>
      <c r="G114" t="s">
        <v>39</v>
      </c>
      <c r="H114">
        <f t="shared" si="1"/>
        <v>1</v>
      </c>
      <c r="I114">
        <v>4</v>
      </c>
      <c r="J114">
        <v>1</v>
      </c>
      <c r="K114">
        <v>2</v>
      </c>
      <c r="L114" t="s">
        <v>48</v>
      </c>
      <c r="M114" t="s">
        <v>41</v>
      </c>
    </row>
    <row r="115" spans="1:13" x14ac:dyDescent="0.2">
      <c r="A115" t="s">
        <v>45</v>
      </c>
      <c r="B115">
        <v>2</v>
      </c>
      <c r="C115">
        <v>14</v>
      </c>
      <c r="D115">
        <v>10</v>
      </c>
      <c r="E115" t="s">
        <v>47</v>
      </c>
      <c r="F115">
        <v>1</v>
      </c>
      <c r="G115" t="s">
        <v>47</v>
      </c>
      <c r="H115">
        <f t="shared" si="1"/>
        <v>2</v>
      </c>
      <c r="I115">
        <v>1</v>
      </c>
      <c r="J115">
        <v>1</v>
      </c>
      <c r="K115">
        <v>5</v>
      </c>
      <c r="L115" t="s">
        <v>48</v>
      </c>
      <c r="M115" t="s">
        <v>41</v>
      </c>
    </row>
    <row r="116" spans="1:13" x14ac:dyDescent="0.2">
      <c r="A116" t="s">
        <v>45</v>
      </c>
      <c r="B116">
        <v>4</v>
      </c>
      <c r="C116">
        <v>5</v>
      </c>
      <c r="D116">
        <v>6</v>
      </c>
      <c r="E116" t="s">
        <v>47</v>
      </c>
      <c r="F116">
        <v>3</v>
      </c>
      <c r="G116" t="s">
        <v>63</v>
      </c>
      <c r="H116">
        <f t="shared" si="1"/>
        <v>3</v>
      </c>
      <c r="I116">
        <v>4</v>
      </c>
      <c r="J116">
        <v>1</v>
      </c>
      <c r="K116">
        <v>3</v>
      </c>
      <c r="L116" t="s">
        <v>75</v>
      </c>
      <c r="M116" t="s">
        <v>49</v>
      </c>
    </row>
    <row r="117" spans="1:13" x14ac:dyDescent="0.2">
      <c r="A117" t="s">
        <v>45</v>
      </c>
      <c r="B117">
        <v>1</v>
      </c>
      <c r="C117">
        <v>15</v>
      </c>
      <c r="D117">
        <v>8</v>
      </c>
      <c r="E117" t="s">
        <v>36</v>
      </c>
      <c r="F117">
        <v>4</v>
      </c>
      <c r="G117" t="s">
        <v>47</v>
      </c>
      <c r="H117">
        <f t="shared" si="1"/>
        <v>2</v>
      </c>
      <c r="I117">
        <v>5</v>
      </c>
      <c r="J117">
        <v>2</v>
      </c>
      <c r="K117">
        <v>4</v>
      </c>
      <c r="L117" t="s">
        <v>40</v>
      </c>
      <c r="M117" t="s">
        <v>41</v>
      </c>
    </row>
    <row r="118" spans="1:13" x14ac:dyDescent="0.2">
      <c r="A118" t="s">
        <v>38</v>
      </c>
      <c r="B118">
        <v>2</v>
      </c>
      <c r="C118">
        <v>5</v>
      </c>
      <c r="D118">
        <v>9</v>
      </c>
      <c r="E118" t="s">
        <v>47</v>
      </c>
      <c r="F118">
        <v>5</v>
      </c>
      <c r="G118" t="s">
        <v>63</v>
      </c>
      <c r="H118">
        <f t="shared" si="1"/>
        <v>3</v>
      </c>
      <c r="I118">
        <v>4</v>
      </c>
      <c r="J118">
        <v>2</v>
      </c>
      <c r="K118">
        <v>5</v>
      </c>
      <c r="L118" t="s">
        <v>40</v>
      </c>
      <c r="M118" t="s">
        <v>41</v>
      </c>
    </row>
    <row r="119" spans="1:13" x14ac:dyDescent="0.2">
      <c r="A119" t="s">
        <v>45</v>
      </c>
      <c r="B119">
        <v>2</v>
      </c>
      <c r="C119">
        <v>15</v>
      </c>
      <c r="D119">
        <v>4</v>
      </c>
      <c r="E119" t="s">
        <v>63</v>
      </c>
      <c r="F119">
        <v>4</v>
      </c>
      <c r="G119" t="s">
        <v>63</v>
      </c>
      <c r="H119">
        <f t="shared" si="1"/>
        <v>3</v>
      </c>
      <c r="I119">
        <v>5</v>
      </c>
      <c r="J119">
        <v>5</v>
      </c>
      <c r="K119">
        <v>5</v>
      </c>
      <c r="L119" t="s">
        <v>48</v>
      </c>
      <c r="M119" t="s">
        <v>41</v>
      </c>
    </row>
    <row r="120" spans="1:13" x14ac:dyDescent="0.2">
      <c r="A120" t="s">
        <v>56</v>
      </c>
      <c r="B120" t="s">
        <v>46</v>
      </c>
      <c r="C120">
        <v>13</v>
      </c>
      <c r="D120">
        <v>10</v>
      </c>
      <c r="E120" t="s">
        <v>36</v>
      </c>
      <c r="F120">
        <v>5</v>
      </c>
      <c r="G120" t="s">
        <v>47</v>
      </c>
      <c r="H120">
        <f t="shared" si="1"/>
        <v>2</v>
      </c>
      <c r="I120">
        <v>5</v>
      </c>
      <c r="J120">
        <v>1</v>
      </c>
      <c r="K120">
        <v>5</v>
      </c>
      <c r="L120" t="s">
        <v>40</v>
      </c>
      <c r="M120" t="s">
        <v>41</v>
      </c>
    </row>
    <row r="121" spans="1:13" x14ac:dyDescent="0.2">
      <c r="A121" t="s">
        <v>38</v>
      </c>
      <c r="B121">
        <v>2</v>
      </c>
      <c r="C121">
        <v>2</v>
      </c>
      <c r="D121">
        <v>5</v>
      </c>
      <c r="E121" t="s">
        <v>36</v>
      </c>
      <c r="F121">
        <v>5</v>
      </c>
      <c r="G121" t="s">
        <v>63</v>
      </c>
      <c r="H121">
        <f t="shared" si="1"/>
        <v>3</v>
      </c>
      <c r="I121">
        <v>4</v>
      </c>
      <c r="J121">
        <v>1</v>
      </c>
      <c r="K121">
        <v>4</v>
      </c>
      <c r="L121" t="s">
        <v>40</v>
      </c>
      <c r="M121" t="s">
        <v>52</v>
      </c>
    </row>
    <row r="122" spans="1:13" x14ac:dyDescent="0.2">
      <c r="A122" t="s">
        <v>45</v>
      </c>
      <c r="B122" t="s">
        <v>46</v>
      </c>
      <c r="C122">
        <v>15</v>
      </c>
      <c r="D122">
        <v>5</v>
      </c>
      <c r="E122" t="s">
        <v>63</v>
      </c>
      <c r="F122">
        <v>3</v>
      </c>
      <c r="G122" t="s">
        <v>47</v>
      </c>
      <c r="H122">
        <f t="shared" si="1"/>
        <v>2</v>
      </c>
      <c r="I122">
        <v>1</v>
      </c>
      <c r="J122">
        <v>4</v>
      </c>
      <c r="K122">
        <v>4</v>
      </c>
      <c r="L122" t="s">
        <v>40</v>
      </c>
      <c r="M122" t="s">
        <v>49</v>
      </c>
    </row>
    <row r="123" spans="1:13" x14ac:dyDescent="0.2">
      <c r="A123" t="s">
        <v>45</v>
      </c>
      <c r="B123">
        <v>2</v>
      </c>
      <c r="C123">
        <v>3</v>
      </c>
      <c r="D123">
        <v>9</v>
      </c>
      <c r="E123" t="s">
        <v>63</v>
      </c>
      <c r="F123">
        <v>4</v>
      </c>
      <c r="G123" t="s">
        <v>47</v>
      </c>
      <c r="H123">
        <f t="shared" si="1"/>
        <v>2</v>
      </c>
      <c r="I123">
        <v>3</v>
      </c>
      <c r="J123">
        <v>1</v>
      </c>
      <c r="K123">
        <v>4</v>
      </c>
      <c r="L123" t="s">
        <v>40</v>
      </c>
      <c r="M123" t="s">
        <v>41</v>
      </c>
    </row>
    <row r="124" spans="1:13" x14ac:dyDescent="0.2">
      <c r="A124" t="s">
        <v>38</v>
      </c>
      <c r="B124">
        <v>1</v>
      </c>
      <c r="C124">
        <v>15</v>
      </c>
      <c r="D124">
        <v>10</v>
      </c>
      <c r="E124" t="s">
        <v>36</v>
      </c>
      <c r="F124">
        <v>5</v>
      </c>
      <c r="G124" t="s">
        <v>39</v>
      </c>
      <c r="H124">
        <f t="shared" si="1"/>
        <v>1</v>
      </c>
      <c r="I124">
        <v>3</v>
      </c>
      <c r="J124">
        <v>1</v>
      </c>
      <c r="K124">
        <v>4</v>
      </c>
      <c r="L124" t="s">
        <v>40</v>
      </c>
      <c r="M124" t="s">
        <v>41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4"/>
  <sheetViews>
    <sheetView topLeftCell="E1" workbookViewId="0">
      <selection activeCell="H28" sqref="H28:I33"/>
    </sheetView>
  </sheetViews>
  <sheetFormatPr baseColWidth="10" defaultRowHeight="16" x14ac:dyDescent="0.2"/>
  <cols>
    <col min="1" max="1" width="20.1640625" customWidth="1"/>
    <col min="6" max="6" width="74.6640625" bestFit="1" customWidth="1"/>
    <col min="7" max="7" width="15.5" bestFit="1" customWidth="1"/>
    <col min="8" max="10" width="12.6640625" bestFit="1" customWidth="1"/>
    <col min="11" max="11" width="12.16406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266</v>
      </c>
    </row>
    <row r="2" spans="1:9" x14ac:dyDescent="0.2">
      <c r="A2" t="s">
        <v>36</v>
      </c>
      <c r="B2">
        <v>4</v>
      </c>
      <c r="C2" t="s">
        <v>39</v>
      </c>
      <c r="D2">
        <f>IF(C2="Never", 1, IF(C2="No", 2, IF(C2="Maybe", 3, 4)))</f>
        <v>1</v>
      </c>
    </row>
    <row r="3" spans="1:9" x14ac:dyDescent="0.2">
      <c r="A3" t="s">
        <v>47</v>
      </c>
      <c r="B3">
        <v>4</v>
      </c>
      <c r="C3" t="s">
        <v>47</v>
      </c>
      <c r="D3">
        <f t="shared" ref="D3:D66" si="0">IF(C3="Never", 1, IF(C3="No", 2, IF(C3="Maybe", 3, 4)))</f>
        <v>2</v>
      </c>
    </row>
    <row r="4" spans="1:9" x14ac:dyDescent="0.2">
      <c r="A4" t="s">
        <v>47</v>
      </c>
      <c r="B4">
        <v>3</v>
      </c>
      <c r="C4" t="s">
        <v>39</v>
      </c>
      <c r="D4">
        <f t="shared" si="0"/>
        <v>1</v>
      </c>
      <c r="F4" s="10" t="s">
        <v>270</v>
      </c>
      <c r="G4" s="10" t="s">
        <v>252</v>
      </c>
    </row>
    <row r="5" spans="1:9" x14ac:dyDescent="0.2">
      <c r="A5" t="s">
        <v>36</v>
      </c>
      <c r="B5">
        <v>4</v>
      </c>
      <c r="C5" t="s">
        <v>47</v>
      </c>
      <c r="D5">
        <f t="shared" si="0"/>
        <v>2</v>
      </c>
      <c r="F5" s="10" t="s">
        <v>249</v>
      </c>
      <c r="G5" t="s">
        <v>47</v>
      </c>
      <c r="H5" t="s">
        <v>36</v>
      </c>
      <c r="I5" t="s">
        <v>250</v>
      </c>
    </row>
    <row r="6" spans="1:9" x14ac:dyDescent="0.2">
      <c r="A6" t="s">
        <v>36</v>
      </c>
      <c r="B6">
        <v>2</v>
      </c>
      <c r="C6" t="s">
        <v>39</v>
      </c>
      <c r="D6">
        <f t="shared" si="0"/>
        <v>1</v>
      </c>
      <c r="F6" s="11">
        <v>1</v>
      </c>
      <c r="G6" s="12">
        <v>2</v>
      </c>
      <c r="H6" s="12"/>
      <c r="I6" s="12">
        <v>2</v>
      </c>
    </row>
    <row r="7" spans="1:9" x14ac:dyDescent="0.2">
      <c r="A7" t="s">
        <v>47</v>
      </c>
      <c r="B7">
        <v>4</v>
      </c>
      <c r="C7" t="s">
        <v>47</v>
      </c>
      <c r="D7">
        <f t="shared" si="0"/>
        <v>2</v>
      </c>
      <c r="F7" s="11">
        <v>2</v>
      </c>
      <c r="G7" s="12">
        <v>2</v>
      </c>
      <c r="H7" s="12">
        <v>1</v>
      </c>
      <c r="I7" s="12">
        <v>1.5</v>
      </c>
    </row>
    <row r="8" spans="1:9" x14ac:dyDescent="0.2">
      <c r="A8" t="s">
        <v>47</v>
      </c>
      <c r="B8">
        <v>4</v>
      </c>
      <c r="C8" t="s">
        <v>63</v>
      </c>
      <c r="D8">
        <f>IF(C8="Never", 1, IF(C8="No", 2, IF(C8="Maybe", 3, 4)))</f>
        <v>3</v>
      </c>
      <c r="F8" s="11">
        <v>3</v>
      </c>
      <c r="G8" s="12">
        <v>2.2352941176470589</v>
      </c>
      <c r="H8" s="12">
        <v>2</v>
      </c>
      <c r="I8" s="12">
        <v>2.129032258064516</v>
      </c>
    </row>
    <row r="9" spans="1:9" x14ac:dyDescent="0.2">
      <c r="A9" t="s">
        <v>47</v>
      </c>
      <c r="B9">
        <v>3</v>
      </c>
      <c r="C9" t="s">
        <v>63</v>
      </c>
      <c r="D9">
        <f t="shared" si="0"/>
        <v>3</v>
      </c>
      <c r="F9" s="11">
        <v>4</v>
      </c>
      <c r="G9" s="12">
        <v>2.129032258064516</v>
      </c>
      <c r="H9" s="12">
        <v>2.0833333333333335</v>
      </c>
      <c r="I9" s="12">
        <v>2.1162790697674421</v>
      </c>
    </row>
    <row r="10" spans="1:9" x14ac:dyDescent="0.2">
      <c r="A10" t="s">
        <v>36</v>
      </c>
      <c r="B10">
        <v>4</v>
      </c>
      <c r="C10" t="s">
        <v>36</v>
      </c>
      <c r="D10">
        <f t="shared" si="0"/>
        <v>4</v>
      </c>
      <c r="F10" s="11">
        <v>5</v>
      </c>
      <c r="G10" s="12">
        <v>2.1052631578947367</v>
      </c>
      <c r="H10" s="12">
        <v>2.5</v>
      </c>
      <c r="I10" s="12">
        <v>2.2000000000000002</v>
      </c>
    </row>
    <row r="11" spans="1:9" x14ac:dyDescent="0.2">
      <c r="A11" t="s">
        <v>47</v>
      </c>
      <c r="B11">
        <v>4</v>
      </c>
      <c r="C11" t="s">
        <v>47</v>
      </c>
      <c r="D11">
        <f t="shared" si="0"/>
        <v>2</v>
      </c>
      <c r="F11" s="11" t="s">
        <v>250</v>
      </c>
      <c r="G11" s="12">
        <v>2.1351351351351351</v>
      </c>
      <c r="H11" s="12">
        <v>2.0909090909090908</v>
      </c>
      <c r="I11" s="12">
        <v>2.1214953271028039</v>
      </c>
    </row>
    <row r="12" spans="1:9" x14ac:dyDescent="0.2">
      <c r="A12" t="s">
        <v>36</v>
      </c>
      <c r="B12">
        <v>5</v>
      </c>
      <c r="C12" t="s">
        <v>47</v>
      </c>
      <c r="D12">
        <f t="shared" si="0"/>
        <v>2</v>
      </c>
    </row>
    <row r="13" spans="1:9" x14ac:dyDescent="0.2">
      <c r="A13" t="s">
        <v>36</v>
      </c>
      <c r="B13">
        <v>5</v>
      </c>
      <c r="C13" t="s">
        <v>36</v>
      </c>
      <c r="D13">
        <f t="shared" si="0"/>
        <v>4</v>
      </c>
    </row>
    <row r="14" spans="1:9" x14ac:dyDescent="0.2">
      <c r="A14" t="s">
        <v>47</v>
      </c>
      <c r="B14">
        <v>3</v>
      </c>
      <c r="C14" t="s">
        <v>47</v>
      </c>
      <c r="D14">
        <f t="shared" si="0"/>
        <v>2</v>
      </c>
    </row>
    <row r="15" spans="1:9" x14ac:dyDescent="0.2">
      <c r="A15" t="s">
        <v>47</v>
      </c>
      <c r="B15">
        <v>5</v>
      </c>
      <c r="C15" t="s">
        <v>47</v>
      </c>
      <c r="D15">
        <f t="shared" si="0"/>
        <v>2</v>
      </c>
    </row>
    <row r="16" spans="1:9" x14ac:dyDescent="0.2">
      <c r="A16" t="s">
        <v>47</v>
      </c>
      <c r="B16">
        <v>1</v>
      </c>
      <c r="C16" t="s">
        <v>47</v>
      </c>
      <c r="D16">
        <f t="shared" si="0"/>
        <v>2</v>
      </c>
      <c r="G16" s="10" t="s">
        <v>271</v>
      </c>
      <c r="H16" s="10" t="s">
        <v>252</v>
      </c>
    </row>
    <row r="17" spans="1:10" x14ac:dyDescent="0.2">
      <c r="A17" t="s">
        <v>47</v>
      </c>
      <c r="B17">
        <v>4</v>
      </c>
      <c r="C17" t="s">
        <v>47</v>
      </c>
      <c r="D17">
        <f t="shared" si="0"/>
        <v>2</v>
      </c>
      <c r="G17" s="10" t="s">
        <v>249</v>
      </c>
      <c r="H17" t="s">
        <v>47</v>
      </c>
      <c r="I17" t="s">
        <v>36</v>
      </c>
      <c r="J17" t="s">
        <v>250</v>
      </c>
    </row>
    <row r="18" spans="1:10" x14ac:dyDescent="0.2">
      <c r="A18" t="s">
        <v>47</v>
      </c>
      <c r="B18">
        <v>4</v>
      </c>
      <c r="C18" t="s">
        <v>36</v>
      </c>
      <c r="D18">
        <f t="shared" si="0"/>
        <v>4</v>
      </c>
      <c r="G18" s="11">
        <v>1</v>
      </c>
      <c r="H18" s="12">
        <v>2</v>
      </c>
      <c r="I18" s="12"/>
      <c r="J18" s="12">
        <v>2</v>
      </c>
    </row>
    <row r="19" spans="1:10" x14ac:dyDescent="0.2">
      <c r="A19" t="s">
        <v>36</v>
      </c>
      <c r="B19">
        <v>3</v>
      </c>
      <c r="C19" t="s">
        <v>63</v>
      </c>
      <c r="D19">
        <f t="shared" si="0"/>
        <v>3</v>
      </c>
      <c r="G19" s="11">
        <v>2</v>
      </c>
      <c r="H19" s="12">
        <v>2</v>
      </c>
      <c r="I19" s="12">
        <v>1</v>
      </c>
      <c r="J19" s="12">
        <v>1.5</v>
      </c>
    </row>
    <row r="20" spans="1:10" x14ac:dyDescent="0.2">
      <c r="A20" t="s">
        <v>63</v>
      </c>
      <c r="B20">
        <v>3</v>
      </c>
      <c r="C20" t="s">
        <v>63</v>
      </c>
      <c r="D20">
        <f t="shared" si="0"/>
        <v>3</v>
      </c>
      <c r="G20" s="11">
        <v>3</v>
      </c>
      <c r="H20" s="12">
        <v>2.2352941176470589</v>
      </c>
      <c r="I20" s="12">
        <v>2</v>
      </c>
      <c r="J20" s="12">
        <v>2.129032258064516</v>
      </c>
    </row>
    <row r="21" spans="1:10" x14ac:dyDescent="0.2">
      <c r="A21" t="s">
        <v>47</v>
      </c>
      <c r="B21">
        <v>4</v>
      </c>
      <c r="C21" t="s">
        <v>47</v>
      </c>
      <c r="D21">
        <f t="shared" si="0"/>
        <v>2</v>
      </c>
      <c r="G21" s="11">
        <v>4</v>
      </c>
      <c r="H21" s="12">
        <v>2.129032258064516</v>
      </c>
      <c r="I21" s="12">
        <v>2.0833333333333335</v>
      </c>
      <c r="J21" s="12">
        <v>2.1162790697674421</v>
      </c>
    </row>
    <row r="22" spans="1:10" x14ac:dyDescent="0.2">
      <c r="A22" t="s">
        <v>36</v>
      </c>
      <c r="B22">
        <v>4</v>
      </c>
      <c r="C22" t="s">
        <v>63</v>
      </c>
      <c r="D22">
        <f t="shared" si="0"/>
        <v>3</v>
      </c>
      <c r="G22" s="11">
        <v>5</v>
      </c>
      <c r="H22" s="12">
        <v>2.1052631578947367</v>
      </c>
      <c r="I22" s="12">
        <v>2.5</v>
      </c>
      <c r="J22" s="12">
        <v>2.2000000000000002</v>
      </c>
    </row>
    <row r="23" spans="1:10" x14ac:dyDescent="0.2">
      <c r="A23" t="s">
        <v>63</v>
      </c>
      <c r="B23">
        <v>3</v>
      </c>
      <c r="C23" t="s">
        <v>39</v>
      </c>
      <c r="D23">
        <f t="shared" si="0"/>
        <v>1</v>
      </c>
      <c r="G23" s="11" t="s">
        <v>250</v>
      </c>
      <c r="H23" s="12">
        <v>2.1351351351351351</v>
      </c>
      <c r="I23" s="12">
        <v>2.0909090909090908</v>
      </c>
      <c r="J23" s="12">
        <v>2.1214953271028039</v>
      </c>
    </row>
    <row r="24" spans="1:10" x14ac:dyDescent="0.2">
      <c r="A24" t="s">
        <v>36</v>
      </c>
      <c r="B24">
        <v>3</v>
      </c>
      <c r="C24" t="s">
        <v>47</v>
      </c>
      <c r="D24">
        <f t="shared" si="0"/>
        <v>2</v>
      </c>
    </row>
    <row r="25" spans="1:10" x14ac:dyDescent="0.2">
      <c r="A25" t="s">
        <v>47</v>
      </c>
      <c r="B25">
        <v>1</v>
      </c>
      <c r="C25" t="s">
        <v>47</v>
      </c>
      <c r="D25">
        <f t="shared" si="0"/>
        <v>2</v>
      </c>
    </row>
    <row r="26" spans="1:10" x14ac:dyDescent="0.2">
      <c r="A26" t="s">
        <v>47</v>
      </c>
      <c r="B26">
        <v>4</v>
      </c>
      <c r="C26" t="s">
        <v>47</v>
      </c>
      <c r="D26">
        <f t="shared" si="0"/>
        <v>2</v>
      </c>
    </row>
    <row r="27" spans="1:10" x14ac:dyDescent="0.2">
      <c r="A27" t="s">
        <v>47</v>
      </c>
      <c r="B27">
        <v>4</v>
      </c>
      <c r="C27" t="s">
        <v>39</v>
      </c>
      <c r="D27">
        <f t="shared" si="0"/>
        <v>1</v>
      </c>
      <c r="G27" t="s">
        <v>271</v>
      </c>
      <c r="H27" s="34" t="s">
        <v>272</v>
      </c>
      <c r="I27" s="34"/>
    </row>
    <row r="28" spans="1:10" x14ac:dyDescent="0.2">
      <c r="A28" t="s">
        <v>47</v>
      </c>
      <c r="B28">
        <v>4</v>
      </c>
      <c r="C28" t="s">
        <v>47</v>
      </c>
      <c r="D28">
        <f t="shared" si="0"/>
        <v>2</v>
      </c>
      <c r="G28" t="s">
        <v>273</v>
      </c>
      <c r="H28" t="s">
        <v>47</v>
      </c>
      <c r="I28" t="s">
        <v>36</v>
      </c>
      <c r="J28" t="s">
        <v>250</v>
      </c>
    </row>
    <row r="29" spans="1:10" x14ac:dyDescent="0.2">
      <c r="A29" t="s">
        <v>47</v>
      </c>
      <c r="B29">
        <v>4</v>
      </c>
      <c r="C29" t="s">
        <v>39</v>
      </c>
      <c r="D29">
        <f t="shared" si="0"/>
        <v>1</v>
      </c>
      <c r="G29">
        <v>1</v>
      </c>
      <c r="H29" s="15">
        <v>2</v>
      </c>
      <c r="I29" s="15"/>
      <c r="J29" s="15">
        <v>2</v>
      </c>
    </row>
    <row r="30" spans="1:10" x14ac:dyDescent="0.2">
      <c r="A30" t="s">
        <v>63</v>
      </c>
      <c r="B30">
        <v>3</v>
      </c>
      <c r="C30" t="s">
        <v>47</v>
      </c>
      <c r="D30">
        <f t="shared" si="0"/>
        <v>2</v>
      </c>
      <c r="G30">
        <v>2</v>
      </c>
      <c r="H30" s="15">
        <v>2</v>
      </c>
      <c r="I30" s="15">
        <v>1</v>
      </c>
      <c r="J30" s="15">
        <v>1.5</v>
      </c>
    </row>
    <row r="31" spans="1:10" x14ac:dyDescent="0.2">
      <c r="A31" t="s">
        <v>36</v>
      </c>
      <c r="B31">
        <v>4</v>
      </c>
      <c r="C31" t="s">
        <v>39</v>
      </c>
      <c r="D31">
        <f t="shared" si="0"/>
        <v>1</v>
      </c>
      <c r="G31">
        <v>3</v>
      </c>
      <c r="H31" s="15">
        <v>2.2352941176470589</v>
      </c>
      <c r="I31" s="15">
        <v>2</v>
      </c>
      <c r="J31" s="15">
        <v>2.129032258064516</v>
      </c>
    </row>
    <row r="32" spans="1:10" x14ac:dyDescent="0.2">
      <c r="A32" t="s">
        <v>47</v>
      </c>
      <c r="B32">
        <v>5</v>
      </c>
      <c r="C32" t="s">
        <v>47</v>
      </c>
      <c r="D32">
        <f t="shared" si="0"/>
        <v>2</v>
      </c>
      <c r="G32">
        <v>4</v>
      </c>
      <c r="H32" s="15">
        <v>2.129032258064516</v>
      </c>
      <c r="I32" s="15">
        <v>2.0833333333333335</v>
      </c>
      <c r="J32" s="15">
        <v>2.1162790697674421</v>
      </c>
    </row>
    <row r="33" spans="1:10" x14ac:dyDescent="0.2">
      <c r="A33" t="s">
        <v>47</v>
      </c>
      <c r="B33">
        <v>4</v>
      </c>
      <c r="C33" t="s">
        <v>39</v>
      </c>
      <c r="D33">
        <f t="shared" si="0"/>
        <v>1</v>
      </c>
      <c r="G33">
        <v>5</v>
      </c>
      <c r="H33" s="15">
        <v>2.1052631578947367</v>
      </c>
      <c r="I33" s="15">
        <v>2.5</v>
      </c>
      <c r="J33" s="15">
        <v>2.2000000000000002</v>
      </c>
    </row>
    <row r="34" spans="1:10" x14ac:dyDescent="0.2">
      <c r="A34" t="s">
        <v>63</v>
      </c>
      <c r="B34">
        <v>3</v>
      </c>
      <c r="C34" t="s">
        <v>47</v>
      </c>
      <c r="D34">
        <f t="shared" si="0"/>
        <v>2</v>
      </c>
      <c r="G34" t="s">
        <v>250</v>
      </c>
      <c r="H34" s="15">
        <v>2.1351351351351351</v>
      </c>
      <c r="I34" s="15">
        <v>2.0909090909090908</v>
      </c>
      <c r="J34" s="15">
        <v>2.1214953271028039</v>
      </c>
    </row>
    <row r="35" spans="1:10" x14ac:dyDescent="0.2">
      <c r="A35" t="s">
        <v>47</v>
      </c>
      <c r="B35">
        <v>4</v>
      </c>
      <c r="C35" t="s">
        <v>47</v>
      </c>
      <c r="D35">
        <f t="shared" si="0"/>
        <v>2</v>
      </c>
    </row>
    <row r="36" spans="1:10" x14ac:dyDescent="0.2">
      <c r="A36" t="s">
        <v>47</v>
      </c>
      <c r="B36">
        <v>5</v>
      </c>
      <c r="C36" t="s">
        <v>39</v>
      </c>
      <c r="D36">
        <f t="shared" si="0"/>
        <v>1</v>
      </c>
    </row>
    <row r="37" spans="1:10" x14ac:dyDescent="0.2">
      <c r="A37" t="s">
        <v>47</v>
      </c>
      <c r="B37">
        <v>5</v>
      </c>
      <c r="C37" t="s">
        <v>47</v>
      </c>
      <c r="D37">
        <f t="shared" si="0"/>
        <v>2</v>
      </c>
    </row>
    <row r="38" spans="1:10" x14ac:dyDescent="0.2">
      <c r="A38" t="s">
        <v>47</v>
      </c>
      <c r="B38">
        <v>1</v>
      </c>
      <c r="C38" t="s">
        <v>47</v>
      </c>
      <c r="D38">
        <f t="shared" si="0"/>
        <v>2</v>
      </c>
    </row>
    <row r="39" spans="1:10" x14ac:dyDescent="0.2">
      <c r="A39" t="s">
        <v>47</v>
      </c>
      <c r="B39">
        <v>3</v>
      </c>
      <c r="C39" t="s">
        <v>63</v>
      </c>
      <c r="D39">
        <f t="shared" si="0"/>
        <v>3</v>
      </c>
    </row>
    <row r="40" spans="1:10" x14ac:dyDescent="0.2">
      <c r="A40" t="s">
        <v>47</v>
      </c>
      <c r="B40">
        <v>1</v>
      </c>
      <c r="C40" t="s">
        <v>47</v>
      </c>
      <c r="D40">
        <f t="shared" si="0"/>
        <v>2</v>
      </c>
    </row>
    <row r="41" spans="1:10" x14ac:dyDescent="0.2">
      <c r="A41" t="s">
        <v>47</v>
      </c>
      <c r="B41">
        <v>4</v>
      </c>
      <c r="C41" t="s">
        <v>47</v>
      </c>
      <c r="D41">
        <f t="shared" si="0"/>
        <v>2</v>
      </c>
    </row>
    <row r="42" spans="1:10" x14ac:dyDescent="0.2">
      <c r="A42" t="s">
        <v>47</v>
      </c>
      <c r="B42">
        <v>5</v>
      </c>
      <c r="C42" t="s">
        <v>39</v>
      </c>
      <c r="D42">
        <f t="shared" si="0"/>
        <v>1</v>
      </c>
    </row>
    <row r="43" spans="1:10" x14ac:dyDescent="0.2">
      <c r="A43" t="s">
        <v>47</v>
      </c>
      <c r="B43">
        <v>4</v>
      </c>
      <c r="C43" t="s">
        <v>47</v>
      </c>
      <c r="D43">
        <f t="shared" si="0"/>
        <v>2</v>
      </c>
    </row>
    <row r="44" spans="1:10" x14ac:dyDescent="0.2">
      <c r="A44" t="s">
        <v>47</v>
      </c>
      <c r="B44">
        <v>5</v>
      </c>
      <c r="C44" t="s">
        <v>36</v>
      </c>
      <c r="D44">
        <f t="shared" si="0"/>
        <v>4</v>
      </c>
    </row>
    <row r="45" spans="1:10" x14ac:dyDescent="0.2">
      <c r="A45" t="s">
        <v>36</v>
      </c>
      <c r="B45">
        <v>3</v>
      </c>
      <c r="C45" t="s">
        <v>47</v>
      </c>
      <c r="D45">
        <f t="shared" si="0"/>
        <v>2</v>
      </c>
    </row>
    <row r="46" spans="1:10" x14ac:dyDescent="0.2">
      <c r="A46" t="s">
        <v>63</v>
      </c>
      <c r="B46">
        <v>5</v>
      </c>
      <c r="C46" t="s">
        <v>47</v>
      </c>
      <c r="D46">
        <f t="shared" si="0"/>
        <v>2</v>
      </c>
    </row>
    <row r="47" spans="1:10" x14ac:dyDescent="0.2">
      <c r="A47" t="s">
        <v>63</v>
      </c>
      <c r="B47">
        <v>5</v>
      </c>
      <c r="C47" t="s">
        <v>47</v>
      </c>
      <c r="D47">
        <f t="shared" si="0"/>
        <v>2</v>
      </c>
    </row>
    <row r="48" spans="1:10" x14ac:dyDescent="0.2">
      <c r="A48" t="s">
        <v>36</v>
      </c>
      <c r="B48">
        <v>5</v>
      </c>
      <c r="C48" t="s">
        <v>63</v>
      </c>
      <c r="D48">
        <f t="shared" si="0"/>
        <v>3</v>
      </c>
    </row>
    <row r="49" spans="1:4" x14ac:dyDescent="0.2">
      <c r="A49" t="s">
        <v>47</v>
      </c>
      <c r="B49">
        <v>3</v>
      </c>
      <c r="C49" t="s">
        <v>47</v>
      </c>
      <c r="D49">
        <f t="shared" si="0"/>
        <v>2</v>
      </c>
    </row>
    <row r="50" spans="1:4" x14ac:dyDescent="0.2">
      <c r="A50" t="s">
        <v>47</v>
      </c>
      <c r="B50">
        <v>4</v>
      </c>
      <c r="C50" t="s">
        <v>36</v>
      </c>
      <c r="D50">
        <f t="shared" si="0"/>
        <v>4</v>
      </c>
    </row>
    <row r="51" spans="1:4" x14ac:dyDescent="0.2">
      <c r="A51" t="s">
        <v>47</v>
      </c>
      <c r="B51">
        <v>5</v>
      </c>
      <c r="C51" t="s">
        <v>47</v>
      </c>
      <c r="D51">
        <f t="shared" si="0"/>
        <v>2</v>
      </c>
    </row>
    <row r="52" spans="1:4" x14ac:dyDescent="0.2">
      <c r="A52" t="s">
        <v>47</v>
      </c>
      <c r="B52">
        <v>4</v>
      </c>
      <c r="C52" t="s">
        <v>63</v>
      </c>
      <c r="D52">
        <f t="shared" si="0"/>
        <v>3</v>
      </c>
    </row>
    <row r="53" spans="1:4" x14ac:dyDescent="0.2">
      <c r="A53" t="s">
        <v>47</v>
      </c>
      <c r="B53">
        <v>3</v>
      </c>
      <c r="C53" t="s">
        <v>47</v>
      </c>
      <c r="D53">
        <f t="shared" si="0"/>
        <v>2</v>
      </c>
    </row>
    <row r="54" spans="1:4" x14ac:dyDescent="0.2">
      <c r="A54" t="s">
        <v>47</v>
      </c>
      <c r="B54">
        <v>3</v>
      </c>
      <c r="C54" t="s">
        <v>47</v>
      </c>
      <c r="D54">
        <f t="shared" si="0"/>
        <v>2</v>
      </c>
    </row>
    <row r="55" spans="1:4" x14ac:dyDescent="0.2">
      <c r="A55" t="s">
        <v>36</v>
      </c>
      <c r="B55">
        <v>4</v>
      </c>
      <c r="C55" t="s">
        <v>47</v>
      </c>
      <c r="D55">
        <f t="shared" si="0"/>
        <v>2</v>
      </c>
    </row>
    <row r="56" spans="1:4" x14ac:dyDescent="0.2">
      <c r="A56" t="s">
        <v>36</v>
      </c>
      <c r="B56">
        <v>3</v>
      </c>
      <c r="C56" t="s">
        <v>47</v>
      </c>
      <c r="D56">
        <f t="shared" si="0"/>
        <v>2</v>
      </c>
    </row>
    <row r="57" spans="1:4" x14ac:dyDescent="0.2">
      <c r="A57" t="s">
        <v>47</v>
      </c>
      <c r="B57">
        <v>3</v>
      </c>
      <c r="C57" t="s">
        <v>63</v>
      </c>
      <c r="D57">
        <f t="shared" si="0"/>
        <v>3</v>
      </c>
    </row>
    <row r="58" spans="1:4" x14ac:dyDescent="0.2">
      <c r="A58" t="s">
        <v>36</v>
      </c>
      <c r="B58">
        <v>3</v>
      </c>
      <c r="C58" t="s">
        <v>47</v>
      </c>
      <c r="D58">
        <f t="shared" si="0"/>
        <v>2</v>
      </c>
    </row>
    <row r="59" spans="1:4" x14ac:dyDescent="0.2">
      <c r="A59" t="s">
        <v>47</v>
      </c>
      <c r="B59">
        <v>5</v>
      </c>
      <c r="C59" t="s">
        <v>39</v>
      </c>
      <c r="D59">
        <f t="shared" si="0"/>
        <v>1</v>
      </c>
    </row>
    <row r="60" spans="1:4" x14ac:dyDescent="0.2">
      <c r="A60" t="s">
        <v>63</v>
      </c>
      <c r="B60">
        <v>3</v>
      </c>
      <c r="C60" t="s">
        <v>47</v>
      </c>
      <c r="D60">
        <f t="shared" si="0"/>
        <v>2</v>
      </c>
    </row>
    <row r="61" spans="1:4" x14ac:dyDescent="0.2">
      <c r="A61" t="s">
        <v>47</v>
      </c>
      <c r="B61">
        <v>4</v>
      </c>
      <c r="C61" t="s">
        <v>39</v>
      </c>
      <c r="D61">
        <f t="shared" si="0"/>
        <v>1</v>
      </c>
    </row>
    <row r="62" spans="1:4" x14ac:dyDescent="0.2">
      <c r="A62" t="s">
        <v>47</v>
      </c>
      <c r="B62">
        <v>4</v>
      </c>
      <c r="C62" t="s">
        <v>47</v>
      </c>
      <c r="D62">
        <f t="shared" si="0"/>
        <v>2</v>
      </c>
    </row>
    <row r="63" spans="1:4" x14ac:dyDescent="0.2">
      <c r="A63" t="s">
        <v>47</v>
      </c>
      <c r="B63">
        <v>5</v>
      </c>
      <c r="C63" t="s">
        <v>47</v>
      </c>
      <c r="D63">
        <f t="shared" si="0"/>
        <v>2</v>
      </c>
    </row>
    <row r="64" spans="1:4" x14ac:dyDescent="0.2">
      <c r="A64" t="s">
        <v>36</v>
      </c>
      <c r="B64">
        <v>4</v>
      </c>
      <c r="C64" t="s">
        <v>39</v>
      </c>
      <c r="D64">
        <f t="shared" si="0"/>
        <v>1</v>
      </c>
    </row>
    <row r="65" spans="1:4" x14ac:dyDescent="0.2">
      <c r="A65" t="s">
        <v>63</v>
      </c>
      <c r="B65">
        <v>4</v>
      </c>
      <c r="C65" t="s">
        <v>47</v>
      </c>
      <c r="D65">
        <f t="shared" si="0"/>
        <v>2</v>
      </c>
    </row>
    <row r="66" spans="1:4" x14ac:dyDescent="0.2">
      <c r="A66" t="s">
        <v>47</v>
      </c>
      <c r="B66">
        <v>4</v>
      </c>
      <c r="C66" t="s">
        <v>47</v>
      </c>
      <c r="D66">
        <f t="shared" si="0"/>
        <v>2</v>
      </c>
    </row>
    <row r="67" spans="1:4" x14ac:dyDescent="0.2">
      <c r="A67" t="s">
        <v>47</v>
      </c>
      <c r="B67">
        <v>3</v>
      </c>
      <c r="C67" t="s">
        <v>47</v>
      </c>
      <c r="D67">
        <f t="shared" ref="D67:D124" si="1">IF(C67="Never", 1, IF(C67="No", 2, IF(C67="Maybe", 3, 4)))</f>
        <v>2</v>
      </c>
    </row>
    <row r="68" spans="1:4" x14ac:dyDescent="0.2">
      <c r="A68" t="s">
        <v>47</v>
      </c>
      <c r="B68">
        <v>3</v>
      </c>
      <c r="C68" t="s">
        <v>47</v>
      </c>
      <c r="D68">
        <f t="shared" si="1"/>
        <v>2</v>
      </c>
    </row>
    <row r="69" spans="1:4" x14ac:dyDescent="0.2">
      <c r="A69" t="s">
        <v>47</v>
      </c>
      <c r="B69">
        <v>5</v>
      </c>
      <c r="C69" t="s">
        <v>47</v>
      </c>
      <c r="D69">
        <f t="shared" si="1"/>
        <v>2</v>
      </c>
    </row>
    <row r="70" spans="1:4" x14ac:dyDescent="0.2">
      <c r="A70" t="s">
        <v>63</v>
      </c>
      <c r="B70">
        <v>2</v>
      </c>
      <c r="C70" t="s">
        <v>36</v>
      </c>
      <c r="D70">
        <f t="shared" si="1"/>
        <v>4</v>
      </c>
    </row>
    <row r="71" spans="1:4" x14ac:dyDescent="0.2">
      <c r="A71" t="s">
        <v>47</v>
      </c>
      <c r="B71">
        <v>4</v>
      </c>
      <c r="C71" t="s">
        <v>63</v>
      </c>
      <c r="D71">
        <f t="shared" si="1"/>
        <v>3</v>
      </c>
    </row>
    <row r="72" spans="1:4" x14ac:dyDescent="0.2">
      <c r="A72" t="s">
        <v>47</v>
      </c>
      <c r="B72">
        <v>3</v>
      </c>
      <c r="C72" t="s">
        <v>47</v>
      </c>
      <c r="D72">
        <f t="shared" si="1"/>
        <v>2</v>
      </c>
    </row>
    <row r="73" spans="1:4" x14ac:dyDescent="0.2">
      <c r="A73" t="s">
        <v>36</v>
      </c>
      <c r="B73">
        <v>3</v>
      </c>
      <c r="C73" t="s">
        <v>47</v>
      </c>
      <c r="D73">
        <f t="shared" si="1"/>
        <v>2</v>
      </c>
    </row>
    <row r="74" spans="1:4" x14ac:dyDescent="0.2">
      <c r="A74" t="s">
        <v>47</v>
      </c>
      <c r="B74">
        <v>4</v>
      </c>
      <c r="C74" t="s">
        <v>47</v>
      </c>
      <c r="D74">
        <f t="shared" si="1"/>
        <v>2</v>
      </c>
    </row>
    <row r="75" spans="1:4" x14ac:dyDescent="0.2">
      <c r="A75" t="s">
        <v>36</v>
      </c>
      <c r="B75">
        <v>3</v>
      </c>
      <c r="C75" t="s">
        <v>47</v>
      </c>
      <c r="D75">
        <f t="shared" si="1"/>
        <v>2</v>
      </c>
    </row>
    <row r="76" spans="1:4" x14ac:dyDescent="0.2">
      <c r="A76" t="s">
        <v>47</v>
      </c>
      <c r="B76">
        <v>3</v>
      </c>
      <c r="C76" t="s">
        <v>47</v>
      </c>
      <c r="D76">
        <f t="shared" si="1"/>
        <v>2</v>
      </c>
    </row>
    <row r="77" spans="1:4" x14ac:dyDescent="0.2">
      <c r="A77" t="s">
        <v>36</v>
      </c>
      <c r="B77">
        <v>3</v>
      </c>
      <c r="C77" t="s">
        <v>47</v>
      </c>
      <c r="D77">
        <f t="shared" si="1"/>
        <v>2</v>
      </c>
    </row>
    <row r="78" spans="1:4" x14ac:dyDescent="0.2">
      <c r="A78" t="s">
        <v>47</v>
      </c>
      <c r="B78">
        <v>4</v>
      </c>
      <c r="C78" t="s">
        <v>63</v>
      </c>
      <c r="D78">
        <f t="shared" si="1"/>
        <v>3</v>
      </c>
    </row>
    <row r="79" spans="1:4" x14ac:dyDescent="0.2">
      <c r="A79" t="s">
        <v>36</v>
      </c>
      <c r="B79">
        <v>3</v>
      </c>
      <c r="C79" t="s">
        <v>47</v>
      </c>
      <c r="D79">
        <f t="shared" si="1"/>
        <v>2</v>
      </c>
    </row>
    <row r="80" spans="1:4" x14ac:dyDescent="0.2">
      <c r="A80" t="s">
        <v>47</v>
      </c>
      <c r="B80">
        <v>5</v>
      </c>
      <c r="C80" t="s">
        <v>39</v>
      </c>
      <c r="D80">
        <f t="shared" si="1"/>
        <v>1</v>
      </c>
    </row>
    <row r="81" spans="1:4" x14ac:dyDescent="0.2">
      <c r="A81" t="s">
        <v>63</v>
      </c>
      <c r="B81">
        <v>3</v>
      </c>
      <c r="C81" t="s">
        <v>39</v>
      </c>
      <c r="D81">
        <f t="shared" si="1"/>
        <v>1</v>
      </c>
    </row>
    <row r="82" spans="1:4" x14ac:dyDescent="0.2">
      <c r="A82" t="s">
        <v>47</v>
      </c>
      <c r="B82">
        <v>4</v>
      </c>
      <c r="C82" t="s">
        <v>47</v>
      </c>
      <c r="D82">
        <f t="shared" si="1"/>
        <v>2</v>
      </c>
    </row>
    <row r="83" spans="1:4" x14ac:dyDescent="0.2">
      <c r="A83" t="s">
        <v>47</v>
      </c>
      <c r="B83">
        <v>5</v>
      </c>
      <c r="C83" t="s">
        <v>47</v>
      </c>
      <c r="D83">
        <f t="shared" si="1"/>
        <v>2</v>
      </c>
    </row>
    <row r="84" spans="1:4" x14ac:dyDescent="0.2">
      <c r="A84" t="s">
        <v>47</v>
      </c>
      <c r="B84">
        <v>5</v>
      </c>
      <c r="C84" t="s">
        <v>47</v>
      </c>
      <c r="D84">
        <f t="shared" si="1"/>
        <v>2</v>
      </c>
    </row>
    <row r="85" spans="1:4" x14ac:dyDescent="0.2">
      <c r="A85" t="s">
        <v>47</v>
      </c>
      <c r="B85">
        <v>5</v>
      </c>
      <c r="C85" t="s">
        <v>63</v>
      </c>
      <c r="D85">
        <f t="shared" si="1"/>
        <v>3</v>
      </c>
    </row>
    <row r="86" spans="1:4" x14ac:dyDescent="0.2">
      <c r="A86" t="s">
        <v>47</v>
      </c>
      <c r="B86">
        <v>4</v>
      </c>
      <c r="C86" t="s">
        <v>36</v>
      </c>
      <c r="D86">
        <f t="shared" si="1"/>
        <v>4</v>
      </c>
    </row>
    <row r="87" spans="1:4" x14ac:dyDescent="0.2">
      <c r="A87" t="s">
        <v>47</v>
      </c>
      <c r="B87">
        <v>4</v>
      </c>
      <c r="C87" t="s">
        <v>39</v>
      </c>
      <c r="D87">
        <f t="shared" si="1"/>
        <v>1</v>
      </c>
    </row>
    <row r="88" spans="1:4" x14ac:dyDescent="0.2">
      <c r="A88" t="s">
        <v>47</v>
      </c>
      <c r="B88">
        <v>2</v>
      </c>
      <c r="C88" t="s">
        <v>47</v>
      </c>
      <c r="D88">
        <f t="shared" si="1"/>
        <v>2</v>
      </c>
    </row>
    <row r="89" spans="1:4" x14ac:dyDescent="0.2">
      <c r="A89" t="s">
        <v>36</v>
      </c>
      <c r="B89">
        <v>3</v>
      </c>
      <c r="C89" t="s">
        <v>36</v>
      </c>
      <c r="D89">
        <f t="shared" si="1"/>
        <v>4</v>
      </c>
    </row>
    <row r="90" spans="1:4" x14ac:dyDescent="0.2">
      <c r="A90" t="s">
        <v>36</v>
      </c>
      <c r="B90">
        <v>3</v>
      </c>
      <c r="C90" t="s">
        <v>47</v>
      </c>
      <c r="D90">
        <f t="shared" si="1"/>
        <v>2</v>
      </c>
    </row>
    <row r="91" spans="1:4" x14ac:dyDescent="0.2">
      <c r="A91" t="s">
        <v>36</v>
      </c>
      <c r="B91">
        <v>4</v>
      </c>
      <c r="C91" t="s">
        <v>36</v>
      </c>
      <c r="D91">
        <f t="shared" si="1"/>
        <v>4</v>
      </c>
    </row>
    <row r="92" spans="1:4" x14ac:dyDescent="0.2">
      <c r="A92" t="s">
        <v>47</v>
      </c>
      <c r="B92">
        <v>3</v>
      </c>
      <c r="C92" t="s">
        <v>47</v>
      </c>
      <c r="D92">
        <f t="shared" si="1"/>
        <v>2</v>
      </c>
    </row>
    <row r="93" spans="1:4" x14ac:dyDescent="0.2">
      <c r="A93" t="s">
        <v>47</v>
      </c>
      <c r="B93">
        <v>1</v>
      </c>
      <c r="C93" t="s">
        <v>47</v>
      </c>
      <c r="D93">
        <f t="shared" si="1"/>
        <v>2</v>
      </c>
    </row>
    <row r="94" spans="1:4" x14ac:dyDescent="0.2">
      <c r="A94" t="s">
        <v>47</v>
      </c>
      <c r="B94">
        <v>4</v>
      </c>
      <c r="C94" t="s">
        <v>47</v>
      </c>
      <c r="D94">
        <f t="shared" si="1"/>
        <v>2</v>
      </c>
    </row>
    <row r="95" spans="1:4" x14ac:dyDescent="0.2">
      <c r="A95" t="s">
        <v>36</v>
      </c>
      <c r="B95">
        <v>4</v>
      </c>
      <c r="C95" t="s">
        <v>47</v>
      </c>
      <c r="D95">
        <f t="shared" si="1"/>
        <v>2</v>
      </c>
    </row>
    <row r="96" spans="1:4" x14ac:dyDescent="0.2">
      <c r="A96" t="s">
        <v>47</v>
      </c>
      <c r="B96">
        <v>5</v>
      </c>
      <c r="C96" t="s">
        <v>63</v>
      </c>
      <c r="D96">
        <f t="shared" si="1"/>
        <v>3</v>
      </c>
    </row>
    <row r="97" spans="1:4" x14ac:dyDescent="0.2">
      <c r="A97" t="s">
        <v>47</v>
      </c>
      <c r="B97">
        <v>4</v>
      </c>
      <c r="C97" t="s">
        <v>47</v>
      </c>
      <c r="D97">
        <f t="shared" si="1"/>
        <v>2</v>
      </c>
    </row>
    <row r="98" spans="1:4" x14ac:dyDescent="0.2">
      <c r="A98" t="s">
        <v>47</v>
      </c>
      <c r="B98">
        <v>4</v>
      </c>
      <c r="C98" t="s">
        <v>47</v>
      </c>
      <c r="D98">
        <f t="shared" si="1"/>
        <v>2</v>
      </c>
    </row>
    <row r="99" spans="1:4" x14ac:dyDescent="0.2">
      <c r="A99" t="s">
        <v>47</v>
      </c>
      <c r="B99">
        <v>3</v>
      </c>
      <c r="C99" t="s">
        <v>47</v>
      </c>
      <c r="D99">
        <f t="shared" si="1"/>
        <v>2</v>
      </c>
    </row>
    <row r="100" spans="1:4" x14ac:dyDescent="0.2">
      <c r="A100" t="s">
        <v>63</v>
      </c>
      <c r="B100">
        <v>5</v>
      </c>
      <c r="C100" t="s">
        <v>63</v>
      </c>
      <c r="D100">
        <f t="shared" si="1"/>
        <v>3</v>
      </c>
    </row>
    <row r="101" spans="1:4" x14ac:dyDescent="0.2">
      <c r="A101" t="s">
        <v>63</v>
      </c>
      <c r="B101">
        <v>5</v>
      </c>
      <c r="C101" t="s">
        <v>39</v>
      </c>
      <c r="D101">
        <f t="shared" si="1"/>
        <v>1</v>
      </c>
    </row>
    <row r="102" spans="1:4" x14ac:dyDescent="0.2">
      <c r="A102" t="s">
        <v>47</v>
      </c>
      <c r="B102">
        <v>5</v>
      </c>
      <c r="C102" t="s">
        <v>63</v>
      </c>
      <c r="D102">
        <f t="shared" si="1"/>
        <v>3</v>
      </c>
    </row>
    <row r="103" spans="1:4" x14ac:dyDescent="0.2">
      <c r="A103" t="s">
        <v>47</v>
      </c>
      <c r="B103">
        <v>5</v>
      </c>
      <c r="C103" t="s">
        <v>47</v>
      </c>
      <c r="D103">
        <f t="shared" si="1"/>
        <v>2</v>
      </c>
    </row>
    <row r="104" spans="1:4" x14ac:dyDescent="0.2">
      <c r="A104" t="s">
        <v>47</v>
      </c>
      <c r="B104">
        <v>4</v>
      </c>
      <c r="C104" t="s">
        <v>47</v>
      </c>
      <c r="D104">
        <f t="shared" si="1"/>
        <v>2</v>
      </c>
    </row>
    <row r="105" spans="1:4" x14ac:dyDescent="0.2">
      <c r="A105" t="s">
        <v>47</v>
      </c>
      <c r="B105">
        <v>3</v>
      </c>
      <c r="C105" t="s">
        <v>47</v>
      </c>
      <c r="D105">
        <f t="shared" si="1"/>
        <v>2</v>
      </c>
    </row>
    <row r="106" spans="1:4" x14ac:dyDescent="0.2">
      <c r="A106" t="s">
        <v>36</v>
      </c>
      <c r="B106">
        <v>3</v>
      </c>
      <c r="C106" t="s">
        <v>39</v>
      </c>
      <c r="D106">
        <f t="shared" si="1"/>
        <v>1</v>
      </c>
    </row>
    <row r="107" spans="1:4" x14ac:dyDescent="0.2">
      <c r="A107" t="s">
        <v>36</v>
      </c>
      <c r="B107">
        <v>4</v>
      </c>
      <c r="C107" t="s">
        <v>47</v>
      </c>
      <c r="D107">
        <f t="shared" si="1"/>
        <v>2</v>
      </c>
    </row>
    <row r="108" spans="1:4" x14ac:dyDescent="0.2">
      <c r="A108" t="s">
        <v>63</v>
      </c>
      <c r="B108">
        <v>3</v>
      </c>
      <c r="C108" t="s">
        <v>39</v>
      </c>
      <c r="D108">
        <f t="shared" si="1"/>
        <v>1</v>
      </c>
    </row>
    <row r="109" spans="1:4" x14ac:dyDescent="0.2">
      <c r="A109" t="s">
        <v>36</v>
      </c>
      <c r="B109">
        <v>3</v>
      </c>
      <c r="C109" t="s">
        <v>39</v>
      </c>
      <c r="D109">
        <f t="shared" si="1"/>
        <v>1</v>
      </c>
    </row>
    <row r="110" spans="1:4" x14ac:dyDescent="0.2">
      <c r="A110" t="s">
        <v>47</v>
      </c>
      <c r="B110">
        <v>3</v>
      </c>
      <c r="C110" t="s">
        <v>63</v>
      </c>
      <c r="D110">
        <f t="shared" si="1"/>
        <v>3</v>
      </c>
    </row>
    <row r="111" spans="1:4" x14ac:dyDescent="0.2">
      <c r="A111" t="s">
        <v>47</v>
      </c>
      <c r="B111">
        <v>5</v>
      </c>
      <c r="C111" t="s">
        <v>47</v>
      </c>
      <c r="D111">
        <f t="shared" si="1"/>
        <v>2</v>
      </c>
    </row>
    <row r="112" spans="1:4" x14ac:dyDescent="0.2">
      <c r="A112" t="s">
        <v>36</v>
      </c>
      <c r="B112">
        <v>3</v>
      </c>
      <c r="C112" t="s">
        <v>39</v>
      </c>
      <c r="D112">
        <f t="shared" si="1"/>
        <v>1</v>
      </c>
    </row>
    <row r="113" spans="1:4" x14ac:dyDescent="0.2">
      <c r="A113" t="s">
        <v>47</v>
      </c>
      <c r="B113">
        <v>4</v>
      </c>
      <c r="C113" t="s">
        <v>39</v>
      </c>
      <c r="D113">
        <f t="shared" si="1"/>
        <v>1</v>
      </c>
    </row>
    <row r="114" spans="1:4" x14ac:dyDescent="0.2">
      <c r="A114" t="s">
        <v>36</v>
      </c>
      <c r="B114">
        <v>4</v>
      </c>
      <c r="C114" t="s">
        <v>39</v>
      </c>
      <c r="D114">
        <f t="shared" si="1"/>
        <v>1</v>
      </c>
    </row>
    <row r="115" spans="1:4" x14ac:dyDescent="0.2">
      <c r="A115" t="s">
        <v>47</v>
      </c>
      <c r="B115">
        <v>1</v>
      </c>
      <c r="C115" t="s">
        <v>47</v>
      </c>
      <c r="D115">
        <f t="shared" si="1"/>
        <v>2</v>
      </c>
    </row>
    <row r="116" spans="1:4" x14ac:dyDescent="0.2">
      <c r="A116" t="s">
        <v>47</v>
      </c>
      <c r="B116">
        <v>3</v>
      </c>
      <c r="C116" t="s">
        <v>63</v>
      </c>
      <c r="D116">
        <f t="shared" si="1"/>
        <v>3</v>
      </c>
    </row>
    <row r="117" spans="1:4" x14ac:dyDescent="0.2">
      <c r="A117" t="s">
        <v>36</v>
      </c>
      <c r="B117">
        <v>4</v>
      </c>
      <c r="C117" t="s">
        <v>47</v>
      </c>
      <c r="D117">
        <f t="shared" si="1"/>
        <v>2</v>
      </c>
    </row>
    <row r="118" spans="1:4" x14ac:dyDescent="0.2">
      <c r="A118" t="s">
        <v>47</v>
      </c>
      <c r="B118">
        <v>5</v>
      </c>
      <c r="C118" t="s">
        <v>63</v>
      </c>
      <c r="D118">
        <f t="shared" si="1"/>
        <v>3</v>
      </c>
    </row>
    <row r="119" spans="1:4" x14ac:dyDescent="0.2">
      <c r="A119" t="s">
        <v>63</v>
      </c>
      <c r="B119">
        <v>4</v>
      </c>
      <c r="C119" t="s">
        <v>63</v>
      </c>
      <c r="D119">
        <f t="shared" si="1"/>
        <v>3</v>
      </c>
    </row>
    <row r="120" spans="1:4" x14ac:dyDescent="0.2">
      <c r="A120" t="s">
        <v>36</v>
      </c>
      <c r="B120">
        <v>5</v>
      </c>
      <c r="C120" t="s">
        <v>47</v>
      </c>
      <c r="D120">
        <f t="shared" si="1"/>
        <v>2</v>
      </c>
    </row>
    <row r="121" spans="1:4" x14ac:dyDescent="0.2">
      <c r="A121" t="s">
        <v>36</v>
      </c>
      <c r="B121">
        <v>5</v>
      </c>
      <c r="C121" t="s">
        <v>63</v>
      </c>
      <c r="D121">
        <f t="shared" si="1"/>
        <v>3</v>
      </c>
    </row>
    <row r="122" spans="1:4" x14ac:dyDescent="0.2">
      <c r="A122" t="s">
        <v>63</v>
      </c>
      <c r="B122">
        <v>3</v>
      </c>
      <c r="C122" t="s">
        <v>47</v>
      </c>
      <c r="D122">
        <f t="shared" si="1"/>
        <v>2</v>
      </c>
    </row>
    <row r="123" spans="1:4" x14ac:dyDescent="0.2">
      <c r="A123" t="s">
        <v>63</v>
      </c>
      <c r="B123">
        <v>4</v>
      </c>
      <c r="C123" t="s">
        <v>47</v>
      </c>
      <c r="D123">
        <f t="shared" si="1"/>
        <v>2</v>
      </c>
    </row>
    <row r="124" spans="1:4" x14ac:dyDescent="0.2">
      <c r="A124" t="s">
        <v>36</v>
      </c>
      <c r="B124">
        <v>5</v>
      </c>
      <c r="C124" t="s">
        <v>39</v>
      </c>
      <c r="D124">
        <f t="shared" si="1"/>
        <v>1</v>
      </c>
    </row>
  </sheetData>
  <mergeCells count="1">
    <mergeCell ref="H27:I27"/>
  </mergeCells>
  <pageMargins left="0.7" right="0.7" top="0.75" bottom="0.75" header="0.3" footer="0.3"/>
  <drawing r:id="rId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4"/>
  <sheetViews>
    <sheetView workbookViewId="0">
      <selection activeCell="E1" sqref="E1:E124"/>
    </sheetView>
  </sheetViews>
  <sheetFormatPr baseColWidth="10" defaultRowHeight="16" x14ac:dyDescent="0.2"/>
  <cols>
    <col min="3" max="3" width="16" bestFit="1" customWidth="1"/>
    <col min="4" max="4" width="34.6640625" bestFit="1" customWidth="1"/>
    <col min="5" max="5" width="18.33203125" customWidth="1"/>
    <col min="6" max="6" width="21" bestFit="1" customWidth="1"/>
    <col min="7" max="7" width="13" bestFit="1" customWidth="1"/>
    <col min="8" max="8" width="36.33203125" bestFit="1" customWidth="1"/>
    <col min="9" max="9" width="8.83203125" bestFit="1" customWidth="1"/>
    <col min="10" max="10" width="7" bestFit="1" customWidth="1"/>
    <col min="11" max="11" width="5.1640625" bestFit="1" customWidth="1"/>
    <col min="12" max="13" width="5.6640625" bestFit="1" customWidth="1"/>
    <col min="14" max="14" width="7.6640625" bestFit="1" customWidth="1"/>
    <col min="15" max="15" width="3.6640625" bestFit="1" customWidth="1"/>
    <col min="16" max="16" width="8.1640625" bestFit="1" customWidth="1"/>
    <col min="17" max="17" width="4.66406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9" x14ac:dyDescent="0.2">
      <c r="A2" t="s">
        <v>33</v>
      </c>
      <c r="B2" t="s">
        <v>34</v>
      </c>
      <c r="C2">
        <v>30</v>
      </c>
      <c r="D2" t="s">
        <v>35</v>
      </c>
      <c r="E2" t="s">
        <v>38</v>
      </c>
      <c r="G2" s="16" t="s">
        <v>249</v>
      </c>
      <c r="H2" s="17" t="s">
        <v>251</v>
      </c>
      <c r="I2" s="14" t="s">
        <v>260</v>
      </c>
    </row>
    <row r="3" spans="1:9" x14ac:dyDescent="0.2">
      <c r="A3" t="s">
        <v>33</v>
      </c>
      <c r="B3" t="s">
        <v>34</v>
      </c>
      <c r="C3">
        <v>23</v>
      </c>
      <c r="D3" t="s">
        <v>43</v>
      </c>
      <c r="E3" t="s">
        <v>45</v>
      </c>
      <c r="G3" s="18" t="s">
        <v>212</v>
      </c>
      <c r="H3" s="19">
        <v>1</v>
      </c>
      <c r="I3" s="14">
        <f>GETPIVOTDATA("Which country do you belong to? ",$G$2,"Which country do you belong to? ","China")/GETPIVOTDATA("Which country do you belong to? ",$G$2)</f>
        <v>8.130081300813009E-3</v>
      </c>
    </row>
    <row r="4" spans="1:9" x14ac:dyDescent="0.2">
      <c r="A4" t="s">
        <v>33</v>
      </c>
      <c r="B4" t="s">
        <v>34</v>
      </c>
      <c r="C4">
        <v>23</v>
      </c>
      <c r="D4" t="s">
        <v>43</v>
      </c>
      <c r="E4" t="s">
        <v>51</v>
      </c>
      <c r="G4" s="20" t="s">
        <v>230</v>
      </c>
      <c r="H4" s="21">
        <v>1</v>
      </c>
      <c r="I4" s="14">
        <f>GETPIVOTDATA("Which country do you belong to? ",$G$2,"Which country do you belong to? ","Gambia")/GETPIVOTDATA("Which country do you belong to? ",$G$2)</f>
        <v>8.130081300813009E-3</v>
      </c>
    </row>
    <row r="5" spans="1:9" x14ac:dyDescent="0.2">
      <c r="A5" t="s">
        <v>54</v>
      </c>
      <c r="B5" t="s">
        <v>34</v>
      </c>
      <c r="C5">
        <v>31</v>
      </c>
      <c r="D5" t="s">
        <v>35</v>
      </c>
      <c r="E5" t="s">
        <v>56</v>
      </c>
      <c r="G5" s="20" t="s">
        <v>186</v>
      </c>
      <c r="H5" s="21">
        <v>1</v>
      </c>
      <c r="I5" s="14">
        <f>GETPIVOTDATA("Which country do you belong to? ",$G$2,"Which country do you belong to? ","Germany")/GETPIVOTDATA("Which country do you belong to? ",$G$2)</f>
        <v>8.130081300813009E-3</v>
      </c>
    </row>
    <row r="6" spans="1:9" x14ac:dyDescent="0.2">
      <c r="A6" t="s">
        <v>33</v>
      </c>
      <c r="B6" t="s">
        <v>59</v>
      </c>
      <c r="C6">
        <v>23</v>
      </c>
      <c r="D6" t="s">
        <v>43</v>
      </c>
      <c r="E6" t="s">
        <v>38</v>
      </c>
      <c r="G6" s="20" t="s">
        <v>246</v>
      </c>
      <c r="H6" s="21">
        <v>1</v>
      </c>
      <c r="I6" s="14">
        <f>GETPIVOTDATA("Which country do you belong to? ",$G$2,"Which country do you belong to? ","Iceland")/GETPIVOTDATA("Which country do you belong to? ",$G$2)</f>
        <v>8.130081300813009E-3</v>
      </c>
    </row>
    <row r="7" spans="1:9" x14ac:dyDescent="0.2">
      <c r="A7" t="s">
        <v>33</v>
      </c>
      <c r="B7" t="s">
        <v>34</v>
      </c>
      <c r="C7">
        <v>21</v>
      </c>
      <c r="D7" t="s">
        <v>43</v>
      </c>
      <c r="E7" t="s">
        <v>38</v>
      </c>
      <c r="G7" s="20" t="s">
        <v>33</v>
      </c>
      <c r="H7" s="21">
        <v>96</v>
      </c>
      <c r="I7" s="14">
        <f>GETPIVOTDATA("Which country do you belong to? ",$G$2,"Which country do you belong to? ","India")/GETPIVOTDATA("Which country do you belong to? ",$G$2)</f>
        <v>0.78048780487804881</v>
      </c>
    </row>
    <row r="8" spans="1:9" x14ac:dyDescent="0.2">
      <c r="A8" t="s">
        <v>33</v>
      </c>
      <c r="B8" t="s">
        <v>34</v>
      </c>
      <c r="C8">
        <v>30</v>
      </c>
      <c r="D8" t="s">
        <v>43</v>
      </c>
      <c r="E8" t="s">
        <v>45</v>
      </c>
      <c r="G8" s="20" t="s">
        <v>227</v>
      </c>
      <c r="H8" s="21">
        <v>1</v>
      </c>
      <c r="I8" s="14">
        <f>GETPIVOTDATA("Which country do you belong to? ",$G$2,"Which country do you belong to? ","Israel")/GETPIVOTDATA("Which country do you belong to? ",$G$2)</f>
        <v>8.130081300813009E-3</v>
      </c>
    </row>
    <row r="9" spans="1:9" x14ac:dyDescent="0.2">
      <c r="A9" t="s">
        <v>33</v>
      </c>
      <c r="B9" t="s">
        <v>59</v>
      </c>
      <c r="C9">
        <v>27</v>
      </c>
      <c r="D9" t="s">
        <v>65</v>
      </c>
      <c r="E9" t="s">
        <v>45</v>
      </c>
      <c r="G9" s="20" t="s">
        <v>37</v>
      </c>
      <c r="H9" s="21">
        <v>1</v>
      </c>
      <c r="I9" s="14">
        <f>GETPIVOTDATA("Which country do you belong to? ",$G$2,"Which country do you belong to? ","Spain")/GETPIVOTDATA("Which country do you belong to? ",$G$2)</f>
        <v>8.130081300813009E-3</v>
      </c>
    </row>
    <row r="10" spans="1:9" x14ac:dyDescent="0.2">
      <c r="A10" t="s">
        <v>33</v>
      </c>
      <c r="B10" t="s">
        <v>34</v>
      </c>
      <c r="C10">
        <v>27</v>
      </c>
      <c r="D10" t="s">
        <v>35</v>
      </c>
      <c r="E10" t="s">
        <v>38</v>
      </c>
      <c r="G10" s="20" t="s">
        <v>248</v>
      </c>
      <c r="H10" s="21">
        <v>1</v>
      </c>
      <c r="I10" s="14">
        <f>GETPIVOTDATA("Which country do you belong to? ",$G$2,"Which country do you belong to? ","Spain")/GETPIVOTDATA("Which country do you belong to? ",$G$2)</f>
        <v>8.130081300813009E-3</v>
      </c>
    </row>
    <row r="11" spans="1:9" x14ac:dyDescent="0.2">
      <c r="A11" t="s">
        <v>33</v>
      </c>
      <c r="B11" t="s">
        <v>59</v>
      </c>
      <c r="C11">
        <v>21</v>
      </c>
      <c r="D11" t="s">
        <v>43</v>
      </c>
      <c r="E11" t="s">
        <v>45</v>
      </c>
      <c r="G11" s="20" t="s">
        <v>54</v>
      </c>
      <c r="H11" s="21">
        <v>17</v>
      </c>
      <c r="I11" s="14">
        <f>GETPIVOTDATA("Which country do you belong to? ",$G$2,"Which country do you belong to? ","UK")/GETPIVOTDATA("Which country do you belong to? ",$G$2)</f>
        <v>0.13821138211382114</v>
      </c>
    </row>
    <row r="12" spans="1:9" x14ac:dyDescent="0.2">
      <c r="A12" t="s">
        <v>33</v>
      </c>
      <c r="B12" t="s">
        <v>34</v>
      </c>
      <c r="C12">
        <v>25</v>
      </c>
      <c r="D12" t="s">
        <v>65</v>
      </c>
      <c r="E12" t="s">
        <v>38</v>
      </c>
      <c r="G12" s="20" t="s">
        <v>235</v>
      </c>
      <c r="H12" s="21">
        <v>1</v>
      </c>
      <c r="I12" s="14">
        <f>GETPIVOTDATA("Which country do you belong to? ",$G$2,"Which country do you belong to? ","Uruguay")/GETPIVOTDATA("Which country do you belong to? ",$G$2)</f>
        <v>8.130081300813009E-3</v>
      </c>
    </row>
    <row r="13" spans="1:9" x14ac:dyDescent="0.2">
      <c r="A13" t="s">
        <v>33</v>
      </c>
      <c r="B13" t="s">
        <v>34</v>
      </c>
      <c r="C13">
        <v>23</v>
      </c>
      <c r="D13" t="s">
        <v>43</v>
      </c>
      <c r="E13" t="s">
        <v>45</v>
      </c>
      <c r="G13" s="20" t="s">
        <v>55</v>
      </c>
      <c r="H13" s="21">
        <v>2</v>
      </c>
      <c r="I13" s="14">
        <f>GETPIVOTDATA("Which country do you belong to? ",$G$2,"Which country do you belong to? ","USA")/GETPIVOTDATA("Which country do you belong to? ",$G$2)</f>
        <v>1.6260162601626018E-2</v>
      </c>
    </row>
    <row r="14" spans="1:9" x14ac:dyDescent="0.2">
      <c r="A14" t="s">
        <v>33</v>
      </c>
      <c r="B14" t="s">
        <v>59</v>
      </c>
      <c r="C14">
        <v>26</v>
      </c>
      <c r="D14" t="s">
        <v>65</v>
      </c>
      <c r="E14" t="s">
        <v>45</v>
      </c>
      <c r="G14" s="22" t="s">
        <v>250</v>
      </c>
      <c r="H14" s="23">
        <v>123</v>
      </c>
      <c r="I14" s="14">
        <f>GETPIVOTDATA("Which country do you belong to? ",$G$2)/GETPIVOTDATA("Which country do you belong to? ",$G$2)</f>
        <v>1</v>
      </c>
    </row>
    <row r="15" spans="1:9" x14ac:dyDescent="0.2">
      <c r="A15" t="s">
        <v>33</v>
      </c>
      <c r="B15" t="s">
        <v>34</v>
      </c>
      <c r="C15">
        <v>38</v>
      </c>
      <c r="D15" t="s">
        <v>65</v>
      </c>
      <c r="E15" t="s">
        <v>56</v>
      </c>
    </row>
    <row r="16" spans="1:9" x14ac:dyDescent="0.2">
      <c r="A16" t="s">
        <v>33</v>
      </c>
      <c r="B16" t="s">
        <v>59</v>
      </c>
      <c r="C16">
        <v>22</v>
      </c>
      <c r="D16" t="s">
        <v>65</v>
      </c>
      <c r="E16" t="s">
        <v>210</v>
      </c>
    </row>
    <row r="17" spans="1:9" x14ac:dyDescent="0.2">
      <c r="A17" t="s">
        <v>33</v>
      </c>
      <c r="B17" t="s">
        <v>59</v>
      </c>
      <c r="C17">
        <v>19</v>
      </c>
      <c r="D17" t="s">
        <v>82</v>
      </c>
      <c r="E17" t="s">
        <v>45</v>
      </c>
      <c r="G17" t="s">
        <v>249</v>
      </c>
      <c r="H17" t="s">
        <v>253</v>
      </c>
      <c r="I17" s="14" t="s">
        <v>260</v>
      </c>
    </row>
    <row r="18" spans="1:9" x14ac:dyDescent="0.2">
      <c r="A18" t="s">
        <v>33</v>
      </c>
      <c r="B18" t="s">
        <v>59</v>
      </c>
      <c r="C18">
        <v>19</v>
      </c>
      <c r="D18" t="s">
        <v>43</v>
      </c>
      <c r="E18" t="s">
        <v>45</v>
      </c>
      <c r="G18" s="11" t="s">
        <v>59</v>
      </c>
      <c r="H18" s="12">
        <v>46</v>
      </c>
      <c r="I18" s="14">
        <f>GETPIVOTDATA("What is your gender?",$G$17,"What is your gender?","Female")/GETPIVOTDATA("What is your gender?",$G$17)</f>
        <v>0.37398373983739835</v>
      </c>
    </row>
    <row r="19" spans="1:9" x14ac:dyDescent="0.2">
      <c r="A19" t="s">
        <v>33</v>
      </c>
      <c r="B19" t="s">
        <v>59</v>
      </c>
      <c r="C19">
        <v>21</v>
      </c>
      <c r="D19" t="s">
        <v>65</v>
      </c>
      <c r="E19" t="s">
        <v>45</v>
      </c>
      <c r="G19" s="11" t="s">
        <v>34</v>
      </c>
      <c r="H19" s="12">
        <v>75</v>
      </c>
      <c r="I19" s="14">
        <f>GETPIVOTDATA("What is your gender?",$G$17,"What is your gender?","Male")/GETPIVOTDATA("What is your gender?",$G$17)</f>
        <v>0.6097560975609756</v>
      </c>
    </row>
    <row r="20" spans="1:9" x14ac:dyDescent="0.2">
      <c r="A20" t="s">
        <v>33</v>
      </c>
      <c r="B20" t="s">
        <v>88</v>
      </c>
      <c r="C20">
        <v>19</v>
      </c>
      <c r="D20" t="s">
        <v>82</v>
      </c>
      <c r="E20" t="s">
        <v>45</v>
      </c>
      <c r="G20" s="11" t="s">
        <v>88</v>
      </c>
      <c r="H20" s="12">
        <v>2</v>
      </c>
      <c r="I20" s="14">
        <f>GETPIVOTDATA("What is your gender?",$G$17,"What is your gender?","Non binary ")/GETPIVOTDATA("What is your gender?",$G$17)</f>
        <v>1.6260162601626018E-2</v>
      </c>
    </row>
    <row r="21" spans="1:9" x14ac:dyDescent="0.2">
      <c r="A21" t="s">
        <v>33</v>
      </c>
      <c r="B21" t="s">
        <v>34</v>
      </c>
      <c r="C21">
        <v>23</v>
      </c>
      <c r="D21" t="s">
        <v>43</v>
      </c>
      <c r="E21" t="s">
        <v>45</v>
      </c>
      <c r="G21" s="11" t="s">
        <v>250</v>
      </c>
      <c r="H21" s="12">
        <v>123</v>
      </c>
      <c r="I21" s="14">
        <f>GETPIVOTDATA("What is your gender?",$G$17)/GETPIVOTDATA("What is your gender?",$G$17)</f>
        <v>1</v>
      </c>
    </row>
    <row r="22" spans="1:9" x14ac:dyDescent="0.2">
      <c r="A22" t="s">
        <v>33</v>
      </c>
      <c r="B22" t="s">
        <v>59</v>
      </c>
      <c r="C22">
        <v>19</v>
      </c>
      <c r="D22" t="s">
        <v>43</v>
      </c>
      <c r="E22" t="s">
        <v>45</v>
      </c>
    </row>
    <row r="23" spans="1:9" x14ac:dyDescent="0.2">
      <c r="A23" t="s">
        <v>33</v>
      </c>
      <c r="B23" t="s">
        <v>59</v>
      </c>
      <c r="C23">
        <v>19</v>
      </c>
      <c r="D23" t="s">
        <v>43</v>
      </c>
      <c r="E23" t="s">
        <v>38</v>
      </c>
      <c r="G23" s="11" t="s">
        <v>254</v>
      </c>
      <c r="H23">
        <f xml:space="preserve"> MIN(C2:C124)</f>
        <v>13</v>
      </c>
    </row>
    <row r="24" spans="1:9" x14ac:dyDescent="0.2">
      <c r="A24" t="s">
        <v>33</v>
      </c>
      <c r="B24" t="s">
        <v>59</v>
      </c>
      <c r="C24">
        <v>26</v>
      </c>
      <c r="D24" t="s">
        <v>43</v>
      </c>
      <c r="E24" t="s">
        <v>38</v>
      </c>
      <c r="G24" s="11" t="s">
        <v>255</v>
      </c>
      <c r="H24">
        <f>MAX(C2:C124)</f>
        <v>46</v>
      </c>
    </row>
    <row r="25" spans="1:9" x14ac:dyDescent="0.2">
      <c r="A25" t="s">
        <v>33</v>
      </c>
      <c r="B25" t="s">
        <v>59</v>
      </c>
      <c r="C25">
        <v>21</v>
      </c>
      <c r="D25" t="s">
        <v>65</v>
      </c>
      <c r="E25" t="s">
        <v>56</v>
      </c>
      <c r="G25" s="11" t="s">
        <v>256</v>
      </c>
      <c r="H25">
        <f>AVERAGE(C2:C124)</f>
        <v>25.569105691056912</v>
      </c>
    </row>
    <row r="26" spans="1:9" x14ac:dyDescent="0.2">
      <c r="A26" t="s">
        <v>33</v>
      </c>
      <c r="B26" t="s">
        <v>59</v>
      </c>
      <c r="C26">
        <v>22</v>
      </c>
      <c r="D26" t="s">
        <v>43</v>
      </c>
      <c r="E26" t="s">
        <v>45</v>
      </c>
      <c r="G26" s="11" t="s">
        <v>257</v>
      </c>
      <c r="H26">
        <f>MEDIAN(C2:C124)</f>
        <v>25</v>
      </c>
    </row>
    <row r="27" spans="1:9" x14ac:dyDescent="0.2">
      <c r="A27" t="s">
        <v>33</v>
      </c>
      <c r="B27" t="s">
        <v>34</v>
      </c>
      <c r="C27">
        <v>13</v>
      </c>
      <c r="D27" t="s">
        <v>82</v>
      </c>
      <c r="E27" t="s">
        <v>38</v>
      </c>
    </row>
    <row r="28" spans="1:9" x14ac:dyDescent="0.2">
      <c r="A28" t="s">
        <v>33</v>
      </c>
      <c r="B28" t="s">
        <v>34</v>
      </c>
      <c r="C28">
        <v>22</v>
      </c>
      <c r="D28" t="s">
        <v>65</v>
      </c>
      <c r="E28" t="s">
        <v>38</v>
      </c>
    </row>
    <row r="29" spans="1:9" x14ac:dyDescent="0.2">
      <c r="A29" t="s">
        <v>33</v>
      </c>
      <c r="B29" t="s">
        <v>59</v>
      </c>
      <c r="C29">
        <v>22</v>
      </c>
      <c r="D29" t="s">
        <v>43</v>
      </c>
      <c r="E29" t="s">
        <v>45</v>
      </c>
      <c r="G29" s="10" t="s">
        <v>249</v>
      </c>
      <c r="H29" t="s">
        <v>258</v>
      </c>
      <c r="I29" s="14" t="s">
        <v>260</v>
      </c>
    </row>
    <row r="30" spans="1:9" x14ac:dyDescent="0.2">
      <c r="A30" t="s">
        <v>33</v>
      </c>
      <c r="B30" t="s">
        <v>59</v>
      </c>
      <c r="C30">
        <v>23</v>
      </c>
      <c r="D30" t="s">
        <v>43</v>
      </c>
      <c r="E30" t="s">
        <v>45</v>
      </c>
      <c r="G30" s="11" t="s">
        <v>82</v>
      </c>
      <c r="H30" s="12">
        <v>14</v>
      </c>
      <c r="I30" s="14">
        <f>GETPIVOTDATA("What is your highest level of education?",$G$29,"What is your highest level of education?","Intermediate")/GETPIVOTDATA("What is your highest level of education?",$G$29)</f>
        <v>0.11382113821138211</v>
      </c>
    </row>
    <row r="31" spans="1:9" x14ac:dyDescent="0.2">
      <c r="A31" t="s">
        <v>54</v>
      </c>
      <c r="B31" t="s">
        <v>34</v>
      </c>
      <c r="C31">
        <v>25</v>
      </c>
      <c r="D31" t="s">
        <v>65</v>
      </c>
      <c r="E31" t="s">
        <v>45</v>
      </c>
      <c r="G31" s="11" t="s">
        <v>65</v>
      </c>
      <c r="H31" s="12">
        <v>62</v>
      </c>
      <c r="I31" s="14">
        <f>GETPIVOTDATA("What is your highest level of education?",$G$29,"What is your highest level of education?","Postgraduate")/GETPIVOTDATA("What is your highest level of education?",$G$29)</f>
        <v>0.50406504065040647</v>
      </c>
    </row>
    <row r="32" spans="1:9" x14ac:dyDescent="0.2">
      <c r="A32" t="s">
        <v>33</v>
      </c>
      <c r="B32" t="s">
        <v>34</v>
      </c>
      <c r="C32">
        <v>27</v>
      </c>
      <c r="D32" t="s">
        <v>35</v>
      </c>
      <c r="E32" t="s">
        <v>45</v>
      </c>
      <c r="G32" s="11" t="s">
        <v>35</v>
      </c>
      <c r="H32" s="12">
        <v>11</v>
      </c>
      <c r="I32" s="14">
        <f>GETPIVOTDATA("What is your highest level of education?",$G$29,"What is your highest level of education?","Postgraduate and above")/GETPIVOTDATA("What is your highest level of education?",$G$29)</f>
        <v>8.943089430894309E-2</v>
      </c>
    </row>
    <row r="33" spans="1:9" x14ac:dyDescent="0.2">
      <c r="A33" t="s">
        <v>33</v>
      </c>
      <c r="B33" t="s">
        <v>34</v>
      </c>
      <c r="C33">
        <v>25</v>
      </c>
      <c r="D33" t="s">
        <v>35</v>
      </c>
      <c r="E33" t="s">
        <v>56</v>
      </c>
      <c r="G33" s="11" t="s">
        <v>43</v>
      </c>
      <c r="H33" s="12">
        <v>36</v>
      </c>
      <c r="I33" s="14">
        <f>GETPIVOTDATA("What is your highest level of education?",$G$29,"What is your highest level of education?","Undergraduate")/GETPIVOTDATA("What is your highest level of education?",$G$29)</f>
        <v>0.29268292682926828</v>
      </c>
    </row>
    <row r="34" spans="1:9" x14ac:dyDescent="0.2">
      <c r="A34" t="s">
        <v>33</v>
      </c>
      <c r="B34" t="s">
        <v>34</v>
      </c>
      <c r="C34">
        <v>24</v>
      </c>
      <c r="D34" t="s">
        <v>65</v>
      </c>
      <c r="E34" t="s">
        <v>45</v>
      </c>
      <c r="G34" s="11" t="s">
        <v>250</v>
      </c>
      <c r="H34" s="12">
        <v>123</v>
      </c>
      <c r="I34" s="14">
        <f>GETPIVOTDATA("What is your highest level of education?",$G$29)/GETPIVOTDATA("What is your highest level of education?",$G$29)</f>
        <v>1</v>
      </c>
    </row>
    <row r="35" spans="1:9" x14ac:dyDescent="0.2">
      <c r="A35" t="s">
        <v>33</v>
      </c>
      <c r="B35" t="s">
        <v>59</v>
      </c>
      <c r="C35">
        <v>23</v>
      </c>
      <c r="D35" t="s">
        <v>65</v>
      </c>
      <c r="E35" t="s">
        <v>45</v>
      </c>
    </row>
    <row r="36" spans="1:9" x14ac:dyDescent="0.2">
      <c r="A36" t="s">
        <v>33</v>
      </c>
      <c r="B36" t="s">
        <v>34</v>
      </c>
      <c r="C36">
        <v>24</v>
      </c>
      <c r="D36" t="s">
        <v>65</v>
      </c>
      <c r="E36" t="s">
        <v>210</v>
      </c>
    </row>
    <row r="37" spans="1:9" x14ac:dyDescent="0.2">
      <c r="A37" t="s">
        <v>33</v>
      </c>
      <c r="B37" t="s">
        <v>34</v>
      </c>
      <c r="C37">
        <v>25</v>
      </c>
      <c r="D37" t="s">
        <v>65</v>
      </c>
      <c r="E37" t="s">
        <v>45</v>
      </c>
      <c r="G37" s="10" t="s">
        <v>249</v>
      </c>
      <c r="H37" t="s">
        <v>259</v>
      </c>
      <c r="I37" s="14" t="s">
        <v>260</v>
      </c>
    </row>
    <row r="38" spans="1:9" x14ac:dyDescent="0.2">
      <c r="A38" t="s">
        <v>33</v>
      </c>
      <c r="B38" t="s">
        <v>34</v>
      </c>
      <c r="C38">
        <v>21</v>
      </c>
      <c r="D38" t="s">
        <v>43</v>
      </c>
      <c r="E38" t="s">
        <v>38</v>
      </c>
      <c r="G38" s="11" t="s">
        <v>56</v>
      </c>
      <c r="H38" s="12">
        <v>8</v>
      </c>
      <c r="I38" s="14">
        <f>GETPIVOTDATA("What was the purpose of traveling?",$G$37,"What was the purpose of traveling?","Business")/GETPIVOTDATA("What was the purpose of traveling?",$G$37)</f>
        <v>6.5040650406504072E-2</v>
      </c>
    </row>
    <row r="39" spans="1:9" x14ac:dyDescent="0.2">
      <c r="A39" t="s">
        <v>33</v>
      </c>
      <c r="B39" t="s">
        <v>34</v>
      </c>
      <c r="C39">
        <v>30</v>
      </c>
      <c r="D39" t="s">
        <v>65</v>
      </c>
      <c r="E39" t="s">
        <v>45</v>
      </c>
      <c r="G39" s="11" t="s">
        <v>38</v>
      </c>
      <c r="H39" s="12">
        <v>21</v>
      </c>
      <c r="I39" s="14">
        <f>GETPIVOTDATA("What was the purpose of traveling?",$G$37,"What was the purpose of traveling?","Education")/GETPIVOTDATA("What was the purpose of traveling?",$G$37)</f>
        <v>0.17073170731707318</v>
      </c>
    </row>
    <row r="40" spans="1:9" x14ac:dyDescent="0.2">
      <c r="A40" t="s">
        <v>33</v>
      </c>
      <c r="B40" t="s">
        <v>59</v>
      </c>
      <c r="C40">
        <v>25</v>
      </c>
      <c r="D40" t="s">
        <v>65</v>
      </c>
      <c r="E40" t="s">
        <v>38</v>
      </c>
      <c r="G40" s="11" t="s">
        <v>45</v>
      </c>
      <c r="H40" s="12">
        <v>87</v>
      </c>
      <c r="I40" s="14">
        <f>GETPIVOTDATA("What was the purpose of traveling?",$G$37,"What was the purpose of traveling?","holiday")/GETPIVOTDATA("What was the purpose of traveling?",$G$37)</f>
        <v>0.70731707317073167</v>
      </c>
    </row>
    <row r="41" spans="1:9" x14ac:dyDescent="0.2">
      <c r="A41" t="s">
        <v>33</v>
      </c>
      <c r="B41" t="s">
        <v>59</v>
      </c>
      <c r="C41">
        <v>18</v>
      </c>
      <c r="D41" t="s">
        <v>43</v>
      </c>
      <c r="E41" t="s">
        <v>45</v>
      </c>
      <c r="G41" s="11" t="s">
        <v>210</v>
      </c>
      <c r="H41" s="12">
        <v>4</v>
      </c>
      <c r="I41" s="14">
        <f>GETPIVOTDATA("What was the purpose of traveling?",$G$37,"What was the purpose of traveling?","Job")/GETPIVOTDATA("What was the purpose of traveling?",$G$37)</f>
        <v>3.2520325203252036E-2</v>
      </c>
    </row>
    <row r="42" spans="1:9" x14ac:dyDescent="0.2">
      <c r="A42" t="s">
        <v>33</v>
      </c>
      <c r="B42" t="s">
        <v>34</v>
      </c>
      <c r="C42">
        <v>18</v>
      </c>
      <c r="D42" t="s">
        <v>82</v>
      </c>
      <c r="E42" t="s">
        <v>45</v>
      </c>
      <c r="G42" s="11" t="s">
        <v>51</v>
      </c>
      <c r="H42" s="12">
        <v>3</v>
      </c>
      <c r="I42" s="14">
        <f>GETPIVOTDATA("What was the purpose of traveling?",$G$37,"What was the purpose of traveling?","Medical")/GETPIVOTDATA("What was the purpose of traveling?",$G$37)</f>
        <v>2.4390243902439025E-2</v>
      </c>
    </row>
    <row r="43" spans="1:9" x14ac:dyDescent="0.2">
      <c r="A43" t="s">
        <v>33</v>
      </c>
      <c r="B43" t="s">
        <v>59</v>
      </c>
      <c r="C43">
        <v>18</v>
      </c>
      <c r="D43" t="s">
        <v>43</v>
      </c>
      <c r="E43" t="s">
        <v>45</v>
      </c>
      <c r="G43" s="11" t="s">
        <v>250</v>
      </c>
      <c r="H43" s="12">
        <v>123</v>
      </c>
      <c r="I43" s="14">
        <f>GETPIVOTDATA("What was the purpose of traveling?",$G$37)/GETPIVOTDATA("What was the purpose of traveling?",$G$37)</f>
        <v>1</v>
      </c>
    </row>
    <row r="44" spans="1:9" x14ac:dyDescent="0.2">
      <c r="A44" t="s">
        <v>33</v>
      </c>
      <c r="B44" t="s">
        <v>34</v>
      </c>
      <c r="C44">
        <v>21</v>
      </c>
      <c r="D44" t="s">
        <v>43</v>
      </c>
      <c r="E44" t="s">
        <v>45</v>
      </c>
    </row>
    <row r="45" spans="1:9" x14ac:dyDescent="0.2">
      <c r="A45" t="s">
        <v>33</v>
      </c>
      <c r="B45" t="s">
        <v>59</v>
      </c>
      <c r="C45">
        <v>24</v>
      </c>
      <c r="D45" t="s">
        <v>65</v>
      </c>
      <c r="E45" t="s">
        <v>45</v>
      </c>
    </row>
    <row r="46" spans="1:9" x14ac:dyDescent="0.2">
      <c r="A46" t="s">
        <v>33</v>
      </c>
      <c r="B46" t="s">
        <v>34</v>
      </c>
      <c r="C46">
        <v>25</v>
      </c>
      <c r="D46" t="s">
        <v>65</v>
      </c>
      <c r="E46" t="s">
        <v>45</v>
      </c>
    </row>
    <row r="47" spans="1:9" x14ac:dyDescent="0.2">
      <c r="A47" t="s">
        <v>33</v>
      </c>
      <c r="B47" t="s">
        <v>34</v>
      </c>
      <c r="C47">
        <v>29</v>
      </c>
      <c r="D47" t="s">
        <v>65</v>
      </c>
      <c r="E47" t="s">
        <v>45</v>
      </c>
    </row>
    <row r="48" spans="1:9" x14ac:dyDescent="0.2">
      <c r="A48" t="s">
        <v>33</v>
      </c>
      <c r="B48" t="s">
        <v>34</v>
      </c>
      <c r="C48">
        <v>23</v>
      </c>
      <c r="D48" t="s">
        <v>65</v>
      </c>
      <c r="E48" t="s">
        <v>38</v>
      </c>
    </row>
    <row r="49" spans="1:5" x14ac:dyDescent="0.2">
      <c r="A49" t="s">
        <v>33</v>
      </c>
      <c r="B49" t="s">
        <v>59</v>
      </c>
      <c r="C49">
        <v>23</v>
      </c>
      <c r="D49" t="s">
        <v>65</v>
      </c>
      <c r="E49" t="s">
        <v>51</v>
      </c>
    </row>
    <row r="50" spans="1:5" x14ac:dyDescent="0.2">
      <c r="A50" t="s">
        <v>33</v>
      </c>
      <c r="B50" t="s">
        <v>59</v>
      </c>
      <c r="C50">
        <v>21</v>
      </c>
      <c r="D50" t="s">
        <v>43</v>
      </c>
      <c r="E50" t="s">
        <v>45</v>
      </c>
    </row>
    <row r="51" spans="1:5" x14ac:dyDescent="0.2">
      <c r="A51" t="s">
        <v>33</v>
      </c>
      <c r="B51" t="s">
        <v>34</v>
      </c>
      <c r="C51">
        <v>20</v>
      </c>
      <c r="D51" t="s">
        <v>43</v>
      </c>
      <c r="E51" t="s">
        <v>45</v>
      </c>
    </row>
    <row r="52" spans="1:5" x14ac:dyDescent="0.2">
      <c r="A52" t="s">
        <v>33</v>
      </c>
      <c r="B52" t="s">
        <v>34</v>
      </c>
      <c r="C52">
        <v>22</v>
      </c>
      <c r="D52" t="s">
        <v>65</v>
      </c>
      <c r="E52" t="s">
        <v>45</v>
      </c>
    </row>
    <row r="53" spans="1:5" x14ac:dyDescent="0.2">
      <c r="A53" t="s">
        <v>33</v>
      </c>
      <c r="B53" t="s">
        <v>59</v>
      </c>
      <c r="C53">
        <v>27</v>
      </c>
      <c r="D53" t="s">
        <v>65</v>
      </c>
      <c r="E53" t="s">
        <v>45</v>
      </c>
    </row>
    <row r="54" spans="1:5" x14ac:dyDescent="0.2">
      <c r="A54" t="s">
        <v>33</v>
      </c>
      <c r="B54" t="s">
        <v>59</v>
      </c>
      <c r="C54">
        <v>25</v>
      </c>
      <c r="D54" t="s">
        <v>65</v>
      </c>
      <c r="E54" t="s">
        <v>51</v>
      </c>
    </row>
    <row r="55" spans="1:5" x14ac:dyDescent="0.2">
      <c r="A55" t="s">
        <v>33</v>
      </c>
      <c r="B55" t="s">
        <v>34</v>
      </c>
      <c r="C55">
        <v>25</v>
      </c>
      <c r="D55" t="s">
        <v>65</v>
      </c>
      <c r="E55" t="s">
        <v>45</v>
      </c>
    </row>
    <row r="56" spans="1:5" x14ac:dyDescent="0.2">
      <c r="A56" t="s">
        <v>33</v>
      </c>
      <c r="B56" t="s">
        <v>59</v>
      </c>
      <c r="C56">
        <v>22</v>
      </c>
      <c r="D56" t="s">
        <v>65</v>
      </c>
      <c r="E56" t="s">
        <v>45</v>
      </c>
    </row>
    <row r="57" spans="1:5" x14ac:dyDescent="0.2">
      <c r="A57" t="s">
        <v>33</v>
      </c>
      <c r="B57" t="s">
        <v>34</v>
      </c>
      <c r="C57">
        <v>38</v>
      </c>
      <c r="D57" t="s">
        <v>65</v>
      </c>
      <c r="E57" t="s">
        <v>56</v>
      </c>
    </row>
    <row r="58" spans="1:5" x14ac:dyDescent="0.2">
      <c r="A58" t="s">
        <v>33</v>
      </c>
      <c r="B58" t="s">
        <v>34</v>
      </c>
      <c r="C58">
        <v>44</v>
      </c>
      <c r="D58" t="s">
        <v>35</v>
      </c>
      <c r="E58" t="s">
        <v>45</v>
      </c>
    </row>
    <row r="59" spans="1:5" x14ac:dyDescent="0.2">
      <c r="A59" t="s">
        <v>55</v>
      </c>
      <c r="B59" t="s">
        <v>34</v>
      </c>
      <c r="C59">
        <v>29</v>
      </c>
      <c r="D59" t="s">
        <v>35</v>
      </c>
      <c r="E59" t="s">
        <v>45</v>
      </c>
    </row>
    <row r="60" spans="1:5" x14ac:dyDescent="0.2">
      <c r="A60" t="s">
        <v>33</v>
      </c>
      <c r="B60" t="s">
        <v>34</v>
      </c>
      <c r="C60">
        <v>24</v>
      </c>
      <c r="D60" t="s">
        <v>65</v>
      </c>
      <c r="E60" t="s">
        <v>45</v>
      </c>
    </row>
    <row r="61" spans="1:5" x14ac:dyDescent="0.2">
      <c r="A61" t="s">
        <v>55</v>
      </c>
      <c r="B61" t="s">
        <v>34</v>
      </c>
      <c r="C61">
        <v>29</v>
      </c>
      <c r="D61" t="s">
        <v>35</v>
      </c>
      <c r="E61" t="s">
        <v>45</v>
      </c>
    </row>
    <row r="62" spans="1:5" x14ac:dyDescent="0.2">
      <c r="A62" t="s">
        <v>33</v>
      </c>
      <c r="B62" t="s">
        <v>34</v>
      </c>
      <c r="C62">
        <v>25</v>
      </c>
      <c r="D62" t="s">
        <v>43</v>
      </c>
      <c r="E62" t="s">
        <v>45</v>
      </c>
    </row>
    <row r="63" spans="1:5" x14ac:dyDescent="0.2">
      <c r="A63" t="s">
        <v>33</v>
      </c>
      <c r="B63" t="s">
        <v>34</v>
      </c>
      <c r="C63">
        <v>27</v>
      </c>
      <c r="D63" t="s">
        <v>65</v>
      </c>
      <c r="E63" t="s">
        <v>45</v>
      </c>
    </row>
    <row r="64" spans="1:5" x14ac:dyDescent="0.2">
      <c r="A64" t="s">
        <v>33</v>
      </c>
      <c r="B64" t="s">
        <v>59</v>
      </c>
      <c r="C64">
        <v>23</v>
      </c>
      <c r="D64" t="s">
        <v>65</v>
      </c>
      <c r="E64" t="s">
        <v>38</v>
      </c>
    </row>
    <row r="65" spans="1:5" x14ac:dyDescent="0.2">
      <c r="A65" t="s">
        <v>33</v>
      </c>
      <c r="B65" t="s">
        <v>59</v>
      </c>
      <c r="C65">
        <v>19</v>
      </c>
      <c r="D65" t="s">
        <v>82</v>
      </c>
      <c r="E65" t="s">
        <v>45</v>
      </c>
    </row>
    <row r="66" spans="1:5" x14ac:dyDescent="0.2">
      <c r="A66" t="s">
        <v>33</v>
      </c>
      <c r="B66" t="s">
        <v>34</v>
      </c>
      <c r="C66">
        <v>26</v>
      </c>
      <c r="D66" t="s">
        <v>43</v>
      </c>
      <c r="E66" t="s">
        <v>45</v>
      </c>
    </row>
    <row r="67" spans="1:5" x14ac:dyDescent="0.2">
      <c r="A67" t="s">
        <v>33</v>
      </c>
      <c r="B67" t="s">
        <v>34</v>
      </c>
      <c r="C67">
        <v>25</v>
      </c>
      <c r="D67" t="s">
        <v>65</v>
      </c>
      <c r="E67" t="s">
        <v>45</v>
      </c>
    </row>
    <row r="68" spans="1:5" x14ac:dyDescent="0.2">
      <c r="A68" t="s">
        <v>33</v>
      </c>
      <c r="B68" t="s">
        <v>59</v>
      </c>
      <c r="C68">
        <v>24</v>
      </c>
      <c r="D68" t="s">
        <v>43</v>
      </c>
      <c r="E68" t="s">
        <v>45</v>
      </c>
    </row>
    <row r="69" spans="1:5" x14ac:dyDescent="0.2">
      <c r="A69" t="s">
        <v>33</v>
      </c>
      <c r="B69" t="s">
        <v>59</v>
      </c>
      <c r="C69">
        <v>27</v>
      </c>
      <c r="D69" t="s">
        <v>65</v>
      </c>
      <c r="E69" t="s">
        <v>45</v>
      </c>
    </row>
    <row r="70" spans="1:5" x14ac:dyDescent="0.2">
      <c r="A70" t="s">
        <v>33</v>
      </c>
      <c r="B70" t="s">
        <v>34</v>
      </c>
      <c r="C70">
        <v>22</v>
      </c>
      <c r="D70" t="s">
        <v>82</v>
      </c>
      <c r="E70" t="s">
        <v>45</v>
      </c>
    </row>
    <row r="71" spans="1:5" x14ac:dyDescent="0.2">
      <c r="A71" t="s">
        <v>33</v>
      </c>
      <c r="B71" t="s">
        <v>34</v>
      </c>
      <c r="C71">
        <v>26</v>
      </c>
      <c r="D71" t="s">
        <v>65</v>
      </c>
      <c r="E71" t="s">
        <v>45</v>
      </c>
    </row>
    <row r="72" spans="1:5" x14ac:dyDescent="0.2">
      <c r="A72" t="s">
        <v>33</v>
      </c>
      <c r="B72" t="s">
        <v>34</v>
      </c>
      <c r="C72">
        <v>22</v>
      </c>
      <c r="D72" t="s">
        <v>65</v>
      </c>
      <c r="E72" t="s">
        <v>38</v>
      </c>
    </row>
    <row r="73" spans="1:5" x14ac:dyDescent="0.2">
      <c r="A73" t="s">
        <v>33</v>
      </c>
      <c r="B73" t="s">
        <v>34</v>
      </c>
      <c r="C73">
        <v>28</v>
      </c>
      <c r="D73" t="s">
        <v>65</v>
      </c>
      <c r="E73" t="s">
        <v>45</v>
      </c>
    </row>
    <row r="74" spans="1:5" x14ac:dyDescent="0.2">
      <c r="A74" t="s">
        <v>33</v>
      </c>
      <c r="B74" t="s">
        <v>59</v>
      </c>
      <c r="C74">
        <v>23</v>
      </c>
      <c r="D74" t="s">
        <v>65</v>
      </c>
      <c r="E74" t="s">
        <v>45</v>
      </c>
    </row>
    <row r="75" spans="1:5" x14ac:dyDescent="0.2">
      <c r="A75" t="s">
        <v>33</v>
      </c>
      <c r="B75" t="s">
        <v>34</v>
      </c>
      <c r="C75">
        <v>29</v>
      </c>
      <c r="D75" t="s">
        <v>43</v>
      </c>
      <c r="E75" t="s">
        <v>38</v>
      </c>
    </row>
    <row r="76" spans="1:5" x14ac:dyDescent="0.2">
      <c r="A76" t="s">
        <v>33</v>
      </c>
      <c r="B76" t="s">
        <v>34</v>
      </c>
      <c r="C76">
        <v>23</v>
      </c>
      <c r="D76" t="s">
        <v>65</v>
      </c>
      <c r="E76" t="s">
        <v>45</v>
      </c>
    </row>
    <row r="77" spans="1:5" x14ac:dyDescent="0.2">
      <c r="A77" t="s">
        <v>33</v>
      </c>
      <c r="B77" t="s">
        <v>59</v>
      </c>
      <c r="C77">
        <v>24</v>
      </c>
      <c r="D77" t="s">
        <v>65</v>
      </c>
      <c r="E77" t="s">
        <v>45</v>
      </c>
    </row>
    <row r="78" spans="1:5" x14ac:dyDescent="0.2">
      <c r="A78" t="s">
        <v>33</v>
      </c>
      <c r="B78" t="s">
        <v>34</v>
      </c>
      <c r="C78">
        <v>23</v>
      </c>
      <c r="D78" t="s">
        <v>65</v>
      </c>
      <c r="E78" t="s">
        <v>45</v>
      </c>
    </row>
    <row r="79" spans="1:5" x14ac:dyDescent="0.2">
      <c r="A79" t="s">
        <v>33</v>
      </c>
      <c r="B79" t="s">
        <v>59</v>
      </c>
      <c r="C79">
        <v>26</v>
      </c>
      <c r="D79" t="s">
        <v>65</v>
      </c>
      <c r="E79" t="s">
        <v>45</v>
      </c>
    </row>
    <row r="80" spans="1:5" x14ac:dyDescent="0.2">
      <c r="A80" t="s">
        <v>54</v>
      </c>
      <c r="B80" t="s">
        <v>34</v>
      </c>
      <c r="C80">
        <v>36</v>
      </c>
      <c r="D80" t="s">
        <v>65</v>
      </c>
      <c r="E80" t="s">
        <v>56</v>
      </c>
    </row>
    <row r="81" spans="1:5" x14ac:dyDescent="0.2">
      <c r="A81" t="s">
        <v>33</v>
      </c>
      <c r="B81" t="s">
        <v>59</v>
      </c>
      <c r="C81">
        <v>23</v>
      </c>
      <c r="D81" t="s">
        <v>43</v>
      </c>
      <c r="E81" t="s">
        <v>45</v>
      </c>
    </row>
    <row r="82" spans="1:5" x14ac:dyDescent="0.2">
      <c r="A82" t="s">
        <v>33</v>
      </c>
      <c r="B82" t="s">
        <v>34</v>
      </c>
      <c r="C82">
        <v>24</v>
      </c>
      <c r="D82" t="s">
        <v>65</v>
      </c>
      <c r="E82" t="s">
        <v>45</v>
      </c>
    </row>
    <row r="83" spans="1:5" x14ac:dyDescent="0.2">
      <c r="A83" t="s">
        <v>33</v>
      </c>
      <c r="B83" t="s">
        <v>34</v>
      </c>
      <c r="C83">
        <v>24</v>
      </c>
      <c r="D83" t="s">
        <v>65</v>
      </c>
      <c r="E83" t="s">
        <v>38</v>
      </c>
    </row>
    <row r="84" spans="1:5" x14ac:dyDescent="0.2">
      <c r="A84" t="s">
        <v>33</v>
      </c>
      <c r="B84" t="s">
        <v>34</v>
      </c>
      <c r="C84">
        <v>25</v>
      </c>
      <c r="D84" t="s">
        <v>43</v>
      </c>
      <c r="E84" t="s">
        <v>45</v>
      </c>
    </row>
    <row r="85" spans="1:5" x14ac:dyDescent="0.2">
      <c r="A85" t="s">
        <v>186</v>
      </c>
      <c r="B85" t="s">
        <v>59</v>
      </c>
      <c r="C85">
        <v>32</v>
      </c>
      <c r="D85" t="s">
        <v>82</v>
      </c>
      <c r="E85" t="s">
        <v>45</v>
      </c>
    </row>
    <row r="86" spans="1:5" x14ac:dyDescent="0.2">
      <c r="A86" t="s">
        <v>33</v>
      </c>
      <c r="B86" t="s">
        <v>34</v>
      </c>
      <c r="C86">
        <v>25</v>
      </c>
      <c r="D86" t="s">
        <v>65</v>
      </c>
      <c r="E86" t="s">
        <v>45</v>
      </c>
    </row>
    <row r="87" spans="1:5" x14ac:dyDescent="0.2">
      <c r="A87" t="s">
        <v>33</v>
      </c>
      <c r="B87" t="s">
        <v>59</v>
      </c>
      <c r="C87">
        <v>23</v>
      </c>
      <c r="D87" t="s">
        <v>43</v>
      </c>
      <c r="E87" t="s">
        <v>45</v>
      </c>
    </row>
    <row r="88" spans="1:5" x14ac:dyDescent="0.2">
      <c r="A88" t="s">
        <v>33</v>
      </c>
      <c r="B88" t="s">
        <v>59</v>
      </c>
      <c r="C88">
        <v>21</v>
      </c>
      <c r="D88" t="s">
        <v>65</v>
      </c>
      <c r="E88" t="s">
        <v>45</v>
      </c>
    </row>
    <row r="89" spans="1:5" x14ac:dyDescent="0.2">
      <c r="A89" t="s">
        <v>54</v>
      </c>
      <c r="B89" t="s">
        <v>34</v>
      </c>
      <c r="C89">
        <v>27</v>
      </c>
      <c r="D89" t="s">
        <v>65</v>
      </c>
      <c r="E89" t="s">
        <v>45</v>
      </c>
    </row>
    <row r="90" spans="1:5" x14ac:dyDescent="0.2">
      <c r="A90" t="s">
        <v>54</v>
      </c>
      <c r="B90" t="s">
        <v>34</v>
      </c>
      <c r="C90">
        <v>38</v>
      </c>
      <c r="D90" t="s">
        <v>65</v>
      </c>
      <c r="E90" t="s">
        <v>45</v>
      </c>
    </row>
    <row r="91" spans="1:5" x14ac:dyDescent="0.2">
      <c r="A91" t="s">
        <v>33</v>
      </c>
      <c r="B91" t="s">
        <v>34</v>
      </c>
      <c r="C91">
        <v>18</v>
      </c>
      <c r="D91" t="s">
        <v>82</v>
      </c>
      <c r="E91" t="s">
        <v>45</v>
      </c>
    </row>
    <row r="92" spans="1:5" x14ac:dyDescent="0.2">
      <c r="A92" t="s">
        <v>33</v>
      </c>
      <c r="B92" t="s">
        <v>59</v>
      </c>
      <c r="C92">
        <v>24</v>
      </c>
      <c r="D92" t="s">
        <v>65</v>
      </c>
      <c r="E92" t="s">
        <v>45</v>
      </c>
    </row>
    <row r="93" spans="1:5" x14ac:dyDescent="0.2">
      <c r="A93" t="s">
        <v>33</v>
      </c>
      <c r="B93" t="s">
        <v>59</v>
      </c>
      <c r="C93">
        <v>26</v>
      </c>
      <c r="D93" t="s">
        <v>35</v>
      </c>
      <c r="E93" t="s">
        <v>45</v>
      </c>
    </row>
    <row r="94" spans="1:5" x14ac:dyDescent="0.2">
      <c r="A94" t="s">
        <v>33</v>
      </c>
      <c r="B94" t="s">
        <v>59</v>
      </c>
      <c r="C94">
        <v>28</v>
      </c>
      <c r="D94" t="s">
        <v>65</v>
      </c>
      <c r="E94" t="s">
        <v>56</v>
      </c>
    </row>
    <row r="95" spans="1:5" x14ac:dyDescent="0.2">
      <c r="A95" t="s">
        <v>37</v>
      </c>
      <c r="B95" t="s">
        <v>34</v>
      </c>
      <c r="C95">
        <v>41</v>
      </c>
      <c r="D95" t="s">
        <v>35</v>
      </c>
      <c r="E95" t="s">
        <v>45</v>
      </c>
    </row>
    <row r="96" spans="1:5" x14ac:dyDescent="0.2">
      <c r="A96" t="s">
        <v>33</v>
      </c>
      <c r="B96" t="s">
        <v>88</v>
      </c>
      <c r="C96">
        <v>18</v>
      </c>
      <c r="D96" t="s">
        <v>43</v>
      </c>
      <c r="E96" t="s">
        <v>45</v>
      </c>
    </row>
    <row r="97" spans="1:5" x14ac:dyDescent="0.2">
      <c r="A97" t="s">
        <v>54</v>
      </c>
      <c r="B97" t="s">
        <v>34</v>
      </c>
      <c r="C97">
        <v>23</v>
      </c>
      <c r="D97" t="s">
        <v>82</v>
      </c>
      <c r="E97" t="s">
        <v>45</v>
      </c>
    </row>
    <row r="98" spans="1:5" x14ac:dyDescent="0.2">
      <c r="A98" t="s">
        <v>33</v>
      </c>
      <c r="B98" t="s">
        <v>34</v>
      </c>
      <c r="C98">
        <v>27</v>
      </c>
      <c r="D98" t="s">
        <v>65</v>
      </c>
      <c r="E98" t="s">
        <v>45</v>
      </c>
    </row>
    <row r="99" spans="1:5" x14ac:dyDescent="0.2">
      <c r="A99" t="s">
        <v>54</v>
      </c>
      <c r="B99" t="s">
        <v>34</v>
      </c>
      <c r="C99">
        <v>25</v>
      </c>
      <c r="D99" t="s">
        <v>65</v>
      </c>
      <c r="E99" t="s">
        <v>210</v>
      </c>
    </row>
    <row r="100" spans="1:5" x14ac:dyDescent="0.2">
      <c r="A100" t="s">
        <v>212</v>
      </c>
      <c r="B100" t="s">
        <v>34</v>
      </c>
      <c r="C100">
        <v>27</v>
      </c>
      <c r="D100" t="s">
        <v>35</v>
      </c>
      <c r="E100" t="s">
        <v>45</v>
      </c>
    </row>
    <row r="101" spans="1:5" x14ac:dyDescent="0.2">
      <c r="A101" t="s">
        <v>33</v>
      </c>
      <c r="B101" t="s">
        <v>59</v>
      </c>
      <c r="C101">
        <v>23</v>
      </c>
      <c r="D101" t="s">
        <v>43</v>
      </c>
      <c r="E101" t="s">
        <v>45</v>
      </c>
    </row>
    <row r="102" spans="1:5" x14ac:dyDescent="0.2">
      <c r="A102" t="s">
        <v>33</v>
      </c>
      <c r="B102" t="s">
        <v>34</v>
      </c>
      <c r="C102">
        <v>25</v>
      </c>
      <c r="D102" t="s">
        <v>43</v>
      </c>
      <c r="E102" t="s">
        <v>210</v>
      </c>
    </row>
    <row r="103" spans="1:5" x14ac:dyDescent="0.2">
      <c r="A103" t="s">
        <v>54</v>
      </c>
      <c r="B103" t="s">
        <v>34</v>
      </c>
      <c r="C103">
        <v>32</v>
      </c>
      <c r="D103" t="s">
        <v>43</v>
      </c>
      <c r="E103" t="s">
        <v>45</v>
      </c>
    </row>
    <row r="104" spans="1:5" x14ac:dyDescent="0.2">
      <c r="A104" t="s">
        <v>54</v>
      </c>
      <c r="B104" t="s">
        <v>34</v>
      </c>
      <c r="C104">
        <v>23</v>
      </c>
      <c r="D104" t="s">
        <v>82</v>
      </c>
      <c r="E104" t="s">
        <v>45</v>
      </c>
    </row>
    <row r="105" spans="1:5" x14ac:dyDescent="0.2">
      <c r="A105" t="s">
        <v>54</v>
      </c>
      <c r="B105" t="s">
        <v>34</v>
      </c>
      <c r="C105">
        <v>46</v>
      </c>
      <c r="D105" t="s">
        <v>82</v>
      </c>
      <c r="E105" t="s">
        <v>45</v>
      </c>
    </row>
    <row r="106" spans="1:5" x14ac:dyDescent="0.2">
      <c r="A106" t="s">
        <v>33</v>
      </c>
      <c r="B106" t="s">
        <v>34</v>
      </c>
      <c r="C106">
        <v>23</v>
      </c>
      <c r="D106" t="s">
        <v>65</v>
      </c>
      <c r="E106" t="s">
        <v>38</v>
      </c>
    </row>
    <row r="107" spans="1:5" x14ac:dyDescent="0.2">
      <c r="A107" t="s">
        <v>54</v>
      </c>
      <c r="B107" t="s">
        <v>34</v>
      </c>
      <c r="C107">
        <v>34</v>
      </c>
      <c r="D107" t="s">
        <v>65</v>
      </c>
      <c r="E107" t="s">
        <v>45</v>
      </c>
    </row>
    <row r="108" spans="1:5" x14ac:dyDescent="0.2">
      <c r="A108" t="s">
        <v>54</v>
      </c>
      <c r="B108" t="s">
        <v>59</v>
      </c>
      <c r="C108">
        <v>17</v>
      </c>
      <c r="D108" t="s">
        <v>82</v>
      </c>
      <c r="E108" t="s">
        <v>45</v>
      </c>
    </row>
    <row r="109" spans="1:5" x14ac:dyDescent="0.2">
      <c r="A109" t="s">
        <v>227</v>
      </c>
      <c r="B109" t="s">
        <v>34</v>
      </c>
      <c r="C109">
        <v>34</v>
      </c>
      <c r="D109" t="s">
        <v>65</v>
      </c>
      <c r="E109" t="s">
        <v>38</v>
      </c>
    </row>
    <row r="110" spans="1:5" x14ac:dyDescent="0.2">
      <c r="A110" t="s">
        <v>33</v>
      </c>
      <c r="B110" t="s">
        <v>34</v>
      </c>
      <c r="C110">
        <v>26</v>
      </c>
      <c r="D110" t="s">
        <v>65</v>
      </c>
      <c r="E110" t="s">
        <v>45</v>
      </c>
    </row>
    <row r="111" spans="1:5" x14ac:dyDescent="0.2">
      <c r="A111" t="s">
        <v>230</v>
      </c>
      <c r="B111" t="s">
        <v>34</v>
      </c>
      <c r="C111">
        <v>40</v>
      </c>
      <c r="D111" t="s">
        <v>82</v>
      </c>
      <c r="E111" t="s">
        <v>45</v>
      </c>
    </row>
    <row r="112" spans="1:5" x14ac:dyDescent="0.2">
      <c r="A112" t="s">
        <v>54</v>
      </c>
      <c r="B112" t="s">
        <v>59</v>
      </c>
      <c r="C112">
        <v>31</v>
      </c>
      <c r="D112" t="s">
        <v>65</v>
      </c>
      <c r="E112" t="s">
        <v>45</v>
      </c>
    </row>
    <row r="113" spans="1:5" x14ac:dyDescent="0.2">
      <c r="A113" t="s">
        <v>33</v>
      </c>
      <c r="B113" t="s">
        <v>34</v>
      </c>
      <c r="C113">
        <v>33</v>
      </c>
      <c r="D113" t="s">
        <v>65</v>
      </c>
      <c r="E113" t="s">
        <v>45</v>
      </c>
    </row>
    <row r="114" spans="1:5" x14ac:dyDescent="0.2">
      <c r="A114" t="s">
        <v>235</v>
      </c>
      <c r="B114" t="s">
        <v>34</v>
      </c>
      <c r="C114">
        <v>29</v>
      </c>
      <c r="D114" t="s">
        <v>65</v>
      </c>
      <c r="E114" t="s">
        <v>45</v>
      </c>
    </row>
    <row r="115" spans="1:5" x14ac:dyDescent="0.2">
      <c r="A115" t="s">
        <v>54</v>
      </c>
      <c r="B115" t="s">
        <v>59</v>
      </c>
      <c r="C115">
        <v>28</v>
      </c>
      <c r="D115" t="s">
        <v>82</v>
      </c>
      <c r="E115" t="s">
        <v>45</v>
      </c>
    </row>
    <row r="116" spans="1:5" x14ac:dyDescent="0.2">
      <c r="A116" t="s">
        <v>54</v>
      </c>
      <c r="B116" t="s">
        <v>34</v>
      </c>
      <c r="C116">
        <v>32</v>
      </c>
      <c r="D116" t="s">
        <v>65</v>
      </c>
      <c r="E116" t="s">
        <v>45</v>
      </c>
    </row>
    <row r="117" spans="1:5" x14ac:dyDescent="0.2">
      <c r="A117" t="s">
        <v>54</v>
      </c>
      <c r="B117" t="s">
        <v>34</v>
      </c>
      <c r="C117">
        <v>26</v>
      </c>
      <c r="D117" t="s">
        <v>65</v>
      </c>
      <c r="E117" t="s">
        <v>45</v>
      </c>
    </row>
    <row r="118" spans="1:5" x14ac:dyDescent="0.2">
      <c r="A118" t="s">
        <v>54</v>
      </c>
      <c r="B118" t="s">
        <v>34</v>
      </c>
      <c r="C118">
        <v>25</v>
      </c>
      <c r="D118" t="s">
        <v>43</v>
      </c>
      <c r="E118" t="s">
        <v>38</v>
      </c>
    </row>
    <row r="119" spans="1:5" x14ac:dyDescent="0.2">
      <c r="A119" t="s">
        <v>33</v>
      </c>
      <c r="B119" t="s">
        <v>34</v>
      </c>
      <c r="C119">
        <v>25</v>
      </c>
      <c r="D119" t="s">
        <v>43</v>
      </c>
      <c r="E119" t="s">
        <v>45</v>
      </c>
    </row>
    <row r="120" spans="1:5" x14ac:dyDescent="0.2">
      <c r="A120" t="s">
        <v>33</v>
      </c>
      <c r="B120" t="s">
        <v>34</v>
      </c>
      <c r="C120">
        <v>28</v>
      </c>
      <c r="D120" t="s">
        <v>65</v>
      </c>
      <c r="E120" t="s">
        <v>56</v>
      </c>
    </row>
    <row r="121" spans="1:5" x14ac:dyDescent="0.2">
      <c r="A121" t="s">
        <v>33</v>
      </c>
      <c r="B121" t="s">
        <v>59</v>
      </c>
      <c r="C121">
        <v>26</v>
      </c>
      <c r="D121" t="s">
        <v>65</v>
      </c>
      <c r="E121" t="s">
        <v>38</v>
      </c>
    </row>
    <row r="122" spans="1:5" x14ac:dyDescent="0.2">
      <c r="A122" t="s">
        <v>33</v>
      </c>
      <c r="B122" t="s">
        <v>34</v>
      </c>
      <c r="C122">
        <v>25</v>
      </c>
      <c r="D122" t="s">
        <v>43</v>
      </c>
      <c r="E122" t="s">
        <v>45</v>
      </c>
    </row>
    <row r="123" spans="1:5" x14ac:dyDescent="0.2">
      <c r="A123" t="s">
        <v>246</v>
      </c>
      <c r="B123" t="s">
        <v>59</v>
      </c>
      <c r="C123">
        <v>30</v>
      </c>
      <c r="D123" t="s">
        <v>43</v>
      </c>
      <c r="E123" t="s">
        <v>45</v>
      </c>
    </row>
    <row r="124" spans="1:5" x14ac:dyDescent="0.2">
      <c r="A124" t="s">
        <v>248</v>
      </c>
      <c r="B124" t="s">
        <v>59</v>
      </c>
      <c r="C124">
        <v>35</v>
      </c>
      <c r="D124" t="s">
        <v>65</v>
      </c>
      <c r="E124" t="s">
        <v>38</v>
      </c>
    </row>
  </sheetData>
  <pageMargins left="0.7" right="0.7" top="0.75" bottom="0.75" header="0.3" footer="0.3"/>
  <drawing r:id="rId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The Impact of Terrorism on the </vt:lpstr>
      <vt:lpstr>Safe-Activity</vt:lpstr>
      <vt:lpstr>Unsafe-Activity</vt:lpstr>
      <vt:lpstr>Activities</vt:lpstr>
      <vt:lpstr>Perception-Safety&amp;Security</vt:lpstr>
      <vt:lpstr>Perception-Country</vt:lpstr>
      <vt:lpstr>Sheet4</vt:lpstr>
      <vt:lpstr>Relationship</vt:lpstr>
      <vt:lpstr>Sheet9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2021-09-23T18:17:49Z</dcterms:created>
  <dcterms:modified xsi:type="dcterms:W3CDTF">2021-10-24T19:36:38Z</dcterms:modified>
</cp:coreProperties>
</file>