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gnmment\"/>
    </mc:Choice>
  </mc:AlternateContent>
  <xr:revisionPtr revIDLastSave="0" documentId="8_{59ACD03C-34FA-41C1-B7B7-DF530294B8AE}" xr6:coauthVersionLast="47" xr6:coauthVersionMax="47" xr10:uidLastSave="{00000000-0000-0000-0000-000000000000}"/>
  <bookViews>
    <workbookView xWindow="-108" yWindow="-108" windowWidth="23256" windowHeight="12456" activeTab="5" xr2:uid="{D9D0FF25-132D-4EA6-AF67-EF4F053392AD}"/>
  </bookViews>
  <sheets>
    <sheet name="Dsum" sheetId="7" r:id="rId1"/>
    <sheet name="Sum Vs Subtotal" sheetId="1" r:id="rId2"/>
    <sheet name="SubTotal" sheetId="2" r:id="rId3"/>
    <sheet name="Sub Total 2" sheetId="5" r:id="rId4"/>
    <sheet name="Text to Column" sheetId="3" r:id="rId5"/>
    <sheet name="Txt to Col" sheetId="4" r:id="rId6"/>
    <sheet name="Eg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7" l="1"/>
  <c r="C17" i="5"/>
  <c r="B17" i="5"/>
  <c r="C13" i="5"/>
  <c r="B13" i="5"/>
  <c r="C9" i="5"/>
  <c r="B9" i="5"/>
  <c r="C5" i="5"/>
  <c r="C18" i="5" s="1"/>
  <c r="B5" i="5"/>
  <c r="B18" i="5" s="1"/>
  <c r="C18" i="2"/>
  <c r="C17" i="2"/>
  <c r="B17" i="2"/>
  <c r="C13" i="2"/>
  <c r="B13" i="2"/>
  <c r="C9" i="2"/>
  <c r="B9" i="2"/>
  <c r="C5" i="2"/>
  <c r="B5" i="2"/>
  <c r="B18" i="2" s="1"/>
  <c r="K15" i="1"/>
  <c r="L15" i="1"/>
  <c r="J15" i="1"/>
  <c r="K13" i="1"/>
  <c r="L13" i="1"/>
  <c r="J13" i="1"/>
  <c r="K10" i="1"/>
  <c r="L10" i="1"/>
  <c r="J10" i="1"/>
  <c r="K5" i="1"/>
  <c r="L5" i="1"/>
  <c r="J5" i="1"/>
  <c r="D13" i="1"/>
  <c r="E13" i="1"/>
  <c r="C13" i="1"/>
  <c r="D10" i="1"/>
  <c r="E10" i="1"/>
  <c r="C10" i="1"/>
  <c r="D5" i="1"/>
  <c r="E5" i="1"/>
  <c r="C5" i="1"/>
  <c r="K2" i="7"/>
  <c r="I7" i="7"/>
  <c r="H7" i="7"/>
  <c r="N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M2" i="7"/>
  <c r="F2" i="7"/>
  <c r="J2" i="7" s="1"/>
  <c r="D16" i="5"/>
  <c r="D14" i="5"/>
  <c r="D17" i="5" s="1"/>
  <c r="D15" i="5"/>
  <c r="D12" i="5"/>
  <c r="D11" i="5"/>
  <c r="D10" i="5"/>
  <c r="D13" i="5" s="1"/>
  <c r="D8" i="5"/>
  <c r="D7" i="5"/>
  <c r="D6" i="5"/>
  <c r="D9" i="5" s="1"/>
  <c r="D2" i="5"/>
  <c r="D3" i="5"/>
  <c r="D4" i="5"/>
  <c r="D4" i="2"/>
  <c r="D8" i="2"/>
  <c r="D16" i="2"/>
  <c r="D7" i="2"/>
  <c r="D15" i="2"/>
  <c r="D3" i="2"/>
  <c r="D5" i="2" s="1"/>
  <c r="D14" i="2"/>
  <c r="D17" i="2" s="1"/>
  <c r="D12" i="2"/>
  <c r="D6" i="2"/>
  <c r="D9" i="2" s="1"/>
  <c r="D11" i="2"/>
  <c r="D2" i="2"/>
  <c r="D10" i="2"/>
  <c r="D13" i="2" s="1"/>
  <c r="D18" i="5" l="1"/>
  <c r="D5" i="5"/>
  <c r="D18" i="2"/>
</calcChain>
</file>

<file path=xl/sharedStrings.xml><?xml version="1.0" encoding="utf-8"?>
<sst xmlns="http://schemas.openxmlformats.org/spreadsheetml/2006/main" count="335" uniqueCount="146">
  <si>
    <t>Budget</t>
  </si>
  <si>
    <t>Spent</t>
  </si>
  <si>
    <t>Remaining</t>
  </si>
  <si>
    <t>SAMSUNG</t>
  </si>
  <si>
    <t>Subtotal A</t>
  </si>
  <si>
    <t>NOKIA</t>
  </si>
  <si>
    <t>Subtotal B</t>
  </si>
  <si>
    <t>SONY</t>
  </si>
  <si>
    <t>Subtotal C</t>
  </si>
  <si>
    <t>Total</t>
  </si>
  <si>
    <t>item</t>
  </si>
  <si>
    <t>Apple</t>
  </si>
  <si>
    <t>Name Age City</t>
  </si>
  <si>
    <t>Aman 24 Delhi</t>
  </si>
  <si>
    <t>Amit 34 Noida</t>
  </si>
  <si>
    <t>Sumit 22 Delhi</t>
  </si>
  <si>
    <t>Anil 55 UP</t>
  </si>
  <si>
    <t>Arun  33 UP</t>
  </si>
  <si>
    <t>Karan 23 UP</t>
  </si>
  <si>
    <t>Suman 45 Delhi</t>
  </si>
  <si>
    <t>Aruna 33 UP</t>
  </si>
  <si>
    <t>City</t>
  </si>
  <si>
    <t>Name//Age/City</t>
  </si>
  <si>
    <t>Aman/24//Delhi</t>
  </si>
  <si>
    <t>Amit/34/Noida</t>
  </si>
  <si>
    <t>Sumit//22/Delhi</t>
  </si>
  <si>
    <t>Anil/55/UP</t>
  </si>
  <si>
    <t>Arun//33//UP</t>
  </si>
  <si>
    <t>Karan/23/UP</t>
  </si>
  <si>
    <t>Suman/45/Delhi</t>
  </si>
  <si>
    <t>Aruna/33/UP</t>
  </si>
  <si>
    <t>Anant Mahadevan
404 Jaslok Bhawan
New Delhi
1000089</t>
  </si>
  <si>
    <t>Anoop Maurya
6776 Jaslok Bhawan
New Delhi
1000089</t>
  </si>
  <si>
    <t>Arti Mahadevan
404 Jaslok Bhawan
New Delhi
1000089</t>
  </si>
  <si>
    <t>Ashok Mahadevan
404 Jaslok Bhawan
New Delhi
1000089</t>
  </si>
  <si>
    <t>Addresses</t>
  </si>
  <si>
    <t>Address</t>
  </si>
  <si>
    <t>Area</t>
  </si>
  <si>
    <t>Zip</t>
  </si>
  <si>
    <t>313 173rd Lane, Delhi, East 110096</t>
  </si>
  <si>
    <t>316 66th Lane, Delhi, East 110095</t>
  </si>
  <si>
    <t>4358 23rd St, Delhi, East 110096</t>
  </si>
  <si>
    <t>965 151st St, Delhi, East 110096</t>
  </si>
  <si>
    <t>7900 173rd Lane, Delhi, East 110096</t>
  </si>
  <si>
    <t>4047 15th Ave, Delhi, East 110096</t>
  </si>
  <si>
    <t>4907 13th Ave, Delhi, East 110093</t>
  </si>
  <si>
    <t>3789 4th Lane, Delhi, East 110093</t>
  </si>
  <si>
    <t>2977 66th Lane, Delhi, East 110094</t>
  </si>
  <si>
    <t>Dates</t>
  </si>
  <si>
    <t>Year</t>
  </si>
  <si>
    <t>Month</t>
  </si>
  <si>
    <t>Day</t>
  </si>
  <si>
    <t>Date</t>
  </si>
  <si>
    <t>ALT + A + B</t>
  </si>
  <si>
    <t>ALT + A + E</t>
  </si>
  <si>
    <t xml:space="preserve">Name Age City 313 173rd Lane, Delhi, East 110096 </t>
  </si>
  <si>
    <t xml:space="preserve">Aman 24 Delhi 316 66th Lane, Delhi, East 110095 </t>
  </si>
  <si>
    <t xml:space="preserve">Amit 34 Noida 4358 23rd St, Delhi, East 110096 </t>
  </si>
  <si>
    <t xml:space="preserve">Sumit 22 Delhi 965 151st St, Delhi, East 110096 </t>
  </si>
  <si>
    <t xml:space="preserve">Anil 55 UP 7900 173rd Lane, Delhi, East 110096 </t>
  </si>
  <si>
    <t xml:space="preserve">Arun  33 UP 4047 15th Ave, Delhi, East 110096 </t>
  </si>
  <si>
    <t xml:space="preserve">Karan 23 UP 4907 13th Ave, Delhi, East 110093 </t>
  </si>
  <si>
    <t xml:space="preserve">Suman 45 Delhi 3789 4th Lane, Delhi, East 110093 </t>
  </si>
  <si>
    <t xml:space="preserve">Aruna 33 UP 2977 66th Lane, Delhi, East 110094 </t>
  </si>
  <si>
    <t xml:space="preserve"> 3392 23rd St, Delhi, East 110093 </t>
  </si>
  <si>
    <t>Product</t>
  </si>
  <si>
    <t>County Code</t>
  </si>
  <si>
    <t>Units</t>
  </si>
  <si>
    <t>Sales</t>
  </si>
  <si>
    <t>samsung</t>
  </si>
  <si>
    <t>USA</t>
  </si>
  <si>
    <t>nokia</t>
  </si>
  <si>
    <t>ESP</t>
  </si>
  <si>
    <t>oppo</t>
  </si>
  <si>
    <t>POL</t>
  </si>
  <si>
    <t>lava</t>
  </si>
  <si>
    <t>ARE</t>
  </si>
  <si>
    <t>vivi</t>
  </si>
  <si>
    <t>CZE</t>
  </si>
  <si>
    <t>life</t>
  </si>
  <si>
    <t>UKR</t>
  </si>
  <si>
    <t>ISL</t>
  </si>
  <si>
    <t>DOM</t>
  </si>
  <si>
    <t>BRA</t>
  </si>
  <si>
    <t>CAN</t>
  </si>
  <si>
    <t>IND</t>
  </si>
  <si>
    <t>ITA</t>
  </si>
  <si>
    <t>ARG</t>
  </si>
  <si>
    <t>ARM</t>
  </si>
  <si>
    <t>NAM</t>
  </si>
  <si>
    <t>VEN</t>
  </si>
  <si>
    <t>Sum</t>
  </si>
  <si>
    <t>SUMProduct</t>
  </si>
  <si>
    <t>SumIF</t>
  </si>
  <si>
    <t>SumIFS</t>
  </si>
  <si>
    <t>Dsum</t>
  </si>
  <si>
    <t>DAVG</t>
  </si>
  <si>
    <t>Apple Total</t>
  </si>
  <si>
    <t>NOKIA Total</t>
  </si>
  <si>
    <t>SAMSUNG Total</t>
  </si>
  <si>
    <t>SONY Total</t>
  </si>
  <si>
    <t>Grand Total</t>
  </si>
  <si>
    <t>Name</t>
  </si>
  <si>
    <t>Age</t>
  </si>
  <si>
    <t>Aman</t>
  </si>
  <si>
    <t>Delhi</t>
  </si>
  <si>
    <t>Amit</t>
  </si>
  <si>
    <t>Noida</t>
  </si>
  <si>
    <t>Sumit</t>
  </si>
  <si>
    <t>Anil</t>
  </si>
  <si>
    <t>UP</t>
  </si>
  <si>
    <t>Arun</t>
  </si>
  <si>
    <t>Karan</t>
  </si>
  <si>
    <t>Suman</t>
  </si>
  <si>
    <t>Aruna</t>
  </si>
  <si>
    <t>Anant Mahadevan</t>
  </si>
  <si>
    <t>404 Jaslok Bhawan</t>
  </si>
  <si>
    <t>New Delhi</t>
  </si>
  <si>
    <t>Anoop Maurya</t>
  </si>
  <si>
    <t>6776 Jaslok Bhawan</t>
  </si>
  <si>
    <t>Arti Mahadevan</t>
  </si>
  <si>
    <t>Ashok Mahadevan</t>
  </si>
  <si>
    <t>,</t>
  </si>
  <si>
    <t>314 173rd Lane, Delhi, East 110096</t>
  </si>
  <si>
    <t>313 173rd Lane</t>
  </si>
  <si>
    <t xml:space="preserve"> Delhi</t>
  </si>
  <si>
    <t>316 66th Lane</t>
  </si>
  <si>
    <t>4358 23rd St</t>
  </si>
  <si>
    <t>965 151st St</t>
  </si>
  <si>
    <t>7900 173rd Lane</t>
  </si>
  <si>
    <t>4047 15th Ave</t>
  </si>
  <si>
    <t>4907 13th Ave</t>
  </si>
  <si>
    <t>3789 4th Lane</t>
  </si>
  <si>
    <t>2977 66th Lane</t>
  </si>
  <si>
    <t>314 173rd Lane</t>
  </si>
  <si>
    <t>East</t>
  </si>
  <si>
    <t>173rd</t>
  </si>
  <si>
    <t>Lane</t>
  </si>
  <si>
    <t>66th</t>
  </si>
  <si>
    <t>23rd</t>
  </si>
  <si>
    <t>St</t>
  </si>
  <si>
    <t>151st</t>
  </si>
  <si>
    <t>15th</t>
  </si>
  <si>
    <t>Ave</t>
  </si>
  <si>
    <t>13th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</si>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</sst>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1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14" fontId="0" fillId="0" borderId="0" xfId="0" applyNumberFormat="1"/>
    <xf numFmtId="0" fontId="4" fillId="3" borderId="1" xfId="0" applyFont="1" applyFill="1" applyBorder="1"/>
    <xf numFmtId="14" fontId="0" fillId="0" borderId="1" xfId="0" applyNumberFormat="1" applyBorder="1"/>
    <xf numFmtId="0" fontId="5" fillId="0" borderId="1" xfId="0" applyFont="1" applyBorder="1"/>
    <xf numFmtId="0" fontId="4" fillId="3" borderId="2" xfId="0" applyFont="1" applyFill="1" applyBorder="1"/>
    <xf numFmtId="0" fontId="0" fillId="4" borderId="1" xfId="0" applyFill="1" applyBorder="1"/>
    <xf numFmtId="0" fontId="1" fillId="2" borderId="1" xfId="0" applyFont="1" applyFill="1" applyBorder="1"/>
  </cellXfs>
  <cellStyles count="2">
    <cellStyle name="Blue" xfId="1" xr:uid="{DF24C076-6B64-43DC-8D88-12DABEEF3C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CB3D-DBBE-47AE-A0E7-D927030DAE0C}">
  <dimension ref="A1:N25"/>
  <sheetViews>
    <sheetView workbookViewId="0">
      <selection activeCell="M10" sqref="M10"/>
    </sheetView>
  </sheetViews>
  <sheetFormatPr defaultRowHeight="14.4" x14ac:dyDescent="0.3"/>
  <cols>
    <col min="1" max="1" width="10.109375" bestFit="1" customWidth="1"/>
    <col min="3" max="3" width="11.5546875" bestFit="1" customWidth="1"/>
    <col min="9" max="9" width="11" bestFit="1" customWidth="1"/>
    <col min="10" max="10" width="11.5546875" bestFit="1" customWidth="1"/>
    <col min="12" max="12" width="11.33203125" bestFit="1" customWidth="1"/>
    <col min="14" max="14" width="10" bestFit="1" customWidth="1"/>
  </cols>
  <sheetData>
    <row r="1" spans="1:14" x14ac:dyDescent="0.3">
      <c r="A1" s="8" t="s">
        <v>52</v>
      </c>
      <c r="B1" s="8" t="s">
        <v>65</v>
      </c>
      <c r="C1" s="8" t="s">
        <v>66</v>
      </c>
      <c r="D1" s="8" t="s">
        <v>67</v>
      </c>
      <c r="E1" s="8" t="s">
        <v>68</v>
      </c>
      <c r="F1" s="11" t="s">
        <v>9</v>
      </c>
      <c r="H1" s="8" t="s">
        <v>65</v>
      </c>
      <c r="I1" s="8" t="s">
        <v>66</v>
      </c>
      <c r="J1" s="8" t="s">
        <v>91</v>
      </c>
      <c r="K1" s="8" t="s">
        <v>92</v>
      </c>
      <c r="L1" s="8" t="s">
        <v>93</v>
      </c>
      <c r="M1" s="8" t="s">
        <v>94</v>
      </c>
      <c r="N1" s="8" t="s">
        <v>95</v>
      </c>
    </row>
    <row r="2" spans="1:14" ht="18" x14ac:dyDescent="0.35">
      <c r="A2" s="9">
        <v>43450</v>
      </c>
      <c r="B2" s="4" t="s">
        <v>69</v>
      </c>
      <c r="C2" s="4" t="s">
        <v>70</v>
      </c>
      <c r="D2" s="4">
        <v>36</v>
      </c>
      <c r="E2" s="4">
        <v>263.52</v>
      </c>
      <c r="F2">
        <f>D2*E2</f>
        <v>9486.7199999999993</v>
      </c>
      <c r="H2" t="s">
        <v>69</v>
      </c>
      <c r="I2" s="4" t="s">
        <v>70</v>
      </c>
      <c r="J2" s="4">
        <f>SUM(F2:F25)</f>
        <v>36838.740000000005</v>
      </c>
      <c r="K2" s="10">
        <f>SUMPRODUCT(D2:D25,E2:E25)</f>
        <v>36838.740000000005</v>
      </c>
      <c r="L2" s="10">
        <f>SUMIF(B2:B25,H2,F2:F25)</f>
        <v>9916.6699999999983</v>
      </c>
      <c r="M2" s="10">
        <f>SUMIFS(F2:F25,B2:B25,H2,C2:C25,I2)</f>
        <v>9486.7199999999993</v>
      </c>
      <c r="N2" s="10">
        <f>DSUM(A1:F25,F1,H1:I2)</f>
        <v>9486.7199999999993</v>
      </c>
    </row>
    <row r="3" spans="1:14" x14ac:dyDescent="0.3">
      <c r="A3" s="9">
        <v>43118</v>
      </c>
      <c r="B3" s="4" t="s">
        <v>71</v>
      </c>
      <c r="C3" s="4" t="s">
        <v>72</v>
      </c>
      <c r="D3" s="4">
        <v>2</v>
      </c>
      <c r="E3" s="4">
        <v>32.78</v>
      </c>
      <c r="F3">
        <f t="shared" ref="F3:F25" si="0">D3*E3</f>
        <v>65.56</v>
      </c>
    </row>
    <row r="4" spans="1:14" x14ac:dyDescent="0.3">
      <c r="A4" s="9">
        <v>43144</v>
      </c>
      <c r="B4" s="4" t="s">
        <v>73</v>
      </c>
      <c r="C4" s="4" t="s">
        <v>74</v>
      </c>
      <c r="D4" s="4">
        <v>2</v>
      </c>
      <c r="E4" s="4">
        <v>137.82</v>
      </c>
      <c r="F4">
        <f t="shared" si="0"/>
        <v>275.64</v>
      </c>
    </row>
    <row r="5" spans="1:14" x14ac:dyDescent="0.3">
      <c r="A5" s="9">
        <v>43424</v>
      </c>
      <c r="B5" s="4" t="s">
        <v>75</v>
      </c>
      <c r="C5" s="4" t="s">
        <v>76</v>
      </c>
      <c r="D5" s="4">
        <v>2</v>
      </c>
      <c r="E5" s="4">
        <v>38.4</v>
      </c>
      <c r="F5">
        <f t="shared" si="0"/>
        <v>76.8</v>
      </c>
    </row>
    <row r="6" spans="1:14" x14ac:dyDescent="0.3">
      <c r="A6" s="9">
        <v>43422</v>
      </c>
      <c r="B6" s="4" t="s">
        <v>77</v>
      </c>
      <c r="C6" s="4" t="s">
        <v>78</v>
      </c>
      <c r="D6" s="4">
        <v>2</v>
      </c>
      <c r="E6" s="4">
        <v>532.5</v>
      </c>
      <c r="F6">
        <f t="shared" si="0"/>
        <v>1065</v>
      </c>
      <c r="H6" s="12" t="s">
        <v>96</v>
      </c>
      <c r="I6" s="12" t="s">
        <v>96</v>
      </c>
    </row>
    <row r="7" spans="1:14" x14ac:dyDescent="0.3">
      <c r="A7" s="9">
        <v>43452</v>
      </c>
      <c r="B7" s="4" t="s">
        <v>79</v>
      </c>
      <c r="C7" s="4" t="s">
        <v>70</v>
      </c>
      <c r="D7" s="4">
        <v>1</v>
      </c>
      <c r="E7" s="4">
        <v>110.59</v>
      </c>
      <c r="F7">
        <f t="shared" si="0"/>
        <v>110.59</v>
      </c>
      <c r="H7" s="4">
        <f>DAVERAGE(A1:F25,F1,H1:J2)</f>
        <v>9486.7199999999993</v>
      </c>
      <c r="I7" s="4">
        <f>DCOUNT(A1:F25,F1,H1:I2)</f>
        <v>1</v>
      </c>
    </row>
    <row r="8" spans="1:14" x14ac:dyDescent="0.3">
      <c r="A8" s="9">
        <v>43206</v>
      </c>
      <c r="B8" s="4" t="s">
        <v>69</v>
      </c>
      <c r="C8" s="4" t="s">
        <v>80</v>
      </c>
      <c r="D8" s="4">
        <v>4</v>
      </c>
      <c r="E8" s="4">
        <v>55</v>
      </c>
      <c r="F8">
        <f t="shared" si="0"/>
        <v>220</v>
      </c>
    </row>
    <row r="9" spans="1:14" x14ac:dyDescent="0.3">
      <c r="A9" s="9">
        <v>43232</v>
      </c>
      <c r="B9" s="4" t="s">
        <v>71</v>
      </c>
      <c r="C9" s="4" t="s">
        <v>70</v>
      </c>
      <c r="D9" s="4">
        <v>3</v>
      </c>
      <c r="E9" s="4">
        <v>438.34</v>
      </c>
      <c r="F9">
        <f t="shared" si="0"/>
        <v>1315.02</v>
      </c>
    </row>
    <row r="10" spans="1:14" x14ac:dyDescent="0.3">
      <c r="A10" s="9">
        <v>43432</v>
      </c>
      <c r="B10" s="4" t="s">
        <v>73</v>
      </c>
      <c r="C10" s="4" t="s">
        <v>70</v>
      </c>
      <c r="D10" s="4">
        <v>2</v>
      </c>
      <c r="E10" s="4">
        <v>23.62</v>
      </c>
      <c r="F10">
        <f t="shared" si="0"/>
        <v>47.24</v>
      </c>
    </row>
    <row r="11" spans="1:14" x14ac:dyDescent="0.3">
      <c r="A11" s="9">
        <v>43267</v>
      </c>
      <c r="B11" s="4" t="s">
        <v>75</v>
      </c>
      <c r="C11" s="4" t="s">
        <v>81</v>
      </c>
      <c r="D11" s="4">
        <v>2</v>
      </c>
      <c r="E11" s="4">
        <v>39.76</v>
      </c>
      <c r="F11">
        <f t="shared" si="0"/>
        <v>79.52</v>
      </c>
    </row>
    <row r="12" spans="1:14" x14ac:dyDescent="0.3">
      <c r="A12" s="9">
        <v>43196</v>
      </c>
      <c r="B12" s="4" t="s">
        <v>77</v>
      </c>
      <c r="C12" s="4" t="s">
        <v>72</v>
      </c>
      <c r="D12" s="4">
        <v>4</v>
      </c>
      <c r="E12" s="4">
        <v>271.04000000000002</v>
      </c>
      <c r="F12">
        <f t="shared" si="0"/>
        <v>1084.1600000000001</v>
      </c>
      <c r="G12" t="s">
        <v>122</v>
      </c>
    </row>
    <row r="13" spans="1:14" x14ac:dyDescent="0.3">
      <c r="A13" s="9">
        <v>43418</v>
      </c>
      <c r="B13" s="4" t="s">
        <v>79</v>
      </c>
      <c r="C13" s="4" t="s">
        <v>74</v>
      </c>
      <c r="D13" s="4">
        <v>2</v>
      </c>
      <c r="E13" s="4">
        <v>534.28</v>
      </c>
      <c r="F13">
        <f t="shared" si="0"/>
        <v>1068.56</v>
      </c>
    </row>
    <row r="14" spans="1:14" x14ac:dyDescent="0.3">
      <c r="A14" s="9">
        <v>43341</v>
      </c>
      <c r="B14" s="4" t="s">
        <v>69</v>
      </c>
      <c r="C14" s="4" t="s">
        <v>82</v>
      </c>
      <c r="D14" s="4">
        <v>2</v>
      </c>
      <c r="E14" s="4">
        <v>23.12</v>
      </c>
      <c r="F14">
        <f t="shared" si="0"/>
        <v>46.24</v>
      </c>
    </row>
    <row r="15" spans="1:14" x14ac:dyDescent="0.3">
      <c r="A15" s="9">
        <v>43271</v>
      </c>
      <c r="B15" s="4" t="s">
        <v>71</v>
      </c>
      <c r="C15" s="4" t="s">
        <v>83</v>
      </c>
      <c r="D15" s="4">
        <v>3</v>
      </c>
      <c r="E15" s="4">
        <v>636.39</v>
      </c>
      <c r="F15">
        <f t="shared" si="0"/>
        <v>1909.17</v>
      </c>
    </row>
    <row r="16" spans="1:14" x14ac:dyDescent="0.3">
      <c r="A16" s="9">
        <v>43451</v>
      </c>
      <c r="B16" s="4" t="s">
        <v>73</v>
      </c>
      <c r="C16" s="4" t="s">
        <v>84</v>
      </c>
      <c r="D16" s="4">
        <v>1</v>
      </c>
      <c r="E16" s="4">
        <v>12.22</v>
      </c>
      <c r="F16">
        <f t="shared" si="0"/>
        <v>12.22</v>
      </c>
    </row>
    <row r="17" spans="1:6" x14ac:dyDescent="0.3">
      <c r="A17" s="9">
        <v>43246</v>
      </c>
      <c r="B17" s="4" t="s">
        <v>75</v>
      </c>
      <c r="C17" s="4" t="s">
        <v>85</v>
      </c>
      <c r="D17" s="4">
        <v>2</v>
      </c>
      <c r="E17" s="4">
        <v>24.86</v>
      </c>
      <c r="F17">
        <f t="shared" si="0"/>
        <v>49.72</v>
      </c>
    </row>
    <row r="18" spans="1:6" x14ac:dyDescent="0.3">
      <c r="A18" s="9">
        <v>43436</v>
      </c>
      <c r="B18" s="4" t="s">
        <v>77</v>
      </c>
      <c r="C18" s="4" t="s">
        <v>84</v>
      </c>
      <c r="D18" s="4">
        <v>3</v>
      </c>
      <c r="E18" s="4">
        <v>45.6</v>
      </c>
      <c r="F18">
        <f t="shared" si="0"/>
        <v>136.80000000000001</v>
      </c>
    </row>
    <row r="19" spans="1:6" x14ac:dyDescent="0.3">
      <c r="A19" s="9">
        <v>43388</v>
      </c>
      <c r="B19" s="4" t="s">
        <v>79</v>
      </c>
      <c r="C19" s="4" t="s">
        <v>86</v>
      </c>
      <c r="D19" s="4">
        <v>2</v>
      </c>
      <c r="E19" s="4">
        <v>28.76</v>
      </c>
      <c r="F19">
        <f t="shared" si="0"/>
        <v>57.52</v>
      </c>
    </row>
    <row r="20" spans="1:6" x14ac:dyDescent="0.3">
      <c r="A20" s="9">
        <v>43225</v>
      </c>
      <c r="B20" s="4" t="s">
        <v>69</v>
      </c>
      <c r="C20" s="4" t="s">
        <v>87</v>
      </c>
      <c r="D20" s="4">
        <v>3</v>
      </c>
      <c r="E20" s="4">
        <v>54.57</v>
      </c>
      <c r="F20">
        <f t="shared" si="0"/>
        <v>163.71</v>
      </c>
    </row>
    <row r="21" spans="1:6" x14ac:dyDescent="0.3">
      <c r="A21" s="9">
        <v>43418</v>
      </c>
      <c r="B21" s="4" t="s">
        <v>71</v>
      </c>
      <c r="C21" s="4" t="s">
        <v>88</v>
      </c>
      <c r="D21" s="4">
        <v>4</v>
      </c>
      <c r="E21" s="4">
        <v>673.88</v>
      </c>
      <c r="F21">
        <f t="shared" si="0"/>
        <v>2695.52</v>
      </c>
    </row>
    <row r="22" spans="1:6" x14ac:dyDescent="0.3">
      <c r="A22" s="9">
        <v>43451</v>
      </c>
      <c r="B22" s="4" t="s">
        <v>73</v>
      </c>
      <c r="C22" s="4" t="s">
        <v>70</v>
      </c>
      <c r="D22" s="4">
        <v>2</v>
      </c>
      <c r="E22" s="4">
        <v>39.1</v>
      </c>
      <c r="F22">
        <f t="shared" si="0"/>
        <v>78.2</v>
      </c>
    </row>
    <row r="23" spans="1:6" x14ac:dyDescent="0.3">
      <c r="A23" s="9">
        <v>43360</v>
      </c>
      <c r="B23" s="4" t="s">
        <v>75</v>
      </c>
      <c r="C23" s="4" t="s">
        <v>89</v>
      </c>
      <c r="D23" s="4">
        <v>1</v>
      </c>
      <c r="E23" s="4">
        <v>10.83</v>
      </c>
      <c r="F23">
        <f t="shared" si="0"/>
        <v>10.83</v>
      </c>
    </row>
    <row r="24" spans="1:6" x14ac:dyDescent="0.3">
      <c r="A24" s="9">
        <v>43462</v>
      </c>
      <c r="B24" s="4" t="s">
        <v>77</v>
      </c>
      <c r="C24" s="4" t="s">
        <v>90</v>
      </c>
      <c r="D24" s="4">
        <v>4</v>
      </c>
      <c r="E24" s="4">
        <v>53.96</v>
      </c>
      <c r="F24">
        <f t="shared" si="0"/>
        <v>215.84</v>
      </c>
    </row>
    <row r="25" spans="1:6" x14ac:dyDescent="0.3">
      <c r="A25" s="9">
        <v>43143</v>
      </c>
      <c r="B25" s="4" t="s">
        <v>79</v>
      </c>
      <c r="C25" s="4" t="s">
        <v>89</v>
      </c>
      <c r="D25" s="4">
        <v>48</v>
      </c>
      <c r="E25" s="4">
        <v>345.17</v>
      </c>
      <c r="F25">
        <f t="shared" si="0"/>
        <v>16568.16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03D3-5FB3-4387-8FA1-CF0674384A88}">
  <dimension ref="B1:L17"/>
  <sheetViews>
    <sheetView zoomScale="110" zoomScaleNormal="110" workbookViewId="0">
      <selection activeCell="C16" sqref="C16"/>
    </sheetView>
  </sheetViews>
  <sheetFormatPr defaultRowHeight="14.4" x14ac:dyDescent="0.3"/>
  <cols>
    <col min="2" max="2" width="9.77734375" customWidth="1"/>
    <col min="9" max="9" width="9.5546875" bestFit="1" customWidth="1"/>
  </cols>
  <sheetData>
    <row r="1" spans="2:12" x14ac:dyDescent="0.3">
      <c r="C1" s="1" t="s">
        <v>0</v>
      </c>
      <c r="D1" s="1" t="s">
        <v>1</v>
      </c>
      <c r="E1" s="1" t="s">
        <v>2</v>
      </c>
      <c r="J1" s="1" t="s">
        <v>0</v>
      </c>
      <c r="K1" s="1" t="s">
        <v>1</v>
      </c>
      <c r="L1" s="1" t="s">
        <v>2</v>
      </c>
    </row>
    <row r="2" spans="2:12" x14ac:dyDescent="0.3">
      <c r="B2" t="s">
        <v>3</v>
      </c>
      <c r="C2">
        <v>8124</v>
      </c>
      <c r="D2">
        <v>9798</v>
      </c>
      <c r="E2">
        <v>8213</v>
      </c>
      <c r="I2" t="s">
        <v>3</v>
      </c>
      <c r="J2">
        <v>8124</v>
      </c>
      <c r="K2">
        <v>9798</v>
      </c>
      <c r="L2">
        <v>8213</v>
      </c>
    </row>
    <row r="3" spans="2:12" x14ac:dyDescent="0.3">
      <c r="B3" t="s">
        <v>3</v>
      </c>
      <c r="C3">
        <v>9399</v>
      </c>
      <c r="D3">
        <v>9832</v>
      </c>
      <c r="E3">
        <v>7993</v>
      </c>
      <c r="I3" t="s">
        <v>3</v>
      </c>
      <c r="J3">
        <v>9399</v>
      </c>
      <c r="K3">
        <v>9832</v>
      </c>
      <c r="L3">
        <v>7993</v>
      </c>
    </row>
    <row r="4" spans="2:12" x14ac:dyDescent="0.3">
      <c r="B4" t="s">
        <v>3</v>
      </c>
      <c r="C4">
        <v>9152</v>
      </c>
      <c r="D4">
        <v>8223</v>
      </c>
      <c r="E4">
        <v>7816</v>
      </c>
      <c r="I4" t="s">
        <v>3</v>
      </c>
      <c r="J4">
        <v>9152</v>
      </c>
      <c r="K4">
        <v>8223</v>
      </c>
      <c r="L4">
        <v>7816</v>
      </c>
    </row>
    <row r="5" spans="2:12" x14ac:dyDescent="0.3">
      <c r="B5" s="2" t="s">
        <v>4</v>
      </c>
      <c r="C5" s="2">
        <f>SUM(C2:C4)</f>
        <v>26675</v>
      </c>
      <c r="D5" s="2">
        <f t="shared" ref="D5:E5" si="0">SUM(D2:D4)</f>
        <v>27853</v>
      </c>
      <c r="E5" s="2">
        <f t="shared" si="0"/>
        <v>24022</v>
      </c>
      <c r="I5" s="2" t="s">
        <v>4</v>
      </c>
      <c r="J5" s="2">
        <f>SUBTOTAL(9,J2:J4)</f>
        <v>26675</v>
      </c>
      <c r="K5" s="2">
        <f t="shared" ref="K5:L5" si="1">SUBTOTAL(9,K2:K4)</f>
        <v>27853</v>
      </c>
      <c r="L5" s="2">
        <f t="shared" si="1"/>
        <v>24022</v>
      </c>
    </row>
    <row r="6" spans="2:12" x14ac:dyDescent="0.3">
      <c r="B6" t="s">
        <v>5</v>
      </c>
      <c r="C6">
        <v>7991</v>
      </c>
      <c r="D6">
        <v>6923</v>
      </c>
      <c r="E6">
        <v>7882</v>
      </c>
      <c r="I6" t="s">
        <v>5</v>
      </c>
      <c r="J6">
        <v>7991</v>
      </c>
      <c r="K6">
        <v>6923</v>
      </c>
      <c r="L6">
        <v>7882</v>
      </c>
    </row>
    <row r="7" spans="2:12" x14ac:dyDescent="0.3">
      <c r="B7" t="s">
        <v>5</v>
      </c>
      <c r="C7">
        <v>7991</v>
      </c>
      <c r="D7">
        <v>6500</v>
      </c>
      <c r="E7">
        <v>7086</v>
      </c>
      <c r="I7" t="s">
        <v>5</v>
      </c>
      <c r="J7">
        <v>7684</v>
      </c>
      <c r="K7">
        <v>6500</v>
      </c>
      <c r="L7">
        <v>7086</v>
      </c>
    </row>
    <row r="8" spans="2:12" x14ac:dyDescent="0.3">
      <c r="B8" t="s">
        <v>5</v>
      </c>
      <c r="C8">
        <v>7991</v>
      </c>
      <c r="D8">
        <v>7660</v>
      </c>
      <c r="E8">
        <v>7537</v>
      </c>
      <c r="I8" t="s">
        <v>5</v>
      </c>
      <c r="J8">
        <v>6694</v>
      </c>
      <c r="K8">
        <v>7660</v>
      </c>
      <c r="L8">
        <v>7537</v>
      </c>
    </row>
    <row r="9" spans="2:12" x14ac:dyDescent="0.3">
      <c r="B9" t="s">
        <v>5</v>
      </c>
      <c r="C9">
        <v>7991</v>
      </c>
      <c r="D9">
        <v>7897</v>
      </c>
      <c r="E9">
        <v>6371</v>
      </c>
      <c r="I9" t="s">
        <v>5</v>
      </c>
      <c r="J9">
        <v>6900</v>
      </c>
      <c r="K9">
        <v>7897</v>
      </c>
      <c r="L9">
        <v>6371</v>
      </c>
    </row>
    <row r="10" spans="2:12" x14ac:dyDescent="0.3">
      <c r="B10" s="2" t="s">
        <v>6</v>
      </c>
      <c r="C10" s="2">
        <f>SUM(C6:C9)</f>
        <v>31964</v>
      </c>
      <c r="D10" s="2">
        <f t="shared" ref="D10:E10" si="2">SUM(D6:D9)</f>
        <v>28980</v>
      </c>
      <c r="E10" s="2">
        <f t="shared" si="2"/>
        <v>28876</v>
      </c>
      <c r="I10" s="2" t="s">
        <v>6</v>
      </c>
      <c r="J10" s="2">
        <f>SUBTOTAL(9,J6:J9)</f>
        <v>29269</v>
      </c>
      <c r="K10" s="2">
        <f t="shared" ref="K10:L10" si="3">SUBTOTAL(9,K6:K9)</f>
        <v>28980</v>
      </c>
      <c r="L10" s="2">
        <f t="shared" si="3"/>
        <v>28876</v>
      </c>
    </row>
    <row r="11" spans="2:12" x14ac:dyDescent="0.3">
      <c r="B11" t="s">
        <v>7</v>
      </c>
      <c r="C11">
        <v>6286</v>
      </c>
      <c r="D11">
        <v>5997</v>
      </c>
      <c r="E11">
        <v>5209</v>
      </c>
      <c r="I11" t="s">
        <v>7</v>
      </c>
      <c r="J11">
        <v>6286</v>
      </c>
      <c r="K11">
        <v>5997</v>
      </c>
      <c r="L11">
        <v>5209</v>
      </c>
    </row>
    <row r="12" spans="2:12" x14ac:dyDescent="0.3">
      <c r="B12" t="s">
        <v>7</v>
      </c>
      <c r="C12">
        <v>6530</v>
      </c>
      <c r="D12">
        <v>5360</v>
      </c>
      <c r="E12">
        <v>5102</v>
      </c>
      <c r="I12" t="s">
        <v>7</v>
      </c>
      <c r="J12">
        <v>6530</v>
      </c>
      <c r="K12">
        <v>5360</v>
      </c>
      <c r="L12">
        <v>5102</v>
      </c>
    </row>
    <row r="13" spans="2:12" x14ac:dyDescent="0.3">
      <c r="B13" s="2" t="s">
        <v>8</v>
      </c>
      <c r="C13" s="2">
        <f>SUM(C11:C12)</f>
        <v>12816</v>
      </c>
      <c r="D13" s="2">
        <f t="shared" ref="D13:E13" si="4">SUM(D11:D12)</f>
        <v>11357</v>
      </c>
      <c r="E13" s="2">
        <f t="shared" si="4"/>
        <v>10311</v>
      </c>
      <c r="I13" s="2" t="s">
        <v>8</v>
      </c>
      <c r="J13" s="2">
        <f>SUBTOTAL(9,J11:J12)</f>
        <v>12816</v>
      </c>
      <c r="K13" s="2">
        <f t="shared" ref="K13:L13" si="5">SUBTOTAL(9,K11:K12)</f>
        <v>11357</v>
      </c>
      <c r="L13" s="2">
        <f t="shared" si="5"/>
        <v>10311</v>
      </c>
    </row>
    <row r="15" spans="2:12" x14ac:dyDescent="0.3">
      <c r="B15" s="1" t="s">
        <v>9</v>
      </c>
      <c r="C15">
        <v>68790</v>
      </c>
      <c r="D15">
        <v>68190</v>
      </c>
      <c r="E15">
        <v>63209</v>
      </c>
      <c r="I15" s="1" t="s">
        <v>9</v>
      </c>
      <c r="J15">
        <f>SUBTOTAL(9,J2:J13)</f>
        <v>68760</v>
      </c>
      <c r="K15">
        <f t="shared" ref="K15:L15" si="6">SUBTOTAL(9,K2:K13)</f>
        <v>68190</v>
      </c>
      <c r="L15">
        <f t="shared" si="6"/>
        <v>63209</v>
      </c>
    </row>
    <row r="16" spans="2:12" x14ac:dyDescent="0.3">
      <c r="B16" s="1" t="s">
        <v>9</v>
      </c>
      <c r="C16">
        <v>68790</v>
      </c>
      <c r="D16">
        <v>68190</v>
      </c>
      <c r="E16">
        <v>63209</v>
      </c>
      <c r="I16" s="1"/>
    </row>
    <row r="17" spans="2:5" x14ac:dyDescent="0.3">
      <c r="B17" s="1" t="s">
        <v>9</v>
      </c>
      <c r="C17">
        <v>68790</v>
      </c>
      <c r="D17">
        <v>68190</v>
      </c>
      <c r="E17">
        <v>63209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BC23-BC8D-416F-A7B7-9491E81CED7B}">
  <dimension ref="A1:G18"/>
  <sheetViews>
    <sheetView workbookViewId="0">
      <selection activeCell="E28" sqref="E28"/>
    </sheetView>
  </sheetViews>
  <sheetFormatPr defaultRowHeight="14.4" outlineLevelRow="2" x14ac:dyDescent="0.3"/>
  <cols>
    <col min="1" max="1" width="14.44140625" customWidth="1"/>
    <col min="4" max="4" width="9.5546875" bestFit="1" customWidth="1"/>
    <col min="7" max="7" width="9.77734375" customWidth="1"/>
  </cols>
  <sheetData>
    <row r="1" spans="1:7" x14ac:dyDescent="0.3">
      <c r="A1" s="13" t="s">
        <v>10</v>
      </c>
      <c r="B1" s="13" t="s">
        <v>10</v>
      </c>
      <c r="C1" s="13" t="s">
        <v>10</v>
      </c>
      <c r="D1" s="13" t="s">
        <v>10</v>
      </c>
      <c r="G1" t="s">
        <v>53</v>
      </c>
    </row>
    <row r="2" spans="1:7" outlineLevel="2" x14ac:dyDescent="0.3">
      <c r="A2" t="s">
        <v>11</v>
      </c>
      <c r="B2">
        <v>11999</v>
      </c>
      <c r="C2">
        <v>9999</v>
      </c>
      <c r="D2">
        <f t="shared" ref="D2:D16" si="0">B2-C2</f>
        <v>2000</v>
      </c>
    </row>
    <row r="3" spans="1:7" outlineLevel="2" x14ac:dyDescent="0.3">
      <c r="A3" t="s">
        <v>11</v>
      </c>
      <c r="B3">
        <v>13999</v>
      </c>
      <c r="C3">
        <v>11999</v>
      </c>
      <c r="D3">
        <f t="shared" si="0"/>
        <v>2000</v>
      </c>
    </row>
    <row r="4" spans="1:7" outlineLevel="2" x14ac:dyDescent="0.3">
      <c r="A4" t="s">
        <v>11</v>
      </c>
      <c r="B4">
        <v>13399</v>
      </c>
      <c r="C4">
        <v>10999</v>
      </c>
      <c r="D4">
        <f t="shared" si="0"/>
        <v>2400</v>
      </c>
    </row>
    <row r="5" spans="1:7" outlineLevel="1" x14ac:dyDescent="0.3">
      <c r="A5" s="1" t="s">
        <v>97</v>
      </c>
      <c r="B5">
        <f>SUBTOTAL(9,B2:B4)</f>
        <v>39397</v>
      </c>
      <c r="C5">
        <f>SUBTOTAL(9,C2:C4)</f>
        <v>32997</v>
      </c>
      <c r="D5">
        <f>SUBTOTAL(9,D2:D4)</f>
        <v>6400</v>
      </c>
    </row>
    <row r="6" spans="1:7" outlineLevel="2" x14ac:dyDescent="0.3">
      <c r="A6" t="s">
        <v>5</v>
      </c>
      <c r="B6">
        <v>7720</v>
      </c>
      <c r="C6">
        <v>6379</v>
      </c>
      <c r="D6">
        <f t="shared" si="0"/>
        <v>1341</v>
      </c>
    </row>
    <row r="7" spans="1:7" outlineLevel="2" x14ac:dyDescent="0.3">
      <c r="A7" t="s">
        <v>5</v>
      </c>
      <c r="B7">
        <v>6594</v>
      </c>
      <c r="C7">
        <v>6428</v>
      </c>
      <c r="D7">
        <f t="shared" si="0"/>
        <v>166</v>
      </c>
    </row>
    <row r="8" spans="1:7" outlineLevel="2" x14ac:dyDescent="0.3">
      <c r="A8" t="s">
        <v>5</v>
      </c>
      <c r="B8">
        <v>6184</v>
      </c>
      <c r="C8">
        <v>5005</v>
      </c>
      <c r="D8">
        <f t="shared" si="0"/>
        <v>1179</v>
      </c>
    </row>
    <row r="9" spans="1:7" outlineLevel="1" x14ac:dyDescent="0.3">
      <c r="A9" s="1" t="s">
        <v>98</v>
      </c>
      <c r="B9">
        <f>SUBTOTAL(9,B6:B8)</f>
        <v>20498</v>
      </c>
      <c r="C9">
        <f>SUBTOTAL(9,C6:C8)</f>
        <v>17812</v>
      </c>
      <c r="D9">
        <f>SUBTOTAL(9,D6:D8)</f>
        <v>2686</v>
      </c>
    </row>
    <row r="10" spans="1:7" outlineLevel="2" x14ac:dyDescent="0.3">
      <c r="A10" t="s">
        <v>3</v>
      </c>
      <c r="B10">
        <v>6794</v>
      </c>
      <c r="C10">
        <v>5135</v>
      </c>
      <c r="D10">
        <f t="shared" si="0"/>
        <v>1659</v>
      </c>
    </row>
    <row r="11" spans="1:7" outlineLevel="2" x14ac:dyDescent="0.3">
      <c r="A11" t="s">
        <v>3</v>
      </c>
      <c r="B11">
        <v>7158</v>
      </c>
      <c r="C11">
        <v>6572</v>
      </c>
      <c r="D11">
        <f t="shared" si="0"/>
        <v>586</v>
      </c>
    </row>
    <row r="12" spans="1:7" outlineLevel="2" x14ac:dyDescent="0.3">
      <c r="A12" t="s">
        <v>3</v>
      </c>
      <c r="B12">
        <v>7581</v>
      </c>
      <c r="C12">
        <v>6239</v>
      </c>
      <c r="D12">
        <f t="shared" si="0"/>
        <v>1342</v>
      </c>
    </row>
    <row r="13" spans="1:7" outlineLevel="1" x14ac:dyDescent="0.3">
      <c r="A13" s="1" t="s">
        <v>99</v>
      </c>
      <c r="B13">
        <f>SUBTOTAL(9,B10:B12)</f>
        <v>21533</v>
      </c>
      <c r="C13">
        <f>SUBTOTAL(9,C10:C12)</f>
        <v>17946</v>
      </c>
      <c r="D13">
        <f>SUBTOTAL(9,D10:D12)</f>
        <v>3587</v>
      </c>
    </row>
    <row r="14" spans="1:7" outlineLevel="2" x14ac:dyDescent="0.3">
      <c r="A14" t="s">
        <v>7</v>
      </c>
      <c r="B14">
        <v>6599</v>
      </c>
      <c r="C14">
        <v>5097</v>
      </c>
      <c r="D14">
        <f t="shared" si="0"/>
        <v>1502</v>
      </c>
    </row>
    <row r="15" spans="1:7" outlineLevel="2" x14ac:dyDescent="0.3">
      <c r="A15" t="s">
        <v>7</v>
      </c>
      <c r="B15">
        <v>7260</v>
      </c>
      <c r="C15">
        <v>6919</v>
      </c>
      <c r="D15">
        <f t="shared" si="0"/>
        <v>341</v>
      </c>
    </row>
    <row r="16" spans="1:7" outlineLevel="2" x14ac:dyDescent="0.3">
      <c r="A16" t="s">
        <v>7</v>
      </c>
      <c r="B16">
        <v>7706</v>
      </c>
      <c r="C16">
        <v>5232</v>
      </c>
      <c r="D16">
        <f t="shared" si="0"/>
        <v>2474</v>
      </c>
    </row>
    <row r="17" spans="1:4" outlineLevel="1" x14ac:dyDescent="0.3">
      <c r="A17" s="1" t="s">
        <v>100</v>
      </c>
      <c r="B17">
        <f>SUBTOTAL(9,B14:B16)</f>
        <v>21565</v>
      </c>
      <c r="C17">
        <f>SUBTOTAL(9,C14:C16)</f>
        <v>17248</v>
      </c>
      <c r="D17">
        <f>SUBTOTAL(9,D14:D16)</f>
        <v>4317</v>
      </c>
    </row>
    <row r="18" spans="1:4" x14ac:dyDescent="0.3">
      <c r="A18" s="1" t="s">
        <v>101</v>
      </c>
      <c r="B18">
        <f>SUBTOTAL(9,B2:B16)</f>
        <v>102993</v>
      </c>
      <c r="C18">
        <f>SUBTOTAL(9,C2:C16)</f>
        <v>86003</v>
      </c>
      <c r="D18">
        <f>SUBTOTAL(9,D2:D16)</f>
        <v>16990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DEE3-4B5E-4E36-80F7-58598728319D}">
  <dimension ref="A1:D18"/>
  <sheetViews>
    <sheetView workbookViewId="0">
      <selection activeCell="I20" sqref="I19:I20"/>
    </sheetView>
  </sheetViews>
  <sheetFormatPr defaultRowHeight="14.4" outlineLevelRow="2" x14ac:dyDescent="0.3"/>
  <cols>
    <col min="1" max="1" width="13.88671875" customWidth="1"/>
    <col min="4" max="4" width="9.5546875" bestFit="1" customWidth="1"/>
  </cols>
  <sheetData>
    <row r="1" spans="1:4" x14ac:dyDescent="0.3">
      <c r="A1" s="3" t="s">
        <v>10</v>
      </c>
      <c r="B1" s="3" t="s">
        <v>0</v>
      </c>
      <c r="C1" s="3" t="s">
        <v>1</v>
      </c>
      <c r="D1" s="3" t="s">
        <v>2</v>
      </c>
    </row>
    <row r="2" spans="1:4" outlineLevel="2" x14ac:dyDescent="0.3">
      <c r="A2" t="s">
        <v>11</v>
      </c>
      <c r="B2">
        <v>11999</v>
      </c>
      <c r="C2">
        <v>9999</v>
      </c>
      <c r="D2">
        <f>B2-C2</f>
        <v>2000</v>
      </c>
    </row>
    <row r="3" spans="1:4" outlineLevel="2" x14ac:dyDescent="0.3">
      <c r="A3" t="s">
        <v>11</v>
      </c>
      <c r="B3">
        <v>13999</v>
      </c>
      <c r="C3">
        <v>11999</v>
      </c>
      <c r="D3">
        <f>B3-C3</f>
        <v>2000</v>
      </c>
    </row>
    <row r="4" spans="1:4" outlineLevel="2" x14ac:dyDescent="0.3">
      <c r="A4" t="s">
        <v>11</v>
      </c>
      <c r="B4">
        <v>13399</v>
      </c>
      <c r="C4">
        <v>10999</v>
      </c>
      <c r="D4">
        <f>B4-C4</f>
        <v>2400</v>
      </c>
    </row>
    <row r="5" spans="1:4" outlineLevel="1" x14ac:dyDescent="0.3">
      <c r="A5" s="1" t="s">
        <v>97</v>
      </c>
      <c r="B5">
        <f>SUBTOTAL(9,B2:B4)</f>
        <v>39397</v>
      </c>
      <c r="C5">
        <f>SUBTOTAL(9,C2:C4)</f>
        <v>32997</v>
      </c>
      <c r="D5">
        <f>SUBTOTAL(9,D2:D4)</f>
        <v>6400</v>
      </c>
    </row>
    <row r="6" spans="1:4" outlineLevel="2" x14ac:dyDescent="0.3">
      <c r="A6" t="s">
        <v>5</v>
      </c>
      <c r="B6">
        <v>7720</v>
      </c>
      <c r="C6">
        <v>6379</v>
      </c>
      <c r="D6">
        <f>B6-C6</f>
        <v>1341</v>
      </c>
    </row>
    <row r="7" spans="1:4" outlineLevel="2" x14ac:dyDescent="0.3">
      <c r="A7" t="s">
        <v>5</v>
      </c>
      <c r="B7">
        <v>6594</v>
      </c>
      <c r="C7">
        <v>6428</v>
      </c>
      <c r="D7">
        <f>B7-C7</f>
        <v>166</v>
      </c>
    </row>
    <row r="8" spans="1:4" outlineLevel="2" x14ac:dyDescent="0.3">
      <c r="A8" t="s">
        <v>5</v>
      </c>
      <c r="B8">
        <v>6184</v>
      </c>
      <c r="C8">
        <v>5005</v>
      </c>
      <c r="D8">
        <f>B8-C8</f>
        <v>1179</v>
      </c>
    </row>
    <row r="9" spans="1:4" outlineLevel="1" x14ac:dyDescent="0.3">
      <c r="A9" s="1" t="s">
        <v>98</v>
      </c>
      <c r="B9">
        <f>SUBTOTAL(9,B6:B8)</f>
        <v>20498</v>
      </c>
      <c r="C9">
        <f>SUBTOTAL(9,C6:C8)</f>
        <v>17812</v>
      </c>
      <c r="D9">
        <f>SUBTOTAL(9,D6:D8)</f>
        <v>2686</v>
      </c>
    </row>
    <row r="10" spans="1:4" outlineLevel="2" x14ac:dyDescent="0.3">
      <c r="A10" t="s">
        <v>3</v>
      </c>
      <c r="B10">
        <v>6794</v>
      </c>
      <c r="C10">
        <v>5135</v>
      </c>
      <c r="D10">
        <f>B10-C10</f>
        <v>1659</v>
      </c>
    </row>
    <row r="11" spans="1:4" outlineLevel="2" x14ac:dyDescent="0.3">
      <c r="A11" t="s">
        <v>3</v>
      </c>
      <c r="B11">
        <v>7158</v>
      </c>
      <c r="C11">
        <v>6572</v>
      </c>
      <c r="D11">
        <f>B11-C11</f>
        <v>586</v>
      </c>
    </row>
    <row r="12" spans="1:4" outlineLevel="2" x14ac:dyDescent="0.3">
      <c r="A12" t="s">
        <v>3</v>
      </c>
      <c r="B12">
        <v>7581</v>
      </c>
      <c r="C12">
        <v>6239</v>
      </c>
      <c r="D12">
        <f>B12-C12</f>
        <v>1342</v>
      </c>
    </row>
    <row r="13" spans="1:4" outlineLevel="1" x14ac:dyDescent="0.3">
      <c r="A13" s="1" t="s">
        <v>99</v>
      </c>
      <c r="B13">
        <f>SUBTOTAL(9,B10:B12)</f>
        <v>21533</v>
      </c>
      <c r="C13">
        <f>SUBTOTAL(9,C10:C12)</f>
        <v>17946</v>
      </c>
      <c r="D13">
        <f>SUBTOTAL(9,D10:D12)</f>
        <v>3587</v>
      </c>
    </row>
    <row r="14" spans="1:4" outlineLevel="2" x14ac:dyDescent="0.3">
      <c r="A14" t="s">
        <v>7</v>
      </c>
      <c r="B14">
        <v>7260</v>
      </c>
      <c r="C14">
        <v>6919</v>
      </c>
      <c r="D14">
        <f>B14-C14</f>
        <v>341</v>
      </c>
    </row>
    <row r="15" spans="1:4" outlineLevel="2" x14ac:dyDescent="0.3">
      <c r="A15" t="s">
        <v>7</v>
      </c>
      <c r="B15">
        <v>6599</v>
      </c>
      <c r="C15">
        <v>5097</v>
      </c>
      <c r="D15">
        <f>B15-C15</f>
        <v>1502</v>
      </c>
    </row>
    <row r="16" spans="1:4" outlineLevel="2" x14ac:dyDescent="0.3">
      <c r="A16" t="s">
        <v>7</v>
      </c>
      <c r="B16">
        <v>7706</v>
      </c>
      <c r="C16">
        <v>5232</v>
      </c>
      <c r="D16">
        <f>B16-C16</f>
        <v>2474</v>
      </c>
    </row>
    <row r="17" spans="1:4" outlineLevel="1" x14ac:dyDescent="0.3">
      <c r="A17" s="1" t="s">
        <v>100</v>
      </c>
      <c r="B17">
        <f>SUBTOTAL(9,B14:B16)</f>
        <v>21565</v>
      </c>
      <c r="C17">
        <f>SUBTOTAL(9,C14:C16)</f>
        <v>17248</v>
      </c>
      <c r="D17">
        <f>SUBTOTAL(9,D14:D16)</f>
        <v>4317</v>
      </c>
    </row>
    <row r="18" spans="1:4" x14ac:dyDescent="0.3">
      <c r="A18" s="1" t="s">
        <v>101</v>
      </c>
      <c r="B18">
        <f>SUBTOTAL(9,B2:B16)</f>
        <v>102993</v>
      </c>
      <c r="C18">
        <f>SUBTOTAL(9,C2:C16)</f>
        <v>86003</v>
      </c>
      <c r="D18">
        <f>SUBTOTAL(9,D2:D16)</f>
        <v>16990</v>
      </c>
    </row>
  </sheetData>
  <sortState xmlns:xlrd2="http://schemas.microsoft.com/office/spreadsheetml/2017/richdata2" ref="A2:D16">
    <sortCondition ref="A1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8572-746B-43FD-9656-541C6A08A663}">
  <dimension ref="A1:U17"/>
  <sheetViews>
    <sheetView topLeftCell="A13" workbookViewId="0">
      <selection activeCell="L16" sqref="L16"/>
    </sheetView>
  </sheetViews>
  <sheetFormatPr defaultRowHeight="14.4" x14ac:dyDescent="0.3"/>
  <cols>
    <col min="1" max="1" width="13.77734375" bestFit="1" customWidth="1"/>
    <col min="10" max="10" width="14.5546875" bestFit="1" customWidth="1"/>
  </cols>
  <sheetData>
    <row r="1" spans="1:21" x14ac:dyDescent="0.3">
      <c r="A1" s="4" t="s">
        <v>12</v>
      </c>
      <c r="C1" t="s">
        <v>102</v>
      </c>
      <c r="D1" t="s">
        <v>103</v>
      </c>
      <c r="E1" t="s">
        <v>21</v>
      </c>
      <c r="J1" s="4" t="s">
        <v>22</v>
      </c>
      <c r="L1" t="s">
        <v>102</v>
      </c>
      <c r="M1" t="s">
        <v>103</v>
      </c>
      <c r="N1" t="s">
        <v>21</v>
      </c>
    </row>
    <row r="2" spans="1:21" x14ac:dyDescent="0.3">
      <c r="A2" s="4" t="s">
        <v>13</v>
      </c>
      <c r="C2" t="s">
        <v>104</v>
      </c>
      <c r="D2">
        <v>24</v>
      </c>
      <c r="E2" t="s">
        <v>105</v>
      </c>
      <c r="J2" s="4" t="s">
        <v>23</v>
      </c>
      <c r="L2" t="s">
        <v>104</v>
      </c>
      <c r="M2">
        <v>24</v>
      </c>
      <c r="N2" t="s">
        <v>105</v>
      </c>
    </row>
    <row r="3" spans="1:21" x14ac:dyDescent="0.3">
      <c r="A3" s="4" t="s">
        <v>14</v>
      </c>
      <c r="C3" t="s">
        <v>106</v>
      </c>
      <c r="D3">
        <v>34</v>
      </c>
      <c r="E3" t="s">
        <v>107</v>
      </c>
      <c r="J3" s="4" t="s">
        <v>24</v>
      </c>
      <c r="L3" t="s">
        <v>106</v>
      </c>
      <c r="M3">
        <v>34</v>
      </c>
      <c r="N3" t="s">
        <v>107</v>
      </c>
    </row>
    <row r="4" spans="1:21" x14ac:dyDescent="0.3">
      <c r="A4" s="4" t="s">
        <v>15</v>
      </c>
      <c r="C4" t="s">
        <v>108</v>
      </c>
      <c r="D4">
        <v>22</v>
      </c>
      <c r="E4" t="s">
        <v>105</v>
      </c>
      <c r="J4" s="4" t="s">
        <v>25</v>
      </c>
      <c r="L4" t="s">
        <v>108</v>
      </c>
      <c r="M4">
        <v>22</v>
      </c>
      <c r="N4" t="s">
        <v>105</v>
      </c>
    </row>
    <row r="5" spans="1:21" x14ac:dyDescent="0.3">
      <c r="A5" s="4" t="s">
        <v>16</v>
      </c>
      <c r="C5" t="s">
        <v>109</v>
      </c>
      <c r="D5">
        <v>55</v>
      </c>
      <c r="E5" t="s">
        <v>110</v>
      </c>
      <c r="J5" s="4" t="s">
        <v>26</v>
      </c>
      <c r="L5" t="s">
        <v>109</v>
      </c>
      <c r="M5">
        <v>55</v>
      </c>
      <c r="N5" t="s">
        <v>110</v>
      </c>
    </row>
    <row r="6" spans="1:21" x14ac:dyDescent="0.3">
      <c r="A6" s="4" t="s">
        <v>17</v>
      </c>
      <c r="C6" t="s">
        <v>111</v>
      </c>
      <c r="D6">
        <v>33</v>
      </c>
      <c r="E6" t="s">
        <v>110</v>
      </c>
      <c r="J6" s="4" t="s">
        <v>27</v>
      </c>
      <c r="L6" t="s">
        <v>111</v>
      </c>
      <c r="M6">
        <v>33</v>
      </c>
      <c r="N6" t="s">
        <v>110</v>
      </c>
      <c r="U6" t="s">
        <v>54</v>
      </c>
    </row>
    <row r="7" spans="1:21" x14ac:dyDescent="0.3">
      <c r="A7" s="4" t="s">
        <v>18</v>
      </c>
      <c r="C7" t="s">
        <v>112</v>
      </c>
      <c r="D7">
        <v>23</v>
      </c>
      <c r="E7" t="s">
        <v>110</v>
      </c>
      <c r="J7" s="4" t="s">
        <v>28</v>
      </c>
      <c r="L7" t="s">
        <v>112</v>
      </c>
      <c r="M7">
        <v>23</v>
      </c>
      <c r="N7" t="s">
        <v>110</v>
      </c>
    </row>
    <row r="8" spans="1:21" x14ac:dyDescent="0.3">
      <c r="A8" s="4" t="s">
        <v>19</v>
      </c>
      <c r="C8" t="s">
        <v>113</v>
      </c>
      <c r="D8">
        <v>45</v>
      </c>
      <c r="E8" t="s">
        <v>105</v>
      </c>
      <c r="J8" s="4" t="s">
        <v>29</v>
      </c>
      <c r="L8" t="s">
        <v>113</v>
      </c>
      <c r="M8">
        <v>45</v>
      </c>
      <c r="N8" t="s">
        <v>105</v>
      </c>
    </row>
    <row r="9" spans="1:21" x14ac:dyDescent="0.3">
      <c r="A9" s="4" t="s">
        <v>20</v>
      </c>
      <c r="C9" t="s">
        <v>114</v>
      </c>
      <c r="D9">
        <v>33</v>
      </c>
      <c r="E9" t="s">
        <v>110</v>
      </c>
      <c r="J9" s="4" t="s">
        <v>30</v>
      </c>
      <c r="L9" t="s">
        <v>114</v>
      </c>
      <c r="M9">
        <v>33</v>
      </c>
      <c r="N9" t="s">
        <v>110</v>
      </c>
    </row>
    <row r="14" spans="1:21" ht="86.4" x14ac:dyDescent="0.3">
      <c r="A14" s="5" t="s">
        <v>31</v>
      </c>
      <c r="C14" t="s">
        <v>115</v>
      </c>
      <c r="D14" t="s">
        <v>116</v>
      </c>
      <c r="E14" t="s">
        <v>117</v>
      </c>
      <c r="F14">
        <v>1000089</v>
      </c>
    </row>
    <row r="15" spans="1:21" ht="72" x14ac:dyDescent="0.3">
      <c r="A15" s="5" t="s">
        <v>32</v>
      </c>
      <c r="C15" t="s">
        <v>118</v>
      </c>
      <c r="D15" t="s">
        <v>119</v>
      </c>
      <c r="E15" t="s">
        <v>117</v>
      </c>
      <c r="F15">
        <v>1000089</v>
      </c>
    </row>
    <row r="16" spans="1:21" ht="86.4" x14ac:dyDescent="0.3">
      <c r="A16" s="5" t="s">
        <v>33</v>
      </c>
      <c r="C16" t="s">
        <v>120</v>
      </c>
      <c r="D16" t="s">
        <v>116</v>
      </c>
      <c r="E16" t="s">
        <v>117</v>
      </c>
      <c r="F16">
        <v>1000089</v>
      </c>
    </row>
    <row r="17" spans="1:6" ht="86.4" x14ac:dyDescent="0.3">
      <c r="A17" s="5" t="s">
        <v>34</v>
      </c>
      <c r="C17" t="s">
        <v>121</v>
      </c>
      <c r="D17" t="s">
        <v>116</v>
      </c>
      <c r="E17" t="s">
        <v>117</v>
      </c>
      <c r="F17">
        <v>1000089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BC3B-4D78-4252-8B3D-BF3B698F46D6}">
  <dimension ref="A1:O11"/>
  <sheetViews>
    <sheetView tabSelected="1" workbookViewId="0">
      <selection activeCell="F21" sqref="F21"/>
    </sheetView>
  </sheetViews>
  <sheetFormatPr defaultRowHeight="14.4" x14ac:dyDescent="0.3"/>
  <cols>
    <col min="1" max="1" width="30.88671875" bestFit="1" customWidth="1"/>
    <col min="2" max="2" width="13.77734375" bestFit="1" customWidth="1"/>
    <col min="4" max="4" width="42.6640625" bestFit="1" customWidth="1"/>
    <col min="5" max="5" width="11.21875" bestFit="1" customWidth="1"/>
    <col min="15" max="15" width="10.109375" bestFit="1" customWidth="1"/>
  </cols>
  <sheetData>
    <row r="1" spans="1:15" x14ac:dyDescent="0.3">
      <c r="A1" s="1" t="s">
        <v>35</v>
      </c>
      <c r="C1" s="1" t="s">
        <v>36</v>
      </c>
      <c r="D1" s="1" t="s">
        <v>21</v>
      </c>
      <c r="E1" s="1" t="s">
        <v>37</v>
      </c>
      <c r="F1" s="1" t="s">
        <v>38</v>
      </c>
      <c r="J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3">
      <c r="A2" s="6" t="s">
        <v>39</v>
      </c>
      <c r="C2" t="s">
        <v>124</v>
      </c>
      <c r="D2" t="s">
        <v>125</v>
      </c>
      <c r="E2" t="s">
        <v>135</v>
      </c>
      <c r="F2">
        <v>110096</v>
      </c>
      <c r="J2">
        <v>20010714</v>
      </c>
      <c r="L2">
        <v>2001</v>
      </c>
      <c r="M2">
        <v>7</v>
      </c>
      <c r="N2">
        <v>14</v>
      </c>
      <c r="O2" s="7">
        <v>37086</v>
      </c>
    </row>
    <row r="3" spans="1:15" x14ac:dyDescent="0.3">
      <c r="A3" s="6" t="s">
        <v>40</v>
      </c>
      <c r="C3" t="s">
        <v>126</v>
      </c>
      <c r="D3" t="s">
        <v>125</v>
      </c>
      <c r="E3" t="s">
        <v>135</v>
      </c>
      <c r="F3">
        <v>110095</v>
      </c>
      <c r="J3">
        <v>20040410</v>
      </c>
      <c r="L3">
        <v>2004</v>
      </c>
      <c r="M3">
        <v>4</v>
      </c>
      <c r="N3">
        <v>10</v>
      </c>
      <c r="O3" s="7">
        <v>38087</v>
      </c>
    </row>
    <row r="4" spans="1:15" x14ac:dyDescent="0.3">
      <c r="A4" s="6" t="s">
        <v>41</v>
      </c>
      <c r="C4" t="s">
        <v>127</v>
      </c>
      <c r="D4" t="s">
        <v>125</v>
      </c>
      <c r="E4" t="s">
        <v>135</v>
      </c>
      <c r="F4">
        <v>110096</v>
      </c>
      <c r="J4">
        <v>20091115</v>
      </c>
      <c r="L4">
        <v>2009</v>
      </c>
      <c r="M4">
        <v>11</v>
      </c>
      <c r="N4">
        <v>15</v>
      </c>
      <c r="O4" s="7">
        <v>40132</v>
      </c>
    </row>
    <row r="5" spans="1:15" x14ac:dyDescent="0.3">
      <c r="A5" s="6" t="s">
        <v>42</v>
      </c>
      <c r="C5" t="s">
        <v>128</v>
      </c>
      <c r="D5" t="s">
        <v>125</v>
      </c>
      <c r="E5" t="s">
        <v>135</v>
      </c>
      <c r="F5">
        <v>110096</v>
      </c>
      <c r="J5">
        <v>20000610</v>
      </c>
      <c r="L5">
        <v>2000</v>
      </c>
      <c r="M5">
        <v>6</v>
      </c>
      <c r="N5">
        <v>10</v>
      </c>
      <c r="O5" s="7">
        <v>36687</v>
      </c>
    </row>
    <row r="6" spans="1:15" x14ac:dyDescent="0.3">
      <c r="A6" s="6" t="s">
        <v>43</v>
      </c>
      <c r="C6" t="s">
        <v>129</v>
      </c>
      <c r="D6" t="s">
        <v>125</v>
      </c>
      <c r="E6" t="s">
        <v>135</v>
      </c>
      <c r="F6">
        <v>110096</v>
      </c>
      <c r="J6">
        <v>20080401</v>
      </c>
      <c r="L6">
        <v>2008</v>
      </c>
      <c r="M6">
        <v>4</v>
      </c>
      <c r="N6">
        <v>1</v>
      </c>
      <c r="O6" s="7">
        <v>39539</v>
      </c>
    </row>
    <row r="7" spans="1:15" x14ac:dyDescent="0.3">
      <c r="A7" s="6" t="s">
        <v>44</v>
      </c>
      <c r="C7" t="s">
        <v>130</v>
      </c>
      <c r="D7" t="s">
        <v>125</v>
      </c>
      <c r="E7" t="s">
        <v>135</v>
      </c>
      <c r="F7">
        <v>110096</v>
      </c>
      <c r="J7">
        <v>20100717</v>
      </c>
      <c r="L7">
        <v>2010</v>
      </c>
      <c r="M7">
        <v>7</v>
      </c>
      <c r="N7">
        <v>17</v>
      </c>
      <c r="O7" s="7">
        <v>40376</v>
      </c>
    </row>
    <row r="8" spans="1:15" x14ac:dyDescent="0.3">
      <c r="A8" s="6" t="s">
        <v>45</v>
      </c>
      <c r="C8" t="s">
        <v>131</v>
      </c>
      <c r="D8" t="s">
        <v>125</v>
      </c>
      <c r="E8" t="s">
        <v>135</v>
      </c>
      <c r="F8">
        <v>110093</v>
      </c>
    </row>
    <row r="9" spans="1:15" x14ac:dyDescent="0.3">
      <c r="A9" s="6" t="s">
        <v>46</v>
      </c>
      <c r="C9" t="s">
        <v>132</v>
      </c>
      <c r="D9" t="s">
        <v>125</v>
      </c>
      <c r="E9" t="s">
        <v>135</v>
      </c>
      <c r="F9">
        <v>110093</v>
      </c>
    </row>
    <row r="10" spans="1:15" x14ac:dyDescent="0.3">
      <c r="A10" s="6" t="s">
        <v>47</v>
      </c>
      <c r="C10" t="s">
        <v>133</v>
      </c>
      <c r="D10" t="s">
        <v>125</v>
      </c>
      <c r="E10" t="s">
        <v>135</v>
      </c>
      <c r="F10">
        <v>110094</v>
      </c>
    </row>
    <row r="11" spans="1:15" x14ac:dyDescent="0.3">
      <c r="A11" s="6" t="s">
        <v>123</v>
      </c>
      <c r="C11" t="s">
        <v>134</v>
      </c>
      <c r="D11" t="s">
        <v>125</v>
      </c>
      <c r="E11" t="s">
        <v>135</v>
      </c>
      <c r="F11">
        <v>110096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E738-FF5F-4E0F-B537-247A0C8F6F8D}">
  <dimension ref="A1:K10"/>
  <sheetViews>
    <sheetView workbookViewId="0">
      <selection activeCell="B20" sqref="B20"/>
    </sheetView>
  </sheetViews>
  <sheetFormatPr defaultRowHeight="14.4" x14ac:dyDescent="0.3"/>
  <cols>
    <col min="1" max="1" width="43.109375" bestFit="1" customWidth="1"/>
    <col min="2" max="2" width="26.21875" bestFit="1" customWidth="1"/>
  </cols>
  <sheetData>
    <row r="1" spans="1:11" x14ac:dyDescent="0.3">
      <c r="A1" t="s">
        <v>55</v>
      </c>
      <c r="C1" t="s">
        <v>102</v>
      </c>
      <c r="D1" t="s">
        <v>103</v>
      </c>
      <c r="E1" t="s">
        <v>21</v>
      </c>
      <c r="F1">
        <v>313</v>
      </c>
      <c r="G1" t="s">
        <v>136</v>
      </c>
      <c r="H1" t="s">
        <v>137</v>
      </c>
      <c r="I1" t="s">
        <v>105</v>
      </c>
      <c r="J1" t="s">
        <v>135</v>
      </c>
      <c r="K1">
        <v>110096</v>
      </c>
    </row>
    <row r="2" spans="1:11" x14ac:dyDescent="0.3">
      <c r="A2" t="s">
        <v>56</v>
      </c>
      <c r="C2" t="s">
        <v>104</v>
      </c>
      <c r="D2">
        <v>24</v>
      </c>
      <c r="E2" t="s">
        <v>105</v>
      </c>
      <c r="F2">
        <v>316</v>
      </c>
      <c r="G2" t="s">
        <v>138</v>
      </c>
      <c r="H2" t="s">
        <v>137</v>
      </c>
      <c r="I2" t="s">
        <v>105</v>
      </c>
      <c r="J2" t="s">
        <v>135</v>
      </c>
      <c r="K2">
        <v>110095</v>
      </c>
    </row>
    <row r="3" spans="1:11" x14ac:dyDescent="0.3">
      <c r="A3" t="s">
        <v>57</v>
      </c>
      <c r="C3" t="s">
        <v>106</v>
      </c>
      <c r="D3">
        <v>34</v>
      </c>
      <c r="E3" t="s">
        <v>107</v>
      </c>
      <c r="F3">
        <v>4358</v>
      </c>
      <c r="G3" t="s">
        <v>139</v>
      </c>
      <c r="H3" t="s">
        <v>140</v>
      </c>
      <c r="I3" t="s">
        <v>105</v>
      </c>
      <c r="J3" t="s">
        <v>135</v>
      </c>
      <c r="K3">
        <v>110096</v>
      </c>
    </row>
    <row r="4" spans="1:11" x14ac:dyDescent="0.3">
      <c r="A4" t="s">
        <v>58</v>
      </c>
      <c r="C4" t="s">
        <v>108</v>
      </c>
      <c r="D4">
        <v>22</v>
      </c>
      <c r="E4" t="s">
        <v>105</v>
      </c>
      <c r="F4">
        <v>965</v>
      </c>
      <c r="G4" t="s">
        <v>141</v>
      </c>
      <c r="H4" t="s">
        <v>140</v>
      </c>
      <c r="I4" t="s">
        <v>105</v>
      </c>
      <c r="J4" t="s">
        <v>135</v>
      </c>
      <c r="K4">
        <v>110096</v>
      </c>
    </row>
    <row r="5" spans="1:11" x14ac:dyDescent="0.3">
      <c r="A5" t="s">
        <v>59</v>
      </c>
      <c r="C5" t="s">
        <v>109</v>
      </c>
      <c r="D5">
        <v>55</v>
      </c>
      <c r="E5" t="s">
        <v>110</v>
      </c>
      <c r="F5">
        <v>7900</v>
      </c>
      <c r="G5" t="s">
        <v>136</v>
      </c>
      <c r="H5" t="s">
        <v>137</v>
      </c>
      <c r="I5" t="s">
        <v>105</v>
      </c>
      <c r="J5" t="s">
        <v>135</v>
      </c>
      <c r="K5">
        <v>110096</v>
      </c>
    </row>
    <row r="6" spans="1:11" x14ac:dyDescent="0.3">
      <c r="A6" t="s">
        <v>60</v>
      </c>
      <c r="C6" t="s">
        <v>111</v>
      </c>
      <c r="D6">
        <v>33</v>
      </c>
      <c r="E6" t="s">
        <v>110</v>
      </c>
      <c r="F6">
        <v>4047</v>
      </c>
      <c r="G6" t="s">
        <v>142</v>
      </c>
      <c r="H6" t="s">
        <v>143</v>
      </c>
      <c r="I6" t="s">
        <v>105</v>
      </c>
      <c r="J6" t="s">
        <v>135</v>
      </c>
      <c r="K6">
        <v>110096</v>
      </c>
    </row>
    <row r="7" spans="1:11" x14ac:dyDescent="0.3">
      <c r="A7" t="s">
        <v>61</v>
      </c>
      <c r="C7" t="s">
        <v>112</v>
      </c>
      <c r="D7">
        <v>23</v>
      </c>
      <c r="E7" t="s">
        <v>110</v>
      </c>
      <c r="F7">
        <v>4907</v>
      </c>
      <c r="G7" t="s">
        <v>144</v>
      </c>
      <c r="H7" t="s">
        <v>143</v>
      </c>
      <c r="I7" t="s">
        <v>105</v>
      </c>
      <c r="J7" t="s">
        <v>135</v>
      </c>
      <c r="K7">
        <v>110093</v>
      </c>
    </row>
    <row r="8" spans="1:11" x14ac:dyDescent="0.3">
      <c r="A8" t="s">
        <v>62</v>
      </c>
      <c r="C8" t="s">
        <v>113</v>
      </c>
      <c r="D8">
        <v>45</v>
      </c>
      <c r="E8" t="s">
        <v>105</v>
      </c>
      <c r="F8">
        <v>3789</v>
      </c>
      <c r="G8" t="s">
        <v>145</v>
      </c>
      <c r="H8" t="s">
        <v>137</v>
      </c>
      <c r="I8" t="s">
        <v>105</v>
      </c>
      <c r="J8" t="s">
        <v>135</v>
      </c>
      <c r="K8">
        <v>110093</v>
      </c>
    </row>
    <row r="9" spans="1:11" x14ac:dyDescent="0.3">
      <c r="A9" t="s">
        <v>63</v>
      </c>
      <c r="C9" t="s">
        <v>114</v>
      </c>
      <c r="D9">
        <v>33</v>
      </c>
      <c r="E9" t="s">
        <v>110</v>
      </c>
      <c r="F9">
        <v>2977</v>
      </c>
      <c r="G9" t="s">
        <v>138</v>
      </c>
      <c r="H9" t="s">
        <v>137</v>
      </c>
      <c r="I9" t="s">
        <v>105</v>
      </c>
      <c r="J9" t="s">
        <v>135</v>
      </c>
      <c r="K9">
        <v>110094</v>
      </c>
    </row>
    <row r="10" spans="1:11" x14ac:dyDescent="0.3">
      <c r="A10" t="s">
        <v>64</v>
      </c>
      <c r="D10">
        <v>3392</v>
      </c>
      <c r="E10" t="s">
        <v>139</v>
      </c>
      <c r="F10" t="s">
        <v>140</v>
      </c>
      <c r="G10" t="s">
        <v>105</v>
      </c>
      <c r="H10" t="s">
        <v>135</v>
      </c>
      <c r="I10">
        <v>110093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Dsum</vt:lpstr>
      <vt:lpstr>Sum Vs Subtotal</vt:lpstr>
      <vt:lpstr>SubTotal</vt:lpstr>
      <vt:lpstr>Sub Total 2</vt:lpstr>
      <vt:lpstr>Text to Column</vt:lpstr>
      <vt:lpstr>Txt to Col</vt:lpstr>
      <vt:lpstr>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Utegration</dc:creator>
  <cp:lastModifiedBy>USER</cp:lastModifiedBy>
  <dcterms:created xsi:type="dcterms:W3CDTF">2023-05-26T10:49:59Z</dcterms:created>
  <dcterms:modified xsi:type="dcterms:W3CDTF">2023-08-19T12:41:15Z</dcterms:modified>
</cp:coreProperties>
</file>