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ssignmment\"/>
    </mc:Choice>
  </mc:AlternateContent>
  <xr:revisionPtr revIDLastSave="0" documentId="13_ncr:1_{5DB95CD0-EC26-4A37-98C8-46932D47B307}" xr6:coauthVersionLast="47" xr6:coauthVersionMax="47" xr10:uidLastSave="{00000000-0000-0000-0000-000000000000}"/>
  <bookViews>
    <workbookView xWindow="-108" yWindow="-108" windowWidth="23256" windowHeight="12456" tabRatio="893" activeTab="6" xr2:uid="{156E214A-DFAC-41FB-850F-1166EEE696D7}"/>
  </bookViews>
  <sheets>
    <sheet name="Exact" sheetId="1" r:id="rId1"/>
    <sheet name="approximate" sheetId="2" r:id="rId2"/>
    <sheet name="If Vs Lookup 1" sheetId="4" r:id="rId3"/>
    <sheet name="If Vs Lookup 2" sheetId="3" r:id="rId4"/>
    <sheet name="Error" sheetId="5" r:id="rId5"/>
    <sheet name="Data Validation" sheetId="6" r:id="rId6"/>
    <sheet name="Total price" sheetId="7" r:id="rId7"/>
  </sheets>
  <definedNames>
    <definedName name="Dat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7" l="1"/>
  <c r="B16" i="6"/>
  <c r="B16" i="5"/>
  <c r="D14" i="4"/>
  <c r="D15" i="4"/>
  <c r="D16" i="4"/>
  <c r="D17" i="4"/>
  <c r="D18" i="4"/>
  <c r="D19" i="4"/>
  <c r="D20" i="4"/>
  <c r="D13" i="4"/>
  <c r="P2" i="3"/>
  <c r="B10" i="2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" i="3"/>
  <c r="D3" i="4"/>
  <c r="D4" i="4"/>
  <c r="D5" i="4"/>
  <c r="D6" i="4"/>
  <c r="D7" i="4"/>
  <c r="D8" i="4"/>
  <c r="D9" i="4"/>
  <c r="D2" i="4"/>
  <c r="B12" i="1"/>
  <c r="B15" i="1"/>
  <c r="C14" i="4"/>
  <c r="C15" i="4"/>
  <c r="C16" i="4"/>
  <c r="C17" i="4"/>
  <c r="C18" i="4"/>
  <c r="C19" i="4"/>
  <c r="C20" i="4"/>
  <c r="C13" i="4"/>
  <c r="C3" i="4"/>
  <c r="C4" i="4"/>
  <c r="C5" i="4"/>
  <c r="C6" i="4"/>
  <c r="C7" i="4"/>
  <c r="C8" i="4"/>
  <c r="C9" i="4"/>
  <c r="C2" i="4"/>
</calcChain>
</file>

<file path=xl/sharedStrings.xml><?xml version="1.0" encoding="utf-8"?>
<sst xmlns="http://schemas.openxmlformats.org/spreadsheetml/2006/main" count="290" uniqueCount="113">
  <si>
    <t>Roll Number</t>
  </si>
  <si>
    <t>Student Name</t>
  </si>
  <si>
    <t>Math</t>
  </si>
  <si>
    <t>Science</t>
  </si>
  <si>
    <t>English</t>
  </si>
  <si>
    <t>SST</t>
  </si>
  <si>
    <t>Total</t>
  </si>
  <si>
    <t>Ekanshika Kalra</t>
  </si>
  <si>
    <t>Sajjad Hussain</t>
  </si>
  <si>
    <t>Karan Kapoor</t>
  </si>
  <si>
    <t>Jyoti Chaudhary</t>
  </si>
  <si>
    <t>Artu Agnihotri</t>
  </si>
  <si>
    <t>Mohit Khatri</t>
  </si>
  <si>
    <t>Swati Sharma</t>
  </si>
  <si>
    <t>Rahul Jha</t>
  </si>
  <si>
    <t>Sales Amount</t>
  </si>
  <si>
    <t>Category</t>
  </si>
  <si>
    <t>Commission Paid</t>
  </si>
  <si>
    <t>Poor</t>
  </si>
  <si>
    <t>Average</t>
  </si>
  <si>
    <t>Good</t>
  </si>
  <si>
    <t>Very Good</t>
  </si>
  <si>
    <t>Excellent</t>
  </si>
  <si>
    <t>How VLOOKUP "sees" it</t>
  </si>
  <si>
    <t>$0 &lt;= Sales &lt; $1,000</t>
  </si>
  <si>
    <t>$1,000 &lt;= Sales &lt; $2,500</t>
  </si>
  <si>
    <t>$2,500 &lt;= Sales &lt; $7,000</t>
  </si>
  <si>
    <t>$7,000 &lt;= Sales &lt; $10,000</t>
  </si>
  <si>
    <t>$10,000 &gt;= Sales</t>
  </si>
  <si>
    <t>Your Sales</t>
  </si>
  <si>
    <t>Commission</t>
  </si>
  <si>
    <t>Date</t>
  </si>
  <si>
    <t>Product</t>
  </si>
  <si>
    <t>County Code</t>
  </si>
  <si>
    <t>Units</t>
  </si>
  <si>
    <t>Sales</t>
  </si>
  <si>
    <t>Sales Category</t>
  </si>
  <si>
    <t>samsung</t>
  </si>
  <si>
    <t>USA</t>
  </si>
  <si>
    <t>nokia</t>
  </si>
  <si>
    <t>ESP</t>
  </si>
  <si>
    <t>oppo</t>
  </si>
  <si>
    <t>POL</t>
  </si>
  <si>
    <t>lava</t>
  </si>
  <si>
    <t>ARE</t>
  </si>
  <si>
    <t>vivi</t>
  </si>
  <si>
    <t>CZE</t>
  </si>
  <si>
    <t>life</t>
  </si>
  <si>
    <t>UKR</t>
  </si>
  <si>
    <t>ISL</t>
  </si>
  <si>
    <t>DOM</t>
  </si>
  <si>
    <t>BRA</t>
  </si>
  <si>
    <t>CAN</t>
  </si>
  <si>
    <t>IND</t>
  </si>
  <si>
    <t>ITA</t>
  </si>
  <si>
    <t>ARG</t>
  </si>
  <si>
    <t>ARM</t>
  </si>
  <si>
    <t>NAM</t>
  </si>
  <si>
    <t>VEN</t>
  </si>
  <si>
    <t>Below Par</t>
  </si>
  <si>
    <t>Par</t>
  </si>
  <si>
    <t>Above Average</t>
  </si>
  <si>
    <t>Sales Target</t>
  </si>
  <si>
    <t>Employee</t>
  </si>
  <si>
    <t>Kartik aryan</t>
  </si>
  <si>
    <t>Arunish sod</t>
  </si>
  <si>
    <t>Karna mehrotra</t>
  </si>
  <si>
    <t>Anamika Singh</t>
  </si>
  <si>
    <t>Swati Singh</t>
  </si>
  <si>
    <t>Aman Mathur</t>
  </si>
  <si>
    <t>Surbhi Jain</t>
  </si>
  <si>
    <t>Contract Reads:</t>
  </si>
  <si>
    <t xml:space="preserve">If you have sales of $10,000 or more you get 1.00% commission, </t>
  </si>
  <si>
    <t xml:space="preserve">If you have sales of $20,000 or more you get 2.00% commission, </t>
  </si>
  <si>
    <t xml:space="preserve">If you have sales of $30,000 or more you get 4.00% commission, </t>
  </si>
  <si>
    <t xml:space="preserve">If you have sales of $40,000 or more you get 5.00% commission, </t>
  </si>
  <si>
    <t xml:space="preserve">If you have sales of $50,000 or more you get 6.00% commission, </t>
  </si>
  <si>
    <t>Bonus Comm. %</t>
  </si>
  <si>
    <t>Bonus Commission</t>
  </si>
  <si>
    <t xml:space="preserve">If you have sales of $60,000 or more you get 8% commission, </t>
  </si>
  <si>
    <t>If you have sales of less than $10,000 you get 0.00% commission,</t>
  </si>
  <si>
    <t>Salary</t>
  </si>
  <si>
    <t>Exempt</t>
  </si>
  <si>
    <t>Tax Rate</t>
  </si>
  <si>
    <t>Tax Amt</t>
  </si>
  <si>
    <t>Amit</t>
  </si>
  <si>
    <t>Yes</t>
  </si>
  <si>
    <t>Mohan</t>
  </si>
  <si>
    <t>Ramesh</t>
  </si>
  <si>
    <t>Karan</t>
  </si>
  <si>
    <t>No</t>
  </si>
  <si>
    <t>Nimit</t>
  </si>
  <si>
    <t>Raman</t>
  </si>
  <si>
    <t>Suman</t>
  </si>
  <si>
    <t>Mahesh</t>
  </si>
  <si>
    <t>Komal</t>
  </si>
  <si>
    <t>Anmol</t>
  </si>
  <si>
    <t>kiran</t>
  </si>
  <si>
    <t>sumer</t>
  </si>
  <si>
    <t>Unit price</t>
  </si>
  <si>
    <t>Qty</t>
  </si>
  <si>
    <t>Total Price</t>
  </si>
  <si>
    <t>Note</t>
  </si>
  <si>
    <t>LookUp - To find the value from Table</t>
  </si>
  <si>
    <t>Type of LookUP -</t>
  </si>
  <si>
    <t>Match</t>
  </si>
  <si>
    <t>Index</t>
  </si>
  <si>
    <t xml:space="preserve"> first colum allways lookup value</t>
  </si>
  <si>
    <t>LookUp Value - find the value find Number is LookUp Value</t>
  </si>
  <si>
    <t>1-VLookUp</t>
  </si>
  <si>
    <t>2-HlookUp</t>
  </si>
  <si>
    <t>NOTE</t>
  </si>
  <si>
    <t>in the case of vlookup 1st fixed the table(condition table ex-$I$3:$J$9)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</si>
</sst>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&quot;₹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1">
      <alignment wrapText="1"/>
    </xf>
    <xf numFmtId="0" fontId="6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0" fontId="5" fillId="2" borderId="1" xfId="0" applyFont="1" applyFill="1" applyBorder="1"/>
    <xf numFmtId="0" fontId="5" fillId="2" borderId="3" xfId="0" applyFont="1" applyFill="1" applyBorder="1"/>
    <xf numFmtId="0" fontId="5" fillId="2" borderId="2" xfId="0" applyFont="1" applyFill="1" applyBorder="1"/>
    <xf numFmtId="0" fontId="4" fillId="0" borderId="1" xfId="0" applyFont="1" applyBorder="1"/>
    <xf numFmtId="0" fontId="4" fillId="5" borderId="1" xfId="0" applyFont="1" applyFill="1" applyBorder="1"/>
    <xf numFmtId="0" fontId="3" fillId="2" borderId="1" xfId="0" applyFont="1" applyFill="1" applyBorder="1"/>
    <xf numFmtId="0" fontId="0" fillId="0" borderId="1" xfId="0" applyBorder="1"/>
    <xf numFmtId="0" fontId="3" fillId="4" borderId="1" xfId="0" applyFont="1" applyFill="1" applyBorder="1"/>
    <xf numFmtId="0" fontId="0" fillId="3" borderId="1" xfId="0" applyFill="1" applyBorder="1"/>
    <xf numFmtId="0" fontId="2" fillId="2" borderId="1" xfId="0" applyFont="1" applyFill="1" applyBorder="1"/>
    <xf numFmtId="14" fontId="0" fillId="0" borderId="1" xfId="0" applyNumberFormat="1" applyBorder="1"/>
    <xf numFmtId="9" fontId="7" fillId="0" borderId="1" xfId="2" applyFont="1" applyBorder="1"/>
    <xf numFmtId="0" fontId="0" fillId="7" borderId="1" xfId="0" applyFill="1" applyBorder="1"/>
    <xf numFmtId="10" fontId="0" fillId="7" borderId="1" xfId="0" applyNumberFormat="1" applyFill="1" applyBorder="1"/>
    <xf numFmtId="0" fontId="2" fillId="6" borderId="1" xfId="0" applyFont="1" applyFill="1" applyBorder="1"/>
    <xf numFmtId="0" fontId="7" fillId="0" borderId="1" xfId="4" applyFont="1" applyBorder="1"/>
    <xf numFmtId="43" fontId="7" fillId="0" borderId="1" xfId="1" applyFont="1" applyBorder="1"/>
    <xf numFmtId="0" fontId="3" fillId="2" borderId="1" xfId="3">
      <alignment wrapText="1"/>
    </xf>
    <xf numFmtId="0" fontId="9" fillId="2" borderId="1" xfId="4" applyFont="1" applyFill="1" applyBorder="1"/>
    <xf numFmtId="0" fontId="0" fillId="8" borderId="1" xfId="0" applyFill="1" applyBorder="1"/>
    <xf numFmtId="9" fontId="0" fillId="0" borderId="1" xfId="2" applyFont="1" applyBorder="1"/>
    <xf numFmtId="0" fontId="0" fillId="7" borderId="0" xfId="0" applyFill="1"/>
    <xf numFmtId="165" fontId="0" fillId="0" borderId="1" xfId="0" applyNumberFormat="1" applyBorder="1"/>
  </cellXfs>
  <cellStyles count="9">
    <cellStyle name="blue" xfId="3" xr:uid="{3BDF748A-F2C6-4C7D-B5A7-C89E7FD37F57}"/>
    <cellStyle name="Comma" xfId="1" builtinId="3"/>
    <cellStyle name="Currency 2" xfId="7" xr:uid="{ECE4CB93-B1D9-454E-A229-CA3C8FB15756}"/>
    <cellStyle name="Currency 2 2" xfId="8" xr:uid="{C847BE1A-36AA-4350-A95B-0461F9C94B16}"/>
    <cellStyle name="Hyperlink 2" xfId="5" xr:uid="{C0535F00-AC1B-416D-9F75-77F64B825908}"/>
    <cellStyle name="Normal" xfId="0" builtinId="0"/>
    <cellStyle name="Normal 2" xfId="4" xr:uid="{F4050D08-3747-4534-BBBA-4C592B2048EE}"/>
    <cellStyle name="Normal 3 2" xfId="6" xr:uid="{6583DD03-CF85-4674-894B-66F9DE03A491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8E350-B37B-4EE8-8C1D-EDD69703A202}">
  <dimension ref="A1:P16"/>
  <sheetViews>
    <sheetView zoomScale="85" zoomScaleNormal="85" workbookViewId="0">
      <selection activeCell="E16" sqref="E16"/>
    </sheetView>
  </sheetViews>
  <sheetFormatPr defaultRowHeight="14.4" x14ac:dyDescent="0.3"/>
  <cols>
    <col min="1" max="1" width="22.33203125" customWidth="1"/>
    <col min="2" max="2" width="19.88671875" bestFit="1" customWidth="1"/>
    <col min="4" max="4" width="10" bestFit="1" customWidth="1"/>
  </cols>
  <sheetData>
    <row r="1" spans="1:16" ht="21" x14ac:dyDescent="0.4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</row>
    <row r="2" spans="1:16" ht="21" x14ac:dyDescent="0.4">
      <c r="A2" s="5">
        <v>100023</v>
      </c>
      <c r="B2" s="5" t="s">
        <v>7</v>
      </c>
      <c r="C2" s="5">
        <v>35</v>
      </c>
      <c r="D2" s="5">
        <v>45</v>
      </c>
      <c r="E2" s="5">
        <v>70</v>
      </c>
      <c r="F2" s="5">
        <v>43</v>
      </c>
      <c r="G2" s="5">
        <v>193</v>
      </c>
    </row>
    <row r="3" spans="1:16" ht="21" x14ac:dyDescent="0.4">
      <c r="A3" s="5">
        <v>100034</v>
      </c>
      <c r="B3" s="5" t="s">
        <v>8</v>
      </c>
      <c r="C3" s="5">
        <v>42</v>
      </c>
      <c r="D3" s="5">
        <v>37</v>
      </c>
      <c r="E3" s="5">
        <v>60</v>
      </c>
      <c r="F3" s="5">
        <v>69</v>
      </c>
      <c r="G3" s="5">
        <v>208</v>
      </c>
    </row>
    <row r="4" spans="1:16" ht="21" x14ac:dyDescent="0.4">
      <c r="A4" s="5">
        <v>100053</v>
      </c>
      <c r="B4" s="5" t="s">
        <v>9</v>
      </c>
      <c r="C4" s="5">
        <v>64</v>
      </c>
      <c r="D4" s="5">
        <v>23</v>
      </c>
      <c r="E4" s="5">
        <v>64</v>
      </c>
      <c r="F4" s="5">
        <v>69</v>
      </c>
      <c r="G4" s="5">
        <v>220</v>
      </c>
      <c r="N4" s="23" t="s">
        <v>102</v>
      </c>
    </row>
    <row r="5" spans="1:16" ht="21" x14ac:dyDescent="0.4">
      <c r="A5" s="5">
        <v>100077</v>
      </c>
      <c r="B5" s="5" t="s">
        <v>10</v>
      </c>
      <c r="C5" s="5">
        <v>77</v>
      </c>
      <c r="D5" s="5">
        <v>63</v>
      </c>
      <c r="E5" s="5">
        <v>49</v>
      </c>
      <c r="F5" s="5">
        <v>73</v>
      </c>
      <c r="G5" s="5">
        <v>262</v>
      </c>
      <c r="O5" t="s">
        <v>108</v>
      </c>
    </row>
    <row r="6" spans="1:16" ht="21" x14ac:dyDescent="0.4">
      <c r="A6" s="5">
        <v>100087</v>
      </c>
      <c r="B6" s="5" t="s">
        <v>11</v>
      </c>
      <c r="C6" s="5">
        <v>78</v>
      </c>
      <c r="D6" s="5">
        <v>63</v>
      </c>
      <c r="E6" s="5">
        <v>64</v>
      </c>
      <c r="F6" s="5">
        <v>68</v>
      </c>
      <c r="G6" s="5">
        <v>273</v>
      </c>
      <c r="O6" t="s">
        <v>103</v>
      </c>
    </row>
    <row r="7" spans="1:16" ht="21" x14ac:dyDescent="0.4">
      <c r="A7" s="5">
        <v>100098</v>
      </c>
      <c r="B7" s="5" t="s">
        <v>12</v>
      </c>
      <c r="C7" s="5">
        <v>37</v>
      </c>
      <c r="D7" s="5">
        <v>69</v>
      </c>
      <c r="E7" s="5">
        <v>42</v>
      </c>
      <c r="F7" s="5">
        <v>62</v>
      </c>
      <c r="G7" s="5">
        <v>210</v>
      </c>
      <c r="O7" t="s">
        <v>104</v>
      </c>
    </row>
    <row r="8" spans="1:16" ht="21" x14ac:dyDescent="0.4">
      <c r="A8" s="5">
        <v>100055</v>
      </c>
      <c r="B8" s="5" t="s">
        <v>13</v>
      </c>
      <c r="C8" s="5">
        <v>72</v>
      </c>
      <c r="D8" s="5">
        <v>59</v>
      </c>
      <c r="E8" s="5">
        <v>31</v>
      </c>
      <c r="F8" s="5">
        <v>75</v>
      </c>
      <c r="G8" s="5">
        <v>237</v>
      </c>
      <c r="O8" t="s">
        <v>109</v>
      </c>
      <c r="P8" t="s">
        <v>107</v>
      </c>
    </row>
    <row r="9" spans="1:16" ht="21" x14ac:dyDescent="0.4">
      <c r="A9" s="5">
        <v>100099</v>
      </c>
      <c r="B9" s="5" t="s">
        <v>14</v>
      </c>
      <c r="C9" s="5">
        <v>66</v>
      </c>
      <c r="D9" s="5">
        <v>28</v>
      </c>
      <c r="E9" s="5">
        <v>55</v>
      </c>
      <c r="F9" s="5">
        <v>37</v>
      </c>
      <c r="G9" s="5">
        <v>186</v>
      </c>
      <c r="O9" t="s">
        <v>110</v>
      </c>
    </row>
    <row r="10" spans="1:16" ht="21" x14ac:dyDescent="0.4">
      <c r="B10" s="1"/>
      <c r="C10" s="1"/>
      <c r="D10" s="1"/>
      <c r="E10" s="1"/>
      <c r="F10" s="1"/>
      <c r="G10" s="1"/>
      <c r="O10" t="s">
        <v>105</v>
      </c>
    </row>
    <row r="11" spans="1:16" ht="21" x14ac:dyDescent="0.4">
      <c r="A11" s="6" t="s">
        <v>0</v>
      </c>
      <c r="B11" s="6" t="s">
        <v>6</v>
      </c>
      <c r="C11" s="1"/>
      <c r="D11" s="1"/>
      <c r="E11" s="1"/>
      <c r="F11" s="1"/>
      <c r="G11" s="1"/>
      <c r="O11" t="s">
        <v>106</v>
      </c>
    </row>
    <row r="12" spans="1:16" ht="21" x14ac:dyDescent="0.4">
      <c r="A12" s="6">
        <v>100099</v>
      </c>
      <c r="B12" s="6">
        <f>VLOOKUP(A12,A1:G9,7,FALSE)</f>
        <v>186</v>
      </c>
      <c r="C12" s="1"/>
      <c r="D12" s="1"/>
      <c r="E12" s="1"/>
      <c r="F12" s="1"/>
      <c r="G12" s="1"/>
    </row>
    <row r="13" spans="1:16" ht="21" x14ac:dyDescent="0.4">
      <c r="B13" s="1"/>
    </row>
    <row r="14" spans="1:16" ht="21" x14ac:dyDescent="0.4">
      <c r="A14" s="6" t="s">
        <v>1</v>
      </c>
      <c r="B14" s="6" t="s">
        <v>6</v>
      </c>
    </row>
    <row r="15" spans="1:16" ht="21" x14ac:dyDescent="0.4">
      <c r="A15" s="6" t="s">
        <v>13</v>
      </c>
      <c r="B15" s="6">
        <f>VLOOKUP(A15,B1:G9,6,FALSE)</f>
        <v>237</v>
      </c>
    </row>
    <row r="16" spans="1:16" ht="21" x14ac:dyDescent="0.4">
      <c r="B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C6C6D-F1BD-4DB2-AAA9-26D4DC349AED}">
  <dimension ref="A1:C18"/>
  <sheetViews>
    <sheetView workbookViewId="0">
      <selection activeCell="F8" sqref="F8"/>
    </sheetView>
  </sheetViews>
  <sheetFormatPr defaultRowHeight="14.4" x14ac:dyDescent="0.3"/>
  <cols>
    <col min="1" max="1" width="22" bestFit="1" customWidth="1"/>
    <col min="2" max="2" width="11" bestFit="1" customWidth="1"/>
    <col min="3" max="3" width="15.109375" bestFit="1" customWidth="1"/>
    <col min="6" max="6" width="22" bestFit="1" customWidth="1"/>
  </cols>
  <sheetData>
    <row r="1" spans="1:3" x14ac:dyDescent="0.3">
      <c r="A1" s="7" t="s">
        <v>15</v>
      </c>
      <c r="B1" s="7" t="s">
        <v>16</v>
      </c>
      <c r="C1" s="7" t="s">
        <v>17</v>
      </c>
    </row>
    <row r="2" spans="1:3" x14ac:dyDescent="0.3">
      <c r="A2" s="24">
        <v>0</v>
      </c>
      <c r="B2" s="8" t="s">
        <v>18</v>
      </c>
      <c r="C2" s="24">
        <v>0</v>
      </c>
    </row>
    <row r="3" spans="1:3" x14ac:dyDescent="0.3">
      <c r="A3" s="24">
        <v>1000</v>
      </c>
      <c r="B3" s="8" t="s">
        <v>19</v>
      </c>
      <c r="C3" s="24">
        <v>20</v>
      </c>
    </row>
    <row r="4" spans="1:3" x14ac:dyDescent="0.3">
      <c r="A4" s="24">
        <v>2500</v>
      </c>
      <c r="B4" s="8" t="s">
        <v>20</v>
      </c>
      <c r="C4" s="24">
        <v>100</v>
      </c>
    </row>
    <row r="5" spans="1:3" x14ac:dyDescent="0.3">
      <c r="A5" s="24">
        <v>7000</v>
      </c>
      <c r="B5" s="8" t="s">
        <v>21</v>
      </c>
      <c r="C5" s="24">
        <v>250</v>
      </c>
    </row>
    <row r="6" spans="1:3" x14ac:dyDescent="0.3">
      <c r="A6" s="24">
        <v>10000</v>
      </c>
      <c r="B6" s="8" t="s">
        <v>22</v>
      </c>
      <c r="C6" s="24">
        <v>700</v>
      </c>
    </row>
    <row r="9" spans="1:3" x14ac:dyDescent="0.3">
      <c r="A9" s="7" t="s">
        <v>29</v>
      </c>
      <c r="B9" s="7" t="s">
        <v>30</v>
      </c>
    </row>
    <row r="10" spans="1:3" x14ac:dyDescent="0.3">
      <c r="A10" s="24">
        <v>2400</v>
      </c>
      <c r="B10" s="10">
        <f>VLOOKUP(A10,A1:C6,3,TRUE)</f>
        <v>20</v>
      </c>
    </row>
    <row r="13" spans="1:3" x14ac:dyDescent="0.3">
      <c r="A13" s="9" t="s">
        <v>23</v>
      </c>
    </row>
    <row r="14" spans="1:3" x14ac:dyDescent="0.3">
      <c r="A14" s="24" t="s">
        <v>24</v>
      </c>
    </row>
    <row r="15" spans="1:3" x14ac:dyDescent="0.3">
      <c r="A15" s="24" t="s">
        <v>25</v>
      </c>
    </row>
    <row r="16" spans="1:3" x14ac:dyDescent="0.3">
      <c r="A16" s="24" t="s">
        <v>26</v>
      </c>
    </row>
    <row r="17" spans="1:1" x14ac:dyDescent="0.3">
      <c r="A17" s="24" t="s">
        <v>27</v>
      </c>
    </row>
    <row r="18" spans="1:1" x14ac:dyDescent="0.3">
      <c r="A18" s="24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B253B-1C1A-4399-B400-DF72E0728343}">
  <dimension ref="A1:BR20"/>
  <sheetViews>
    <sheetView workbookViewId="0">
      <selection activeCell="I17" sqref="I17"/>
    </sheetView>
  </sheetViews>
  <sheetFormatPr defaultRowHeight="14.4" x14ac:dyDescent="0.3"/>
  <cols>
    <col min="1" max="1" width="12.88671875" bestFit="1" customWidth="1"/>
    <col min="2" max="2" width="14.77734375" customWidth="1"/>
    <col min="3" max="4" width="17.88671875" customWidth="1"/>
    <col min="7" max="7" width="55.77734375" bestFit="1" customWidth="1"/>
    <col min="9" max="9" width="10" customWidth="1"/>
    <col min="10" max="10" width="14.33203125" customWidth="1"/>
  </cols>
  <sheetData>
    <row r="1" spans="1:70" x14ac:dyDescent="0.3">
      <c r="A1" s="19" t="s">
        <v>63</v>
      </c>
      <c r="B1" s="7" t="s">
        <v>35</v>
      </c>
      <c r="C1" s="19" t="s">
        <v>78</v>
      </c>
      <c r="D1" s="19" t="s">
        <v>78</v>
      </c>
      <c r="G1" t="s">
        <v>71</v>
      </c>
    </row>
    <row r="2" spans="1:70" s="17" customFormat="1" x14ac:dyDescent="0.3">
      <c r="A2" s="17" t="s">
        <v>64</v>
      </c>
      <c r="B2" s="17">
        <v>23235</v>
      </c>
      <c r="C2" s="13">
        <f xml:space="preserve"> IF(B2&gt;=$I$9,$J$9, IF( B2&gt;=$I$8,$J$8, IF( B2&gt;=$I$7,$J$7, IF(B2&gt;=$I$6,$J$6, IF(B2&gt;=$I$5,$J$5, IF(B2&gt;=$I$4,$J$4,$J$3))))))</f>
        <v>0.02</v>
      </c>
      <c r="D2" s="13">
        <f>IF(B2&gt;=$I$9,$J$9,IF(B2&gt;=$I$8,$J$8,IF(B2&gt;=$I$7,$J$7,IF(B2&gt;=$I$6,$J$6,IF(B2&gt;=$I$5,$J$5,IF(B2&gt;=$I$4,$J$4,IF(B2&gt;=$I$3,$J$3)))))))</f>
        <v>0.02</v>
      </c>
      <c r="E2"/>
      <c r="F2"/>
      <c r="G2" t="s">
        <v>80</v>
      </c>
      <c r="H2"/>
      <c r="I2" s="20" t="s">
        <v>35</v>
      </c>
      <c r="J2" s="20" t="s">
        <v>77</v>
      </c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</row>
    <row r="3" spans="1:70" x14ac:dyDescent="0.3">
      <c r="A3" s="17" t="s">
        <v>65</v>
      </c>
      <c r="B3" s="18">
        <v>34254</v>
      </c>
      <c r="C3" s="13">
        <f t="shared" ref="C3:C9" si="0" xml:space="preserve"> IF(B3&gt;=$I$9,$J$9, IF( B3&gt;=$I$8,$J$8, IF( B3&gt;=$I$7,$J$7, IF(B3&gt;=$I$6,$J$6, IF(B3&gt;=$I$5,$J$5, IF(B3&gt;=$I$4,$J$4,$J$3))))))</f>
        <v>0.04</v>
      </c>
      <c r="D3" s="13">
        <f t="shared" ref="D3:D9" si="1">IF(B3&gt;=$I$9,$J$9,IF(B3&gt;=$I$8,$J$8,IF(B3&gt;=$I$7,$J$7,IF(B3&gt;=$I$6,$J$6,IF(B3&gt;=$I$5,$J$5,IF(B3&gt;=$I$4,$J$4,IF(B3&gt;=$I$3,$J$3)))))))</f>
        <v>0.04</v>
      </c>
      <c r="G3" t="s">
        <v>72</v>
      </c>
      <c r="I3" s="14">
        <v>0</v>
      </c>
      <c r="J3" s="15">
        <v>0</v>
      </c>
    </row>
    <row r="4" spans="1:70" x14ac:dyDescent="0.3">
      <c r="A4" s="17" t="s">
        <v>66</v>
      </c>
      <c r="B4" s="18">
        <v>86543</v>
      </c>
      <c r="C4" s="13">
        <f t="shared" si="0"/>
        <v>0.08</v>
      </c>
      <c r="D4" s="13">
        <f t="shared" si="1"/>
        <v>0.08</v>
      </c>
      <c r="G4" t="s">
        <v>73</v>
      </c>
      <c r="I4" s="14">
        <v>10000</v>
      </c>
      <c r="J4" s="15">
        <v>0.01</v>
      </c>
    </row>
    <row r="5" spans="1:70" x14ac:dyDescent="0.3">
      <c r="A5" s="17" t="s">
        <v>67</v>
      </c>
      <c r="B5" s="18">
        <v>12123</v>
      </c>
      <c r="C5" s="13">
        <f t="shared" si="0"/>
        <v>0.01</v>
      </c>
      <c r="D5" s="13">
        <f t="shared" si="1"/>
        <v>0.01</v>
      </c>
      <c r="G5" t="s">
        <v>74</v>
      </c>
      <c r="I5" s="14">
        <v>20000</v>
      </c>
      <c r="J5" s="15">
        <v>0.02</v>
      </c>
    </row>
    <row r="6" spans="1:70" x14ac:dyDescent="0.3">
      <c r="A6" s="17" t="s">
        <v>7</v>
      </c>
      <c r="B6" s="18">
        <v>45453</v>
      </c>
      <c r="C6" s="13">
        <f t="shared" si="0"/>
        <v>0.05</v>
      </c>
      <c r="D6" s="13">
        <f t="shared" si="1"/>
        <v>0.05</v>
      </c>
      <c r="G6" t="s">
        <v>75</v>
      </c>
      <c r="I6" s="14">
        <v>30000</v>
      </c>
      <c r="J6" s="15">
        <v>0.04</v>
      </c>
    </row>
    <row r="7" spans="1:70" x14ac:dyDescent="0.3">
      <c r="A7" s="17" t="s">
        <v>68</v>
      </c>
      <c r="B7" s="18">
        <v>56443</v>
      </c>
      <c r="C7" s="13">
        <f t="shared" si="0"/>
        <v>0.06</v>
      </c>
      <c r="D7" s="13">
        <f t="shared" si="1"/>
        <v>0.06</v>
      </c>
      <c r="G7" t="s">
        <v>76</v>
      </c>
      <c r="I7" s="14">
        <v>40000</v>
      </c>
      <c r="J7" s="15">
        <v>0.05</v>
      </c>
    </row>
    <row r="8" spans="1:70" x14ac:dyDescent="0.3">
      <c r="A8" s="17" t="s">
        <v>69</v>
      </c>
      <c r="B8" s="18">
        <v>11112</v>
      </c>
      <c r="C8" s="13">
        <f t="shared" si="0"/>
        <v>0.01</v>
      </c>
      <c r="D8" s="13">
        <f t="shared" si="1"/>
        <v>0.01</v>
      </c>
      <c r="G8" t="s">
        <v>79</v>
      </c>
      <c r="I8" s="14">
        <v>50000</v>
      </c>
      <c r="J8" s="15">
        <v>0.06</v>
      </c>
    </row>
    <row r="9" spans="1:70" x14ac:dyDescent="0.3">
      <c r="A9" s="17" t="s">
        <v>70</v>
      </c>
      <c r="B9" s="18">
        <v>11232</v>
      </c>
      <c r="C9" s="13">
        <f t="shared" si="0"/>
        <v>0.01</v>
      </c>
      <c r="D9" s="13">
        <f t="shared" si="1"/>
        <v>0.01</v>
      </c>
      <c r="I9" s="14">
        <v>60000</v>
      </c>
      <c r="J9" s="15">
        <v>0.08</v>
      </c>
    </row>
    <row r="12" spans="1:70" x14ac:dyDescent="0.3">
      <c r="A12" s="19" t="s">
        <v>63</v>
      </c>
      <c r="B12" s="7" t="s">
        <v>35</v>
      </c>
      <c r="C12" s="19" t="s">
        <v>78</v>
      </c>
      <c r="D12" s="19" t="s">
        <v>78</v>
      </c>
    </row>
    <row r="13" spans="1:70" x14ac:dyDescent="0.3">
      <c r="A13" s="17" t="s">
        <v>64</v>
      </c>
      <c r="B13" s="17">
        <v>23235</v>
      </c>
      <c r="C13" s="13">
        <f>VLOOKUP(B13,$I$3:$J$9,2,TRUE)</f>
        <v>0.02</v>
      </c>
      <c r="D13" s="13">
        <f>VLOOKUP(B13,$I$3:$J$9,2,TRUE)</f>
        <v>0.02</v>
      </c>
    </row>
    <row r="14" spans="1:70" x14ac:dyDescent="0.3">
      <c r="A14" s="17" t="s">
        <v>65</v>
      </c>
      <c r="B14" s="18">
        <v>34254</v>
      </c>
      <c r="C14" s="13">
        <f t="shared" ref="C14:C20" si="2">VLOOKUP(B14,$I$3:$J$9,2,TRUE)</f>
        <v>0.04</v>
      </c>
      <c r="D14" s="13">
        <f t="shared" ref="D14:D20" si="3">VLOOKUP(B14,$I$3:$J$9,2,TRUE)</f>
        <v>0.04</v>
      </c>
    </row>
    <row r="15" spans="1:70" x14ac:dyDescent="0.3">
      <c r="A15" s="17" t="s">
        <v>66</v>
      </c>
      <c r="B15" s="18">
        <v>86543</v>
      </c>
      <c r="C15" s="13">
        <f t="shared" si="2"/>
        <v>0.08</v>
      </c>
      <c r="D15" s="13">
        <f t="shared" si="3"/>
        <v>0.08</v>
      </c>
    </row>
    <row r="16" spans="1:70" x14ac:dyDescent="0.3">
      <c r="A16" s="17" t="s">
        <v>67</v>
      </c>
      <c r="B16" s="18">
        <v>12123</v>
      </c>
      <c r="C16" s="13">
        <f t="shared" si="2"/>
        <v>0.01</v>
      </c>
      <c r="D16" s="13">
        <f t="shared" si="3"/>
        <v>0.01</v>
      </c>
      <c r="G16" t="s">
        <v>111</v>
      </c>
    </row>
    <row r="17" spans="1:7" x14ac:dyDescent="0.3">
      <c r="A17" s="17" t="s">
        <v>7</v>
      </c>
      <c r="B17" s="18">
        <v>45453</v>
      </c>
      <c r="C17" s="13">
        <f t="shared" si="2"/>
        <v>0.05</v>
      </c>
      <c r="D17" s="13">
        <f t="shared" si="3"/>
        <v>0.05</v>
      </c>
      <c r="G17" t="s">
        <v>112</v>
      </c>
    </row>
    <row r="18" spans="1:7" x14ac:dyDescent="0.3">
      <c r="A18" s="17" t="s">
        <v>68</v>
      </c>
      <c r="B18" s="18">
        <v>56443</v>
      </c>
      <c r="C18" s="13">
        <f t="shared" si="2"/>
        <v>0.06</v>
      </c>
      <c r="D18" s="13">
        <f t="shared" si="3"/>
        <v>0.06</v>
      </c>
    </row>
    <row r="19" spans="1:7" x14ac:dyDescent="0.3">
      <c r="A19" s="17" t="s">
        <v>69</v>
      </c>
      <c r="B19" s="18">
        <v>11112</v>
      </c>
      <c r="C19" s="13">
        <f t="shared" si="2"/>
        <v>0.01</v>
      </c>
      <c r="D19" s="13">
        <f t="shared" si="3"/>
        <v>0.01</v>
      </c>
    </row>
    <row r="20" spans="1:7" x14ac:dyDescent="0.3">
      <c r="A20" s="17" t="s">
        <v>70</v>
      </c>
      <c r="B20" s="18">
        <v>11232</v>
      </c>
      <c r="C20" s="13">
        <f t="shared" si="2"/>
        <v>0.01</v>
      </c>
      <c r="D20" s="13">
        <f t="shared" si="3"/>
        <v>0.01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610D6-70FB-41DA-AA18-23796EEDC9C1}">
  <dimension ref="A1:P25"/>
  <sheetViews>
    <sheetView workbookViewId="0">
      <selection activeCell="P2" sqref="P2"/>
    </sheetView>
  </sheetViews>
  <sheetFormatPr defaultRowHeight="14.4" x14ac:dyDescent="0.3"/>
  <cols>
    <col min="1" max="1" width="10.109375" bestFit="1" customWidth="1"/>
    <col min="3" max="3" width="11.5546875" bestFit="1" customWidth="1"/>
    <col min="6" max="6" width="13" bestFit="1" customWidth="1"/>
    <col min="8" max="8" width="10.77734375" bestFit="1" customWidth="1"/>
    <col min="9" max="9" width="13.33203125" bestFit="1" customWidth="1"/>
    <col min="11" max="12" width="10.109375" bestFit="1" customWidth="1"/>
    <col min="13" max="14" width="11.5546875" bestFit="1" customWidth="1"/>
    <col min="16" max="17" width="13" bestFit="1" customWidth="1"/>
  </cols>
  <sheetData>
    <row r="1" spans="1:16" x14ac:dyDescent="0.3">
      <c r="A1" s="11" t="s">
        <v>31</v>
      </c>
      <c r="B1" s="11" t="s">
        <v>32</v>
      </c>
      <c r="C1" s="11" t="s">
        <v>33</v>
      </c>
      <c r="D1" s="11" t="s">
        <v>34</v>
      </c>
      <c r="E1" s="11" t="s">
        <v>35</v>
      </c>
      <c r="F1" s="11" t="s">
        <v>36</v>
      </c>
      <c r="H1" s="16" t="s">
        <v>62</v>
      </c>
      <c r="I1" s="16" t="s">
        <v>16</v>
      </c>
      <c r="K1" s="11" t="s">
        <v>31</v>
      </c>
      <c r="L1" s="11" t="s">
        <v>32</v>
      </c>
      <c r="M1" s="11" t="s">
        <v>33</v>
      </c>
      <c r="N1" s="11" t="s">
        <v>34</v>
      </c>
      <c r="O1" s="11" t="s">
        <v>35</v>
      </c>
      <c r="P1" s="11" t="s">
        <v>36</v>
      </c>
    </row>
    <row r="2" spans="1:16" x14ac:dyDescent="0.3">
      <c r="A2" s="12">
        <v>43450</v>
      </c>
      <c r="B2" s="8" t="s">
        <v>37</v>
      </c>
      <c r="C2" s="8" t="s">
        <v>38</v>
      </c>
      <c r="D2" s="8">
        <v>36</v>
      </c>
      <c r="E2" s="8">
        <v>263.52</v>
      </c>
      <c r="F2" s="10" t="str">
        <f>IF(E2&gt;=$H$6,$I$6,IF(E2&gt;=$H$5,$I$5,IF(E2&gt;=$H$4,$I$4,IF(E2&gt;=$H$3,$I$3,IF(E2&gt;=$H$2,$I$2)))))</f>
        <v>Average</v>
      </c>
      <c r="H2" s="8">
        <v>0</v>
      </c>
      <c r="I2" s="8" t="s">
        <v>59</v>
      </c>
      <c r="K2" s="12">
        <v>43450</v>
      </c>
      <c r="L2" s="8" t="s">
        <v>37</v>
      </c>
      <c r="M2" s="8" t="s">
        <v>38</v>
      </c>
      <c r="N2" s="8">
        <v>36</v>
      </c>
      <c r="O2" s="8">
        <v>263.52</v>
      </c>
      <c r="P2" s="10" t="str">
        <f>VLOOKUP(O2,$H$2:$I$6,2,TRUE)</f>
        <v>Average</v>
      </c>
    </row>
    <row r="3" spans="1:16" x14ac:dyDescent="0.3">
      <c r="A3" s="12">
        <v>43118</v>
      </c>
      <c r="B3" s="8" t="s">
        <v>39</v>
      </c>
      <c r="C3" s="8" t="s">
        <v>40</v>
      </c>
      <c r="D3" s="8">
        <v>2</v>
      </c>
      <c r="E3" s="8">
        <v>32.78</v>
      </c>
      <c r="F3" s="10" t="str">
        <f t="shared" ref="F3:F25" si="0">IF(E3&gt;=$H$6,$I$6,IF(E3&gt;=$H$5,$I$5,IF(E3&gt;=$H$4,$I$4,IF(E3&gt;=$H$3,$I$3,IF(E3&gt;=$H$2,$I$2)))))</f>
        <v>Below Par</v>
      </c>
      <c r="H3" s="8">
        <v>100</v>
      </c>
      <c r="I3" s="8" t="s">
        <v>60</v>
      </c>
      <c r="K3" s="12">
        <v>43118</v>
      </c>
      <c r="L3" s="8" t="s">
        <v>39</v>
      </c>
      <c r="M3" s="8" t="s">
        <v>40</v>
      </c>
      <c r="N3" s="8">
        <v>2</v>
      </c>
      <c r="O3" s="8">
        <v>32.78</v>
      </c>
      <c r="P3" s="10" t="str">
        <f t="shared" ref="P3:P25" si="1">VLOOKUP(O3,$H$2:$I$6,2,TRUE)</f>
        <v>Below Par</v>
      </c>
    </row>
    <row r="4" spans="1:16" x14ac:dyDescent="0.3">
      <c r="A4" s="12">
        <v>43144</v>
      </c>
      <c r="B4" s="8" t="s">
        <v>41</v>
      </c>
      <c r="C4" s="8" t="s">
        <v>42</v>
      </c>
      <c r="D4" s="8">
        <v>2</v>
      </c>
      <c r="E4" s="8">
        <v>137.82</v>
      </c>
      <c r="F4" s="10" t="str">
        <f t="shared" si="0"/>
        <v>Par</v>
      </c>
      <c r="H4" s="8">
        <v>250</v>
      </c>
      <c r="I4" s="8" t="s">
        <v>19</v>
      </c>
      <c r="K4" s="12">
        <v>43144</v>
      </c>
      <c r="L4" s="8" t="s">
        <v>41</v>
      </c>
      <c r="M4" s="8" t="s">
        <v>42</v>
      </c>
      <c r="N4" s="8">
        <v>2</v>
      </c>
      <c r="O4" s="8">
        <v>137.82</v>
      </c>
      <c r="P4" s="10" t="str">
        <f t="shared" si="1"/>
        <v>Par</v>
      </c>
    </row>
    <row r="5" spans="1:16" x14ac:dyDescent="0.3">
      <c r="A5" s="12">
        <v>43424</v>
      </c>
      <c r="B5" s="8" t="s">
        <v>43</v>
      </c>
      <c r="C5" s="8" t="s">
        <v>44</v>
      </c>
      <c r="D5" s="8">
        <v>2</v>
      </c>
      <c r="E5" s="8">
        <v>38.4</v>
      </c>
      <c r="F5" s="10" t="str">
        <f t="shared" si="0"/>
        <v>Below Par</v>
      </c>
      <c r="H5" s="8">
        <v>500</v>
      </c>
      <c r="I5" s="8" t="s">
        <v>61</v>
      </c>
      <c r="K5" s="12">
        <v>43424</v>
      </c>
      <c r="L5" s="8" t="s">
        <v>43</v>
      </c>
      <c r="M5" s="8" t="s">
        <v>44</v>
      </c>
      <c r="N5" s="8">
        <v>2</v>
      </c>
      <c r="O5" s="8">
        <v>38.4</v>
      </c>
      <c r="P5" s="10" t="str">
        <f t="shared" si="1"/>
        <v>Below Par</v>
      </c>
    </row>
    <row r="6" spans="1:16" x14ac:dyDescent="0.3">
      <c r="A6" s="12">
        <v>43422</v>
      </c>
      <c r="B6" s="8" t="s">
        <v>45</v>
      </c>
      <c r="C6" s="8" t="s">
        <v>46</v>
      </c>
      <c r="D6" s="8">
        <v>2</v>
      </c>
      <c r="E6" s="8">
        <v>532.5</v>
      </c>
      <c r="F6" s="10" t="str">
        <f t="shared" si="0"/>
        <v>Above Average</v>
      </c>
      <c r="H6" s="8">
        <v>600</v>
      </c>
      <c r="I6" s="8" t="s">
        <v>22</v>
      </c>
      <c r="K6" s="12">
        <v>43422</v>
      </c>
      <c r="L6" s="8" t="s">
        <v>45</v>
      </c>
      <c r="M6" s="8" t="s">
        <v>46</v>
      </c>
      <c r="N6" s="8">
        <v>2</v>
      </c>
      <c r="O6" s="8">
        <v>532.5</v>
      </c>
      <c r="P6" s="10" t="str">
        <f t="shared" si="1"/>
        <v>Above Average</v>
      </c>
    </row>
    <row r="7" spans="1:16" x14ac:dyDescent="0.3">
      <c r="A7" s="12">
        <v>43452</v>
      </c>
      <c r="B7" s="8" t="s">
        <v>47</v>
      </c>
      <c r="C7" s="8" t="s">
        <v>38</v>
      </c>
      <c r="D7" s="8">
        <v>1</v>
      </c>
      <c r="E7" s="8">
        <v>110.59</v>
      </c>
      <c r="F7" s="10" t="str">
        <f t="shared" si="0"/>
        <v>Par</v>
      </c>
      <c r="K7" s="12">
        <v>43452</v>
      </c>
      <c r="L7" s="8" t="s">
        <v>47</v>
      </c>
      <c r="M7" s="8" t="s">
        <v>38</v>
      </c>
      <c r="N7" s="8">
        <v>1</v>
      </c>
      <c r="O7" s="8">
        <v>110.59</v>
      </c>
      <c r="P7" s="10" t="str">
        <f t="shared" si="1"/>
        <v>Par</v>
      </c>
    </row>
    <row r="8" spans="1:16" x14ac:dyDescent="0.3">
      <c r="A8" s="12">
        <v>43206</v>
      </c>
      <c r="B8" s="8" t="s">
        <v>37</v>
      </c>
      <c r="C8" s="8" t="s">
        <v>48</v>
      </c>
      <c r="D8" s="8">
        <v>4</v>
      </c>
      <c r="E8" s="8">
        <v>55</v>
      </c>
      <c r="F8" s="10" t="str">
        <f t="shared" si="0"/>
        <v>Below Par</v>
      </c>
      <c r="K8" s="12">
        <v>43206</v>
      </c>
      <c r="L8" s="8" t="s">
        <v>37</v>
      </c>
      <c r="M8" s="8" t="s">
        <v>48</v>
      </c>
      <c r="N8" s="8">
        <v>4</v>
      </c>
      <c r="O8" s="8">
        <v>55</v>
      </c>
      <c r="P8" s="10" t="str">
        <f t="shared" si="1"/>
        <v>Below Par</v>
      </c>
    </row>
    <row r="9" spans="1:16" x14ac:dyDescent="0.3">
      <c r="A9" s="12">
        <v>43232</v>
      </c>
      <c r="B9" s="8" t="s">
        <v>39</v>
      </c>
      <c r="C9" s="8" t="s">
        <v>38</v>
      </c>
      <c r="D9" s="8">
        <v>3</v>
      </c>
      <c r="E9" s="8">
        <v>438.34</v>
      </c>
      <c r="F9" s="10" t="str">
        <f t="shared" si="0"/>
        <v>Average</v>
      </c>
      <c r="K9" s="12">
        <v>43232</v>
      </c>
      <c r="L9" s="8" t="s">
        <v>39</v>
      </c>
      <c r="M9" s="8" t="s">
        <v>38</v>
      </c>
      <c r="N9" s="8">
        <v>3</v>
      </c>
      <c r="O9" s="8">
        <v>438.34</v>
      </c>
      <c r="P9" s="10" t="str">
        <f t="shared" si="1"/>
        <v>Average</v>
      </c>
    </row>
    <row r="10" spans="1:16" x14ac:dyDescent="0.3">
      <c r="A10" s="12">
        <v>43432</v>
      </c>
      <c r="B10" s="8" t="s">
        <v>41</v>
      </c>
      <c r="C10" s="8" t="s">
        <v>38</v>
      </c>
      <c r="D10" s="8">
        <v>2</v>
      </c>
      <c r="E10" s="8">
        <v>23.62</v>
      </c>
      <c r="F10" s="10" t="str">
        <f t="shared" si="0"/>
        <v>Below Par</v>
      </c>
      <c r="K10" s="12">
        <v>43432</v>
      </c>
      <c r="L10" s="8" t="s">
        <v>41</v>
      </c>
      <c r="M10" s="8" t="s">
        <v>38</v>
      </c>
      <c r="N10" s="8">
        <v>2</v>
      </c>
      <c r="O10" s="8">
        <v>23.62</v>
      </c>
      <c r="P10" s="10" t="str">
        <f t="shared" si="1"/>
        <v>Below Par</v>
      </c>
    </row>
    <row r="11" spans="1:16" x14ac:dyDescent="0.3">
      <c r="A11" s="12">
        <v>43267</v>
      </c>
      <c r="B11" s="8" t="s">
        <v>43</v>
      </c>
      <c r="C11" s="8" t="s">
        <v>49</v>
      </c>
      <c r="D11" s="8">
        <v>2</v>
      </c>
      <c r="E11" s="8">
        <v>39.76</v>
      </c>
      <c r="F11" s="10" t="str">
        <f t="shared" si="0"/>
        <v>Below Par</v>
      </c>
      <c r="K11" s="12">
        <v>43267</v>
      </c>
      <c r="L11" s="8" t="s">
        <v>43</v>
      </c>
      <c r="M11" s="8" t="s">
        <v>49</v>
      </c>
      <c r="N11" s="8">
        <v>2</v>
      </c>
      <c r="O11" s="8">
        <v>39.76</v>
      </c>
      <c r="P11" s="10" t="str">
        <f t="shared" si="1"/>
        <v>Below Par</v>
      </c>
    </row>
    <row r="12" spans="1:16" x14ac:dyDescent="0.3">
      <c r="A12" s="12">
        <v>43196</v>
      </c>
      <c r="B12" s="8" t="s">
        <v>45</v>
      </c>
      <c r="C12" s="8" t="s">
        <v>40</v>
      </c>
      <c r="D12" s="8">
        <v>4</v>
      </c>
      <c r="E12" s="8">
        <v>271.04000000000002</v>
      </c>
      <c r="F12" s="10" t="str">
        <f t="shared" si="0"/>
        <v>Average</v>
      </c>
      <c r="K12" s="12">
        <v>43196</v>
      </c>
      <c r="L12" s="8" t="s">
        <v>45</v>
      </c>
      <c r="M12" s="8" t="s">
        <v>40</v>
      </c>
      <c r="N12" s="8">
        <v>4</v>
      </c>
      <c r="O12" s="8">
        <v>271.04000000000002</v>
      </c>
      <c r="P12" s="10" t="str">
        <f t="shared" si="1"/>
        <v>Average</v>
      </c>
    </row>
    <row r="13" spans="1:16" x14ac:dyDescent="0.3">
      <c r="A13" s="12">
        <v>43418</v>
      </c>
      <c r="B13" s="8" t="s">
        <v>47</v>
      </c>
      <c r="C13" s="8" t="s">
        <v>42</v>
      </c>
      <c r="D13" s="8">
        <v>2</v>
      </c>
      <c r="E13" s="8">
        <v>534.28</v>
      </c>
      <c r="F13" s="10" t="str">
        <f t="shared" si="0"/>
        <v>Above Average</v>
      </c>
      <c r="K13" s="12">
        <v>43418</v>
      </c>
      <c r="L13" s="8" t="s">
        <v>47</v>
      </c>
      <c r="M13" s="8" t="s">
        <v>42</v>
      </c>
      <c r="N13" s="8">
        <v>2</v>
      </c>
      <c r="O13" s="8">
        <v>534.28</v>
      </c>
      <c r="P13" s="10" t="str">
        <f t="shared" si="1"/>
        <v>Above Average</v>
      </c>
    </row>
    <row r="14" spans="1:16" x14ac:dyDescent="0.3">
      <c r="A14" s="12">
        <v>43341</v>
      </c>
      <c r="B14" s="8" t="s">
        <v>37</v>
      </c>
      <c r="C14" s="8" t="s">
        <v>50</v>
      </c>
      <c r="D14" s="8">
        <v>2</v>
      </c>
      <c r="E14" s="8">
        <v>23.12</v>
      </c>
      <c r="F14" s="10" t="str">
        <f t="shared" si="0"/>
        <v>Below Par</v>
      </c>
      <c r="K14" s="12">
        <v>43341</v>
      </c>
      <c r="L14" s="8" t="s">
        <v>37</v>
      </c>
      <c r="M14" s="8" t="s">
        <v>50</v>
      </c>
      <c r="N14" s="8">
        <v>2</v>
      </c>
      <c r="O14" s="8">
        <v>23.12</v>
      </c>
      <c r="P14" s="10" t="str">
        <f t="shared" si="1"/>
        <v>Below Par</v>
      </c>
    </row>
    <row r="15" spans="1:16" x14ac:dyDescent="0.3">
      <c r="A15" s="12">
        <v>43271</v>
      </c>
      <c r="B15" s="8" t="s">
        <v>39</v>
      </c>
      <c r="C15" s="8" t="s">
        <v>51</v>
      </c>
      <c r="D15" s="8">
        <v>3</v>
      </c>
      <c r="E15" s="8">
        <v>636.39</v>
      </c>
      <c r="F15" s="10" t="str">
        <f t="shared" si="0"/>
        <v>Excellent</v>
      </c>
      <c r="K15" s="12">
        <v>43271</v>
      </c>
      <c r="L15" s="8" t="s">
        <v>39</v>
      </c>
      <c r="M15" s="8" t="s">
        <v>51</v>
      </c>
      <c r="N15" s="8">
        <v>3</v>
      </c>
      <c r="O15" s="8">
        <v>636.39</v>
      </c>
      <c r="P15" s="10" t="str">
        <f t="shared" si="1"/>
        <v>Excellent</v>
      </c>
    </row>
    <row r="16" spans="1:16" x14ac:dyDescent="0.3">
      <c r="A16" s="12">
        <v>43451</v>
      </c>
      <c r="B16" s="8" t="s">
        <v>41</v>
      </c>
      <c r="C16" s="8" t="s">
        <v>52</v>
      </c>
      <c r="D16" s="8">
        <v>1</v>
      </c>
      <c r="E16" s="8">
        <v>12.22</v>
      </c>
      <c r="F16" s="10" t="str">
        <f t="shared" si="0"/>
        <v>Below Par</v>
      </c>
      <c r="K16" s="12">
        <v>43451</v>
      </c>
      <c r="L16" s="8" t="s">
        <v>41</v>
      </c>
      <c r="M16" s="8" t="s">
        <v>52</v>
      </c>
      <c r="N16" s="8">
        <v>1</v>
      </c>
      <c r="O16" s="8">
        <v>12.22</v>
      </c>
      <c r="P16" s="10" t="str">
        <f t="shared" si="1"/>
        <v>Below Par</v>
      </c>
    </row>
    <row r="17" spans="1:16" x14ac:dyDescent="0.3">
      <c r="A17" s="12">
        <v>43246</v>
      </c>
      <c r="B17" s="8" t="s">
        <v>43</v>
      </c>
      <c r="C17" s="8" t="s">
        <v>53</v>
      </c>
      <c r="D17" s="8">
        <v>2</v>
      </c>
      <c r="E17" s="8">
        <v>24.86</v>
      </c>
      <c r="F17" s="10" t="str">
        <f t="shared" si="0"/>
        <v>Below Par</v>
      </c>
      <c r="K17" s="12">
        <v>43246</v>
      </c>
      <c r="L17" s="8" t="s">
        <v>43</v>
      </c>
      <c r="M17" s="8" t="s">
        <v>53</v>
      </c>
      <c r="N17" s="8">
        <v>2</v>
      </c>
      <c r="O17" s="8">
        <v>24.86</v>
      </c>
      <c r="P17" s="10" t="str">
        <f t="shared" si="1"/>
        <v>Below Par</v>
      </c>
    </row>
    <row r="18" spans="1:16" x14ac:dyDescent="0.3">
      <c r="A18" s="12">
        <v>43436</v>
      </c>
      <c r="B18" s="8" t="s">
        <v>45</v>
      </c>
      <c r="C18" s="8" t="s">
        <v>52</v>
      </c>
      <c r="D18" s="8">
        <v>3</v>
      </c>
      <c r="E18" s="8">
        <v>45.6</v>
      </c>
      <c r="F18" s="10" t="str">
        <f t="shared" si="0"/>
        <v>Below Par</v>
      </c>
      <c r="K18" s="12">
        <v>43436</v>
      </c>
      <c r="L18" s="8" t="s">
        <v>45</v>
      </c>
      <c r="M18" s="8" t="s">
        <v>52</v>
      </c>
      <c r="N18" s="8">
        <v>3</v>
      </c>
      <c r="O18" s="8">
        <v>45.6</v>
      </c>
      <c r="P18" s="10" t="str">
        <f t="shared" si="1"/>
        <v>Below Par</v>
      </c>
    </row>
    <row r="19" spans="1:16" x14ac:dyDescent="0.3">
      <c r="A19" s="12">
        <v>43388</v>
      </c>
      <c r="B19" s="8" t="s">
        <v>47</v>
      </c>
      <c r="C19" s="8" t="s">
        <v>54</v>
      </c>
      <c r="D19" s="8">
        <v>2</v>
      </c>
      <c r="E19" s="8">
        <v>28.76</v>
      </c>
      <c r="F19" s="10" t="str">
        <f t="shared" si="0"/>
        <v>Below Par</v>
      </c>
      <c r="K19" s="12">
        <v>43388</v>
      </c>
      <c r="L19" s="8" t="s">
        <v>47</v>
      </c>
      <c r="M19" s="8" t="s">
        <v>54</v>
      </c>
      <c r="N19" s="8">
        <v>2</v>
      </c>
      <c r="O19" s="8">
        <v>28.76</v>
      </c>
      <c r="P19" s="10" t="str">
        <f t="shared" si="1"/>
        <v>Below Par</v>
      </c>
    </row>
    <row r="20" spans="1:16" x14ac:dyDescent="0.3">
      <c r="A20" s="12">
        <v>43225</v>
      </c>
      <c r="B20" s="8" t="s">
        <v>37</v>
      </c>
      <c r="C20" s="8" t="s">
        <v>55</v>
      </c>
      <c r="D20" s="8">
        <v>3</v>
      </c>
      <c r="E20" s="8">
        <v>54.57</v>
      </c>
      <c r="F20" s="10" t="str">
        <f t="shared" si="0"/>
        <v>Below Par</v>
      </c>
      <c r="K20" s="12">
        <v>43225</v>
      </c>
      <c r="L20" s="8" t="s">
        <v>37</v>
      </c>
      <c r="M20" s="8" t="s">
        <v>55</v>
      </c>
      <c r="N20" s="8">
        <v>3</v>
      </c>
      <c r="O20" s="8">
        <v>54.57</v>
      </c>
      <c r="P20" s="10" t="str">
        <f t="shared" si="1"/>
        <v>Below Par</v>
      </c>
    </row>
    <row r="21" spans="1:16" x14ac:dyDescent="0.3">
      <c r="A21" s="12">
        <v>43418</v>
      </c>
      <c r="B21" s="8" t="s">
        <v>39</v>
      </c>
      <c r="C21" s="8" t="s">
        <v>56</v>
      </c>
      <c r="D21" s="8">
        <v>4</v>
      </c>
      <c r="E21" s="8">
        <v>673.88</v>
      </c>
      <c r="F21" s="10" t="str">
        <f t="shared" si="0"/>
        <v>Excellent</v>
      </c>
      <c r="K21" s="12">
        <v>43418</v>
      </c>
      <c r="L21" s="8" t="s">
        <v>39</v>
      </c>
      <c r="M21" s="8" t="s">
        <v>56</v>
      </c>
      <c r="N21" s="8">
        <v>4</v>
      </c>
      <c r="O21" s="8">
        <v>673.88</v>
      </c>
      <c r="P21" s="10" t="str">
        <f t="shared" si="1"/>
        <v>Excellent</v>
      </c>
    </row>
    <row r="22" spans="1:16" x14ac:dyDescent="0.3">
      <c r="A22" s="12">
        <v>43451</v>
      </c>
      <c r="B22" s="8" t="s">
        <v>41</v>
      </c>
      <c r="C22" s="8" t="s">
        <v>38</v>
      </c>
      <c r="D22" s="8">
        <v>2</v>
      </c>
      <c r="E22" s="8">
        <v>39.1</v>
      </c>
      <c r="F22" s="10" t="str">
        <f t="shared" si="0"/>
        <v>Below Par</v>
      </c>
      <c r="K22" s="12">
        <v>43451</v>
      </c>
      <c r="L22" s="8" t="s">
        <v>41</v>
      </c>
      <c r="M22" s="8" t="s">
        <v>38</v>
      </c>
      <c r="N22" s="8">
        <v>2</v>
      </c>
      <c r="O22" s="8">
        <v>39.1</v>
      </c>
      <c r="P22" s="10" t="str">
        <f t="shared" si="1"/>
        <v>Below Par</v>
      </c>
    </row>
    <row r="23" spans="1:16" x14ac:dyDescent="0.3">
      <c r="A23" s="12">
        <v>43360</v>
      </c>
      <c r="B23" s="8" t="s">
        <v>43</v>
      </c>
      <c r="C23" s="8" t="s">
        <v>57</v>
      </c>
      <c r="D23" s="8">
        <v>1</v>
      </c>
      <c r="E23" s="8">
        <v>10.83</v>
      </c>
      <c r="F23" s="10" t="str">
        <f t="shared" si="0"/>
        <v>Below Par</v>
      </c>
      <c r="K23" s="12">
        <v>43360</v>
      </c>
      <c r="L23" s="8" t="s">
        <v>43</v>
      </c>
      <c r="M23" s="8" t="s">
        <v>57</v>
      </c>
      <c r="N23" s="8">
        <v>1</v>
      </c>
      <c r="O23" s="8">
        <v>10.83</v>
      </c>
      <c r="P23" s="10" t="str">
        <f t="shared" si="1"/>
        <v>Below Par</v>
      </c>
    </row>
    <row r="24" spans="1:16" x14ac:dyDescent="0.3">
      <c r="A24" s="12">
        <v>43462</v>
      </c>
      <c r="B24" s="8" t="s">
        <v>45</v>
      </c>
      <c r="C24" s="8" t="s">
        <v>58</v>
      </c>
      <c r="D24" s="8">
        <v>4</v>
      </c>
      <c r="E24" s="8">
        <v>53.96</v>
      </c>
      <c r="F24" s="10" t="str">
        <f t="shared" si="0"/>
        <v>Below Par</v>
      </c>
      <c r="K24" s="12">
        <v>43462</v>
      </c>
      <c r="L24" s="8" t="s">
        <v>45</v>
      </c>
      <c r="M24" s="8" t="s">
        <v>58</v>
      </c>
      <c r="N24" s="8">
        <v>4</v>
      </c>
      <c r="O24" s="8">
        <v>53.96</v>
      </c>
      <c r="P24" s="10" t="str">
        <f t="shared" si="1"/>
        <v>Below Par</v>
      </c>
    </row>
    <row r="25" spans="1:16" x14ac:dyDescent="0.3">
      <c r="A25" s="12">
        <v>43143</v>
      </c>
      <c r="B25" s="8" t="s">
        <v>47</v>
      </c>
      <c r="C25" s="8" t="s">
        <v>57</v>
      </c>
      <c r="D25" s="8">
        <v>48</v>
      </c>
      <c r="E25" s="8">
        <v>345.17</v>
      </c>
      <c r="F25" s="10" t="str">
        <f t="shared" si="0"/>
        <v>Average</v>
      </c>
      <c r="K25" s="12">
        <v>43143</v>
      </c>
      <c r="L25" s="8" t="s">
        <v>47</v>
      </c>
      <c r="M25" s="8" t="s">
        <v>57</v>
      </c>
      <c r="N25" s="8">
        <v>48</v>
      </c>
      <c r="O25" s="8">
        <v>345.17</v>
      </c>
      <c r="P25" s="10" t="str">
        <f t="shared" si="1"/>
        <v>Average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E7749-B642-4E02-A72B-455248BA2D4B}">
  <dimension ref="A1:E16"/>
  <sheetViews>
    <sheetView workbookViewId="0">
      <selection activeCell="B17" sqref="B17"/>
    </sheetView>
  </sheetViews>
  <sheetFormatPr defaultRowHeight="14.4" x14ac:dyDescent="0.3"/>
  <cols>
    <col min="1" max="1" width="10.77734375" customWidth="1"/>
    <col min="2" max="2" width="11.21875" customWidth="1"/>
  </cols>
  <sheetData>
    <row r="1" spans="1:5" x14ac:dyDescent="0.3">
      <c r="A1" s="21" t="s">
        <v>63</v>
      </c>
      <c r="B1" s="21" t="s">
        <v>81</v>
      </c>
      <c r="C1" s="21" t="s">
        <v>82</v>
      </c>
      <c r="D1" s="21" t="s">
        <v>83</v>
      </c>
      <c r="E1" s="21" t="s">
        <v>84</v>
      </c>
    </row>
    <row r="2" spans="1:5" x14ac:dyDescent="0.3">
      <c r="A2" s="8" t="s">
        <v>85</v>
      </c>
      <c r="B2" s="8">
        <v>15000</v>
      </c>
      <c r="C2" s="8" t="s">
        <v>86</v>
      </c>
      <c r="D2" s="22">
        <v>0.12</v>
      </c>
      <c r="E2" s="8">
        <v>1800</v>
      </c>
    </row>
    <row r="3" spans="1:5" x14ac:dyDescent="0.3">
      <c r="A3" s="8" t="s">
        <v>87</v>
      </c>
      <c r="B3" s="8">
        <v>37000</v>
      </c>
      <c r="C3" s="8" t="s">
        <v>86</v>
      </c>
      <c r="D3" s="22">
        <v>0.2</v>
      </c>
      <c r="E3" s="8">
        <v>7400</v>
      </c>
    </row>
    <row r="4" spans="1:5" x14ac:dyDescent="0.3">
      <c r="A4" s="8" t="s">
        <v>88</v>
      </c>
      <c r="B4" s="8">
        <v>9500</v>
      </c>
      <c r="C4" s="8" t="s">
        <v>86</v>
      </c>
      <c r="D4" s="22">
        <v>0.08</v>
      </c>
      <c r="E4" s="8">
        <v>760</v>
      </c>
    </row>
    <row r="5" spans="1:5" x14ac:dyDescent="0.3">
      <c r="A5" s="8" t="s">
        <v>89</v>
      </c>
      <c r="B5" s="8">
        <v>23000</v>
      </c>
      <c r="C5" s="8" t="s">
        <v>90</v>
      </c>
      <c r="D5" s="22">
        <v>0.18</v>
      </c>
      <c r="E5" s="8">
        <v>4140</v>
      </c>
    </row>
    <row r="6" spans="1:5" x14ac:dyDescent="0.3">
      <c r="A6" s="8" t="s">
        <v>91</v>
      </c>
      <c r="B6" s="8">
        <v>22500</v>
      </c>
      <c r="C6" s="8" t="s">
        <v>90</v>
      </c>
      <c r="D6" s="22">
        <v>0.18</v>
      </c>
      <c r="E6" s="8">
        <v>4050</v>
      </c>
    </row>
    <row r="7" spans="1:5" x14ac:dyDescent="0.3">
      <c r="A7" s="8" t="s">
        <v>92</v>
      </c>
      <c r="B7" s="8">
        <v>14000</v>
      </c>
      <c r="C7" s="8" t="s">
        <v>86</v>
      </c>
      <c r="D7" s="22">
        <v>0.08</v>
      </c>
      <c r="E7" s="8">
        <v>1120</v>
      </c>
    </row>
    <row r="8" spans="1:5" x14ac:dyDescent="0.3">
      <c r="A8" s="8" t="s">
        <v>93</v>
      </c>
      <c r="B8" s="8">
        <v>13500</v>
      </c>
      <c r="C8" s="8" t="s">
        <v>86</v>
      </c>
      <c r="D8" s="22">
        <v>0.08</v>
      </c>
      <c r="E8" s="8">
        <v>1080</v>
      </c>
    </row>
    <row r="9" spans="1:5" x14ac:dyDescent="0.3">
      <c r="A9" s="8" t="s">
        <v>94</v>
      </c>
      <c r="B9" s="8">
        <v>28000</v>
      </c>
      <c r="C9" s="8" t="s">
        <v>86</v>
      </c>
      <c r="D9" s="22">
        <v>0.15</v>
      </c>
      <c r="E9" s="8">
        <v>4200</v>
      </c>
    </row>
    <row r="10" spans="1:5" x14ac:dyDescent="0.3">
      <c r="A10" s="8" t="s">
        <v>95</v>
      </c>
      <c r="B10" s="8">
        <v>34000</v>
      </c>
      <c r="C10" s="8" t="s">
        <v>86</v>
      </c>
      <c r="D10" s="22">
        <v>0.2</v>
      </c>
      <c r="E10" s="8">
        <v>6800</v>
      </c>
    </row>
    <row r="11" spans="1:5" x14ac:dyDescent="0.3">
      <c r="A11" s="8" t="s">
        <v>96</v>
      </c>
      <c r="B11" s="8">
        <v>12500</v>
      </c>
      <c r="C11" s="8" t="s">
        <v>90</v>
      </c>
      <c r="D11" s="22">
        <v>0.12</v>
      </c>
      <c r="E11" s="8">
        <v>1500</v>
      </c>
    </row>
    <row r="12" spans="1:5" x14ac:dyDescent="0.3">
      <c r="A12" s="8" t="s">
        <v>97</v>
      </c>
      <c r="B12" s="8">
        <v>7500</v>
      </c>
      <c r="C12" s="8" t="s">
        <v>90</v>
      </c>
      <c r="D12" s="8">
        <v>0.12</v>
      </c>
      <c r="E12" s="8">
        <v>900</v>
      </c>
    </row>
    <row r="13" spans="1:5" x14ac:dyDescent="0.3">
      <c r="A13" s="8" t="s">
        <v>98</v>
      </c>
      <c r="B13" s="8">
        <v>52000</v>
      </c>
      <c r="C13" s="8" t="s">
        <v>86</v>
      </c>
      <c r="D13" s="8">
        <v>0.24</v>
      </c>
      <c r="E13" s="8">
        <v>12480</v>
      </c>
    </row>
    <row r="15" spans="1:5" x14ac:dyDescent="0.3">
      <c r="A15" s="21" t="s">
        <v>63</v>
      </c>
      <c r="B15" s="21" t="s">
        <v>81</v>
      </c>
    </row>
    <row r="16" spans="1:5" x14ac:dyDescent="0.3">
      <c r="A16" s="8" t="s">
        <v>97</v>
      </c>
      <c r="B16" s="8">
        <f>IFERROR(VLOOKUP(A16,A2:E13,2,FALSE),"No Data")</f>
        <v>7500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F5781-783E-417D-8FBE-D9FA87C2937A}">
  <dimension ref="A1:E16"/>
  <sheetViews>
    <sheetView workbookViewId="0">
      <selection activeCell="E16" sqref="E16"/>
    </sheetView>
  </sheetViews>
  <sheetFormatPr defaultRowHeight="14.4" x14ac:dyDescent="0.3"/>
  <sheetData>
    <row r="1" spans="1:5" x14ac:dyDescent="0.3">
      <c r="A1" s="21" t="s">
        <v>63</v>
      </c>
      <c r="B1" s="21" t="s">
        <v>81</v>
      </c>
      <c r="C1" s="21" t="s">
        <v>82</v>
      </c>
      <c r="D1" s="21" t="s">
        <v>83</v>
      </c>
      <c r="E1" s="21" t="s">
        <v>84</v>
      </c>
    </row>
    <row r="2" spans="1:5" x14ac:dyDescent="0.3">
      <c r="A2" s="8" t="s">
        <v>85</v>
      </c>
      <c r="B2" s="8">
        <v>15000</v>
      </c>
      <c r="C2" s="8" t="s">
        <v>86</v>
      </c>
      <c r="D2" s="22">
        <v>0.12</v>
      </c>
      <c r="E2" s="8">
        <v>1800</v>
      </c>
    </row>
    <row r="3" spans="1:5" x14ac:dyDescent="0.3">
      <c r="A3" s="8" t="s">
        <v>87</v>
      </c>
      <c r="B3" s="8">
        <v>37000</v>
      </c>
      <c r="C3" s="8" t="s">
        <v>86</v>
      </c>
      <c r="D3" s="22">
        <v>0.2</v>
      </c>
      <c r="E3" s="8">
        <v>7400</v>
      </c>
    </row>
    <row r="4" spans="1:5" x14ac:dyDescent="0.3">
      <c r="A4" s="8" t="s">
        <v>88</v>
      </c>
      <c r="B4" s="8">
        <v>9500</v>
      </c>
      <c r="C4" s="8" t="s">
        <v>86</v>
      </c>
      <c r="D4" s="22">
        <v>0.08</v>
      </c>
      <c r="E4" s="8">
        <v>760</v>
      </c>
    </row>
    <row r="5" spans="1:5" x14ac:dyDescent="0.3">
      <c r="A5" s="8" t="s">
        <v>89</v>
      </c>
      <c r="B5" s="8">
        <v>23000</v>
      </c>
      <c r="C5" s="8" t="s">
        <v>90</v>
      </c>
      <c r="D5" s="22">
        <v>0.18</v>
      </c>
      <c r="E5" s="8">
        <v>4140</v>
      </c>
    </row>
    <row r="6" spans="1:5" x14ac:dyDescent="0.3">
      <c r="A6" s="8" t="s">
        <v>91</v>
      </c>
      <c r="B6" s="8">
        <v>22500</v>
      </c>
      <c r="C6" s="8" t="s">
        <v>90</v>
      </c>
      <c r="D6" s="22">
        <v>0.18</v>
      </c>
      <c r="E6" s="8">
        <v>4050</v>
      </c>
    </row>
    <row r="7" spans="1:5" x14ac:dyDescent="0.3">
      <c r="A7" s="8" t="s">
        <v>92</v>
      </c>
      <c r="B7" s="8">
        <v>14000</v>
      </c>
      <c r="C7" s="8" t="s">
        <v>86</v>
      </c>
      <c r="D7" s="22">
        <v>0.08</v>
      </c>
      <c r="E7" s="8">
        <v>1120</v>
      </c>
    </row>
    <row r="8" spans="1:5" x14ac:dyDescent="0.3">
      <c r="A8" s="8" t="s">
        <v>93</v>
      </c>
      <c r="B8" s="8">
        <v>13500</v>
      </c>
      <c r="C8" s="8" t="s">
        <v>86</v>
      </c>
      <c r="D8" s="22">
        <v>0.08</v>
      </c>
      <c r="E8" s="8">
        <v>1080</v>
      </c>
    </row>
    <row r="9" spans="1:5" x14ac:dyDescent="0.3">
      <c r="A9" s="8" t="s">
        <v>94</v>
      </c>
      <c r="B9" s="8">
        <v>28000</v>
      </c>
      <c r="C9" s="8" t="s">
        <v>86</v>
      </c>
      <c r="D9" s="22">
        <v>0.15</v>
      </c>
      <c r="E9" s="8">
        <v>4200</v>
      </c>
    </row>
    <row r="10" spans="1:5" x14ac:dyDescent="0.3">
      <c r="A10" s="8" t="s">
        <v>95</v>
      </c>
      <c r="B10" s="8">
        <v>34000</v>
      </c>
      <c r="C10" s="8" t="s">
        <v>86</v>
      </c>
      <c r="D10" s="22">
        <v>0.2</v>
      </c>
      <c r="E10" s="8">
        <v>6800</v>
      </c>
    </row>
    <row r="11" spans="1:5" x14ac:dyDescent="0.3">
      <c r="A11" s="8" t="s">
        <v>96</v>
      </c>
      <c r="B11" s="8">
        <v>12500</v>
      </c>
      <c r="C11" s="8" t="s">
        <v>90</v>
      </c>
      <c r="D11" s="22">
        <v>0.12</v>
      </c>
      <c r="E11" s="8">
        <v>1500</v>
      </c>
    </row>
    <row r="12" spans="1:5" x14ac:dyDescent="0.3">
      <c r="A12" s="8" t="s">
        <v>97</v>
      </c>
      <c r="B12" s="8">
        <v>7500</v>
      </c>
      <c r="C12" s="8" t="s">
        <v>90</v>
      </c>
      <c r="D12" s="8">
        <v>0.12</v>
      </c>
      <c r="E12" s="8">
        <v>900</v>
      </c>
    </row>
    <row r="13" spans="1:5" x14ac:dyDescent="0.3">
      <c r="A13" s="8" t="s">
        <v>98</v>
      </c>
      <c r="B13" s="8">
        <v>52000</v>
      </c>
      <c r="C13" s="8" t="s">
        <v>86</v>
      </c>
      <c r="D13" s="8">
        <v>0.24</v>
      </c>
      <c r="E13" s="8">
        <v>12480</v>
      </c>
    </row>
    <row r="15" spans="1:5" x14ac:dyDescent="0.3">
      <c r="A15" s="21" t="s">
        <v>63</v>
      </c>
      <c r="B15" s="21" t="s">
        <v>81</v>
      </c>
    </row>
    <row r="16" spans="1:5" x14ac:dyDescent="0.3">
      <c r="A16" s="8" t="s">
        <v>98</v>
      </c>
      <c r="B16" s="8">
        <f>VLOOKUP(A16,A2:E13,2,FALSE)</f>
        <v>52000</v>
      </c>
    </row>
  </sheetData>
  <dataValidations count="1">
    <dataValidation type="list" allowBlank="1" showInputMessage="1" showErrorMessage="1" sqref="A16" xr:uid="{34C08E36-9637-4037-9C5A-1BFF50A293A9}">
      <formula1>$A$2:$A$13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CD6D7-60FB-44B8-9A6A-976A3FD187FD}">
  <dimension ref="A1:G25"/>
  <sheetViews>
    <sheetView tabSelected="1" workbookViewId="0">
      <selection activeCell="E7" sqref="E7"/>
    </sheetView>
  </sheetViews>
  <sheetFormatPr defaultRowHeight="14.4" x14ac:dyDescent="0.3"/>
  <cols>
    <col min="7" max="7" width="11.77734375" customWidth="1"/>
  </cols>
  <sheetData>
    <row r="1" spans="1:7" x14ac:dyDescent="0.3">
      <c r="A1" s="11" t="s">
        <v>32</v>
      </c>
      <c r="B1" s="11" t="s">
        <v>99</v>
      </c>
    </row>
    <row r="2" spans="1:7" x14ac:dyDescent="0.3">
      <c r="A2" s="8" t="s">
        <v>37</v>
      </c>
      <c r="B2" s="8">
        <v>263.52</v>
      </c>
    </row>
    <row r="3" spans="1:7" x14ac:dyDescent="0.3">
      <c r="A3" s="8" t="s">
        <v>39</v>
      </c>
      <c r="B3" s="8">
        <v>32.78</v>
      </c>
      <c r="E3" s="11" t="s">
        <v>32</v>
      </c>
      <c r="F3" s="11" t="s">
        <v>100</v>
      </c>
      <c r="G3" s="11" t="s">
        <v>101</v>
      </c>
    </row>
    <row r="4" spans="1:7" x14ac:dyDescent="0.3">
      <c r="A4" s="8" t="s">
        <v>41</v>
      </c>
      <c r="B4" s="8">
        <v>137.82</v>
      </c>
      <c r="E4" s="8" t="s">
        <v>43</v>
      </c>
      <c r="F4" s="8">
        <v>80</v>
      </c>
      <c r="G4" s="8">
        <f>VLOOKUP(E4,A2:B25,2,FALSE)*F4</f>
        <v>3072</v>
      </c>
    </row>
    <row r="5" spans="1:7" x14ac:dyDescent="0.3">
      <c r="A5" s="8" t="s">
        <v>43</v>
      </c>
      <c r="B5" s="8">
        <v>38.4</v>
      </c>
    </row>
    <row r="6" spans="1:7" x14ac:dyDescent="0.3">
      <c r="A6" s="8" t="s">
        <v>45</v>
      </c>
      <c r="B6" s="8">
        <v>532.5</v>
      </c>
    </row>
    <row r="7" spans="1:7" x14ac:dyDescent="0.3">
      <c r="A7" s="8" t="s">
        <v>47</v>
      </c>
      <c r="B7" s="8">
        <v>110.59</v>
      </c>
    </row>
    <row r="8" spans="1:7" x14ac:dyDescent="0.3">
      <c r="A8" s="8" t="s">
        <v>37</v>
      </c>
      <c r="B8" s="8">
        <v>55</v>
      </c>
    </row>
    <row r="9" spans="1:7" x14ac:dyDescent="0.3">
      <c r="A9" s="8" t="s">
        <v>39</v>
      </c>
      <c r="B9" s="8">
        <v>438.34</v>
      </c>
    </row>
    <row r="10" spans="1:7" x14ac:dyDescent="0.3">
      <c r="A10" s="8" t="s">
        <v>41</v>
      </c>
      <c r="B10" s="8">
        <v>23.62</v>
      </c>
    </row>
    <row r="11" spans="1:7" x14ac:dyDescent="0.3">
      <c r="A11" s="8" t="s">
        <v>43</v>
      </c>
      <c r="B11" s="8">
        <v>39.76</v>
      </c>
    </row>
    <row r="12" spans="1:7" x14ac:dyDescent="0.3">
      <c r="A12" s="8" t="s">
        <v>45</v>
      </c>
      <c r="B12" s="8">
        <v>271.04000000000002</v>
      </c>
    </row>
    <row r="13" spans="1:7" x14ac:dyDescent="0.3">
      <c r="A13" s="8" t="s">
        <v>47</v>
      </c>
      <c r="B13" s="8">
        <v>534.28</v>
      </c>
    </row>
    <row r="14" spans="1:7" x14ac:dyDescent="0.3">
      <c r="A14" s="8" t="s">
        <v>37</v>
      </c>
      <c r="B14" s="8">
        <v>23.12</v>
      </c>
    </row>
    <row r="15" spans="1:7" x14ac:dyDescent="0.3">
      <c r="A15" s="8" t="s">
        <v>39</v>
      </c>
      <c r="B15" s="8">
        <v>636.39</v>
      </c>
    </row>
    <row r="16" spans="1:7" x14ac:dyDescent="0.3">
      <c r="A16" s="8" t="s">
        <v>41</v>
      </c>
      <c r="B16" s="8">
        <v>12.22</v>
      </c>
    </row>
    <row r="17" spans="1:2" x14ac:dyDescent="0.3">
      <c r="A17" s="8" t="s">
        <v>43</v>
      </c>
      <c r="B17" s="8">
        <v>24.86</v>
      </c>
    </row>
    <row r="18" spans="1:2" x14ac:dyDescent="0.3">
      <c r="A18" s="8" t="s">
        <v>45</v>
      </c>
      <c r="B18" s="8">
        <v>45.6</v>
      </c>
    </row>
    <row r="19" spans="1:2" x14ac:dyDescent="0.3">
      <c r="A19" s="8" t="s">
        <v>47</v>
      </c>
      <c r="B19" s="8">
        <v>28.76</v>
      </c>
    </row>
    <row r="20" spans="1:2" x14ac:dyDescent="0.3">
      <c r="A20" s="8" t="s">
        <v>37</v>
      </c>
      <c r="B20" s="8">
        <v>54.57</v>
      </c>
    </row>
    <row r="21" spans="1:2" x14ac:dyDescent="0.3">
      <c r="A21" s="8" t="s">
        <v>39</v>
      </c>
      <c r="B21" s="8">
        <v>673.88</v>
      </c>
    </row>
    <row r="22" spans="1:2" x14ac:dyDescent="0.3">
      <c r="A22" s="8" t="s">
        <v>41</v>
      </c>
      <c r="B22" s="8">
        <v>39.1</v>
      </c>
    </row>
    <row r="23" spans="1:2" x14ac:dyDescent="0.3">
      <c r="A23" s="8" t="s">
        <v>43</v>
      </c>
      <c r="B23" s="8">
        <v>10.83</v>
      </c>
    </row>
    <row r="24" spans="1:2" x14ac:dyDescent="0.3">
      <c r="A24" s="8" t="s">
        <v>45</v>
      </c>
      <c r="B24" s="8">
        <v>53.96</v>
      </c>
    </row>
    <row r="25" spans="1:2" x14ac:dyDescent="0.3">
      <c r="A25" s="8" t="s">
        <v>47</v>
      </c>
      <c r="B25" s="8">
        <v>345.17</v>
      </c>
    </row>
  </sheetData>
  <dataValidations count="1">
    <dataValidation type="list" allowBlank="1" showInputMessage="1" showErrorMessage="1" sqref="E4" xr:uid="{9770F7BB-4230-4BB7-9365-B2939A61F9DB}">
      <formula1>$A$2:$A$25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Exact</vt:lpstr>
      <vt:lpstr>approximate</vt:lpstr>
      <vt:lpstr>If Vs Lookup 1</vt:lpstr>
      <vt:lpstr>If Vs Lookup 2</vt:lpstr>
      <vt:lpstr>Error</vt:lpstr>
      <vt:lpstr>Data Validation</vt:lpstr>
      <vt:lpstr>Total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Utegration</dc:creator>
  <cp:lastModifiedBy>USER</cp:lastModifiedBy>
  <dcterms:created xsi:type="dcterms:W3CDTF">2023-05-28T09:55:25Z</dcterms:created>
  <dcterms:modified xsi:type="dcterms:W3CDTF">2023-08-22T12:33:48Z</dcterms:modified>
</cp:coreProperties>
</file>