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abhnay.ORADEV\Desktop\Nitin M\"/>
    </mc:Choice>
  </mc:AlternateContent>
  <xr:revisionPtr revIDLastSave="0" documentId="13_ncr:1_{7A78455B-D9DF-4B65-84AF-91DB4BDCFF99}" xr6:coauthVersionLast="45" xr6:coauthVersionMax="45" xr10:uidLastSave="{00000000-0000-0000-0000-000000000000}"/>
  <bookViews>
    <workbookView xWindow="-110" yWindow="-110" windowWidth="19420" windowHeight="10420" activeTab="3" xr2:uid="{F7AD39EA-24B6-4333-BA88-87A44FB35415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ExternalData_1" localSheetId="2" hidden="1">Sheet2!$A$1:$H$79</definedName>
    <definedName name="ExternalData_2" localSheetId="1" hidden="1">Sheet4!$A$1:$A$2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0" i="3" l="1"/>
  <c r="D11" i="3"/>
  <c r="F20" i="3" l="1"/>
  <c r="F11" i="3" l="1"/>
  <c r="E11" i="3"/>
  <c r="H11" i="3"/>
  <c r="G11" i="3"/>
  <c r="D12" i="3"/>
  <c r="D10" i="3"/>
  <c r="F10" i="3" l="1"/>
  <c r="H10" i="3"/>
  <c r="E10" i="3"/>
  <c r="G10" i="3"/>
  <c r="G12" i="3"/>
  <c r="E12" i="3"/>
  <c r="H12" i="3"/>
  <c r="F12" i="3"/>
  <c r="D13" i="3"/>
  <c r="D9" i="3"/>
  <c r="F13" i="3" l="1"/>
  <c r="G13" i="3"/>
  <c r="E13" i="3"/>
  <c r="H13" i="3"/>
  <c r="G9" i="3"/>
  <c r="F9" i="3"/>
  <c r="E9" i="3"/>
  <c r="H9" i="3"/>
  <c r="D14" i="3"/>
  <c r="D8" i="3"/>
  <c r="F8" i="3" l="1"/>
  <c r="E8" i="3"/>
  <c r="G8" i="3"/>
  <c r="H8" i="3"/>
  <c r="G14" i="3"/>
  <c r="E14" i="3"/>
  <c r="H14" i="3"/>
  <c r="F14" i="3"/>
  <c r="D15" i="3"/>
  <c r="D7" i="3"/>
  <c r="F7" i="3" l="1"/>
  <c r="G7" i="3"/>
  <c r="E7" i="3"/>
  <c r="H7" i="3"/>
  <c r="F15" i="3"/>
  <c r="G15" i="3"/>
  <c r="E15" i="3"/>
  <c r="H15" i="3"/>
  <c r="D16" i="3"/>
  <c r="D6" i="3"/>
  <c r="F6" i="3" l="1"/>
  <c r="G6" i="3"/>
  <c r="E6" i="3"/>
  <c r="H6" i="3"/>
  <c r="E16" i="3"/>
  <c r="H16" i="3"/>
  <c r="F16" i="3"/>
  <c r="G16" i="3"/>
  <c r="D17" i="3"/>
  <c r="D5" i="3"/>
  <c r="F5" i="3" l="1"/>
  <c r="G5" i="3"/>
  <c r="E5" i="3"/>
  <c r="H5" i="3"/>
  <c r="E17" i="3"/>
  <c r="H17" i="3"/>
  <c r="F17" i="3"/>
  <c r="G17" i="3"/>
  <c r="D18" i="3"/>
  <c r="D4" i="3"/>
  <c r="F4" i="3" l="1"/>
  <c r="G4" i="3"/>
  <c r="H4" i="3"/>
  <c r="E4" i="3"/>
  <c r="G18" i="3"/>
  <c r="F18" i="3"/>
  <c r="E18" i="3"/>
  <c r="H18" i="3"/>
  <c r="G19" i="3" l="1"/>
  <c r="H19" i="3"/>
  <c r="F19" i="3"/>
  <c r="E19" i="3"/>
  <c r="H20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44AA12-4657-495B-BF5E-815E2F909526}" keepAlive="1" name="Query - cookies" description="Connection to the 'cookies' query in the workbook." type="5" refreshedVersion="0" background="1">
    <dbPr connection="Provider=Microsoft.Mashup.OleDb.1;Data Source=$Workbook$;Location=cookies;Extended Properties=&quot;&quot;" command="SELECT * FROM [cookies]"/>
  </connection>
  <connection id="2" xr16:uid="{CC61C1F5-04E0-48C1-8C21-5FCF440A3D62}" keepAlive="1" name="Query - Data" description="Connection to the 'Data' query in the workbook." type="5" refreshedVersion="6" background="1" saveData="1">
    <dbPr connection="Provider=Microsoft.Mashup.OleDb.1;Data Source=$Workbook$;Location=Data;Extended Properties=&quot;&quot;" command="SELECT * FROM [Data]"/>
  </connection>
  <connection id="3" xr16:uid="{2DA99EBA-DB59-4C28-B50D-1D119E4D79A4}" keepAlive="1" name="Query - Invoked Functioncookies" description="Connection to the 'Invoked Functioncookies' query in the workbook." type="5" refreshedVersion="6" background="1" saveData="1">
    <dbPr connection="Provider=Microsoft.Mashup.OleDb.1;Data Source=$Workbook$;Location=Invoked Functioncookies;Extended Properties=&quot;&quot;" command="SELECT * FROM [Invoked Functioncookies]"/>
  </connection>
</connections>
</file>

<file path=xl/sharedStrings.xml><?xml version="1.0" encoding="utf-8"?>
<sst xmlns="http://schemas.openxmlformats.org/spreadsheetml/2006/main" count="97" uniqueCount="17">
  <si>
    <t>cookies</t>
  </si>
  <si>
    <t>RT="z=1&amp;dm=nseindia.com&amp;si=c43afa6b-f94c-47f6-aef9-5e70975ee0a2&amp;ss=kinecn6p&amp;sl=1&amp;tt=33y&amp;bcn=%2F%2F684fc538.akstat.io%2F&amp;ld=14hc&amp;nu=823cb38976cf5932e857ade67874f8c3&amp;cl=2deu"; _ga=GA1.2.1693895645.1606499963; _gid=GA1.2.1986591182.1607705827; nseQuoteSymbols=[{"symbol":"NIFTY","identifier":"OPTIDXNIFTY17-12-2020PE13500.00","type":"equity"}]; nsit=HcTBkncNalmu_PK7zEvKIkyd; ak_bmsc=ED82DCA4D3D885D80C95370F1B2C170617CB3F0CA6150000FE4DD65F15605613~pl04sp1oIamutIP+Le+poFiiBqCqiyj73u79n3bYgbUFklv399Pu2+0sfEqcjvraHpZLes6kZBO0R7mDC6YIZg/tMoW2DuQ8hXxGOiELtbzzR3TQSZC1FRhimPFLOy0TSq/Ib5epv349d9vtUCudEN//Lub+c0SbLJfSDQcJrXGWZXV7YpUOaA6m/66XndEq9oGU4HgTBuJ49MJiSVq1wEPanw7hWd8b0s2TmHCIPNb5zt2S62cNXjiQShSizgJGFH; bm_sv=2BAB43C97EBDE3F7593FACD1571AC40D~hQFlJkLIQJE7lDE4BT7VYLjtVXjYbHWmiefBxHpW0u3nizOn5ChWXgzrsoR+frRK4T1uSezzrRF2NTq6X/G3UkIR1uISBmGKy5tE+rTfOQXSwsztuPQZzS9ZYWyAjsBPWP9xnPZuVpnKZAKFvwYFOE8xglAmLuDO5mhjU6GQc6c=; nseappid=eyJhbGciOiJIUzI1NiIsInR5cCI6IkpXVCJ9.eyJpc3MiOiJhcGkubnNlIiwiYXVkIjoiYXBpLm5zZSIsImlhdCI6MTYwNzg4MDIzMywiZXhwIjoxNjA3ODgzODMzfQ.iFKDs_MtGx0ctq3HhjIAj7WPM2yNyipfKtujzMxZXnU; _gat_UA-143761337-1=1</t>
  </si>
  <si>
    <t>strikePrice</t>
  </si>
  <si>
    <t>expiryDate</t>
  </si>
  <si>
    <t>CE.openInterest</t>
  </si>
  <si>
    <t>CE.underlyingValue</t>
  </si>
  <si>
    <t>PE.openInterest</t>
  </si>
  <si>
    <t>PE.underlyingValue</t>
  </si>
  <si>
    <t>Invoked Functioncookies</t>
  </si>
  <si>
    <t>CE.changeinOpenInterest</t>
  </si>
  <si>
    <t>PE.changeinOpenInterest</t>
  </si>
  <si>
    <t>CHANGE IN OI</t>
  </si>
  <si>
    <t>OPEN INT</t>
  </si>
  <si>
    <t>STRIKE</t>
  </si>
  <si>
    <t>NIFTY CALL OPTION</t>
  </si>
  <si>
    <t>NIFTY PUT OPTION</t>
  </si>
  <si>
    <t>12-May-2021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</si>
</sst>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2" borderId="5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6" xfId="0" applyFont="1" applyFill="1" applyBorder="1"/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BBD1204-4F1E-4EC2-B807-B54269D53D42}" autoFormatId="16" applyNumberFormats="0" applyBorderFormats="0" applyFontFormats="0" applyPatternFormats="0" applyAlignmentFormats="0" applyWidthHeightFormats="0">
  <queryTableRefresh nextId="2">
    <queryTableFields count="1">
      <queryTableField id="1" name="Invoked Functioncookies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30044B6-4C30-4412-95CD-2922AFF5BA81}" autoFormatId="16" applyNumberFormats="0" applyBorderFormats="0" applyFontFormats="0" applyPatternFormats="0" applyAlignmentFormats="0" applyWidthHeightFormats="0">
  <queryTableRefresh nextId="11">
    <queryTableFields count="8">
      <queryTableField id="1" name="strikePrice" tableColumnId="1"/>
      <queryTableField id="2" name="expiryDate" tableColumnId="2"/>
      <queryTableField id="3" name="CE.openInterest" tableColumnId="3"/>
      <queryTableField id="7" name="CE.changeinOpenInterest" tableColumnId="7"/>
      <queryTableField id="4" name="CE.underlyingValue" tableColumnId="4"/>
      <queryTableField id="5" name="PE.openInterest" tableColumnId="5"/>
      <queryTableField id="8" name="PE.changeinOpenInterest" tableColumnId="8"/>
      <queryTableField id="6" name="PE.underlyingValue" tableColumnId="6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BCA56-48C3-4F9D-8AF0-6F3DA5B1D94C}" name="Table1" displayName="Table1" ref="B4:B5" totalsRowShown="0">
  <autoFilter ref="B4:B5" xr:uid="{F41E3B7A-111B-4A7D-9440-8760EB3A9543}"/>
  <tableColumns count="1">
    <tableColumn id="1" xr3:uid="{10000C11-6F3A-4173-9AD4-9ACEC7E83D68}" name="cooki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64456A-D057-453E-82C3-AC21E775FCC0}" name="Invoked_Functioncookies" displayName="Invoked_Functioncookies" ref="A1:A2" tableType="queryTable" totalsRowShown="0">
  <autoFilter ref="A1:A2" xr:uid="{E01BBDDD-9764-489E-992C-CFB8D0F36029}"/>
  <tableColumns count="1">
    <tableColumn id="1" xr3:uid="{D5F80288-F3F6-4734-B56B-1E8322DD78C8}" uniqueName="1" name="Invoked Functioncookies" queryTableFieldId="1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A3095B-3C46-41E2-B570-BFD36A42E6FB}" name="Data" displayName="Data" ref="A1:H79" tableType="queryTable" totalsRowShown="0">
  <autoFilter ref="A1:H79" xr:uid="{72E5D2A8-B5D5-402E-9A6D-EE74066E1175}"/>
  <tableColumns count="8">
    <tableColumn id="1" xr3:uid="{645711D1-1F9A-4960-92CA-A036ED7A14FE}" uniqueName="1" name="strikePrice" queryTableFieldId="1"/>
    <tableColumn id="2" xr3:uid="{4CBAD96C-1DE6-4477-AD8E-2E6ABF2080DB}" uniqueName="2" name="expiryDate" queryTableFieldId="2"/>
    <tableColumn id="3" xr3:uid="{73E5DAB3-8B2B-40E1-8E7C-DAAF721A9163}" uniqueName="3" name="CE.openInterest" queryTableFieldId="3"/>
    <tableColumn id="7" xr3:uid="{E6327310-9726-4E61-8D76-2123457F58D0}" uniqueName="7" name="CE.changeinOpenInterest" queryTableFieldId="7"/>
    <tableColumn id="4" xr3:uid="{E5AF0AEB-AB1F-4F5D-8348-1455C29F298B}" uniqueName="4" name="CE.underlyingValue" queryTableFieldId="4"/>
    <tableColumn id="5" xr3:uid="{561C8484-FAD1-4407-8443-C9521B7F7D53}" uniqueName="5" name="PE.openInterest" queryTableFieldId="5"/>
    <tableColumn id="8" xr3:uid="{B523A251-88E4-4A4A-A26F-AFFAF9A9891C}" uniqueName="8" name="PE.changeinOpenInterest" queryTableFieldId="8"/>
    <tableColumn id="6" xr3:uid="{491DEE36-AF1C-4AD1-A4F7-064A7A2FBA68}" uniqueName="6" name="PE.underlyingValu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2FF9D-101A-47D7-ABB6-6BF68B38ED93}">
  <sheetPr codeName="Sheet1"/>
  <dimension ref="B4:B5"/>
  <sheetViews>
    <sheetView workbookViewId="0">
      <selection activeCell="B4" sqref="B4:B5"/>
    </sheetView>
  </sheetViews>
  <sheetFormatPr defaultRowHeight="14.5" x14ac:dyDescent="0.35"/>
  <cols>
    <col min="2" max="2" width="9.08984375" customWidth="1"/>
  </cols>
  <sheetData>
    <row r="4" spans="2:2" x14ac:dyDescent="0.35">
      <c r="B4" t="s">
        <v>0</v>
      </c>
    </row>
    <row r="5" spans="2:2" x14ac:dyDescent="0.35">
      <c r="B5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D6245-6B05-499B-BDE5-8EB5C2B09793}">
  <sheetPr codeName="Sheet2"/>
  <dimension ref="A1:A2"/>
  <sheetViews>
    <sheetView workbookViewId="0">
      <selection sqref="A1:A2"/>
    </sheetView>
  </sheetViews>
  <sheetFormatPr defaultRowHeight="14.5" x14ac:dyDescent="0.35"/>
  <cols>
    <col min="1" max="1" width="80.7265625" bestFit="1" customWidth="1"/>
  </cols>
  <sheetData>
    <row r="1" spans="1:1" x14ac:dyDescent="0.35">
      <c r="A1" t="s">
        <v>8</v>
      </c>
    </row>
    <row r="2" spans="1:1" x14ac:dyDescent="0.35">
      <c r="A2" s="1" t="s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979E-D61B-4B75-81D7-96FB0F6FF346}">
  <sheetPr codeName="Sheet3"/>
  <dimension ref="A1:H79"/>
  <sheetViews>
    <sheetView workbookViewId="0">
      <selection sqref="A1:H81"/>
    </sheetView>
  </sheetViews>
  <sheetFormatPr defaultRowHeight="14.5" x14ac:dyDescent="0.35"/>
  <cols>
    <col min="1" max="1" width="11.90625" bestFit="1" customWidth="1"/>
    <col min="2" max="2" width="12.1796875" bestFit="1" customWidth="1"/>
    <col min="3" max="3" width="16.7265625" bestFit="1" customWidth="1"/>
    <col min="4" max="4" width="24.6328125" bestFit="1" customWidth="1"/>
    <col min="5" max="5" width="19.453125" bestFit="1" customWidth="1"/>
    <col min="6" max="6" width="16.7265625" bestFit="1" customWidth="1"/>
    <col min="7" max="7" width="24.6328125" bestFit="1" customWidth="1"/>
    <col min="8" max="8" width="19.453125" customWidth="1"/>
  </cols>
  <sheetData>
    <row r="1" spans="1:8" x14ac:dyDescent="0.35">
      <c r="A1" t="s">
        <v>2</v>
      </c>
      <c r="B1" t="s">
        <v>3</v>
      </c>
      <c r="C1" t="s">
        <v>4</v>
      </c>
      <c r="D1" t="s">
        <v>9</v>
      </c>
      <c r="E1" t="s">
        <v>5</v>
      </c>
      <c r="F1" t="s">
        <v>6</v>
      </c>
      <c r="G1" t="s">
        <v>10</v>
      </c>
      <c r="H1" t="s">
        <v>7</v>
      </c>
    </row>
    <row r="2" spans="1:8" x14ac:dyDescent="0.35">
      <c r="A2">
        <v>12800</v>
      </c>
      <c r="B2" t="s">
        <v>16</v>
      </c>
      <c r="C2">
        <v>10</v>
      </c>
      <c r="D2">
        <v>-1</v>
      </c>
      <c r="E2">
        <v>14850.75</v>
      </c>
      <c r="F2">
        <v>6925</v>
      </c>
      <c r="G2">
        <v>-413</v>
      </c>
      <c r="H2">
        <v>14850.75</v>
      </c>
    </row>
    <row r="3" spans="1:8" x14ac:dyDescent="0.35">
      <c r="A3">
        <v>12850</v>
      </c>
      <c r="B3" t="s">
        <v>16</v>
      </c>
      <c r="C3">
        <v>0</v>
      </c>
      <c r="D3">
        <v>0</v>
      </c>
      <c r="E3">
        <v>14850.75</v>
      </c>
      <c r="F3">
        <v>138</v>
      </c>
      <c r="G3">
        <v>-239</v>
      </c>
      <c r="H3">
        <v>14850.75</v>
      </c>
    </row>
    <row r="4" spans="1:8" x14ac:dyDescent="0.35">
      <c r="A4">
        <v>12900</v>
      </c>
      <c r="B4" t="s">
        <v>16</v>
      </c>
      <c r="C4">
        <v>0</v>
      </c>
      <c r="D4">
        <v>0</v>
      </c>
      <c r="E4">
        <v>14850.75</v>
      </c>
      <c r="F4">
        <v>3440</v>
      </c>
      <c r="G4">
        <v>-121</v>
      </c>
      <c r="H4">
        <v>14850.75</v>
      </c>
    </row>
    <row r="5" spans="1:8" x14ac:dyDescent="0.35">
      <c r="A5">
        <v>12950</v>
      </c>
      <c r="B5" t="s">
        <v>16</v>
      </c>
      <c r="C5">
        <v>0</v>
      </c>
      <c r="D5">
        <v>0</v>
      </c>
      <c r="E5">
        <v>14850.75</v>
      </c>
      <c r="F5">
        <v>47</v>
      </c>
      <c r="G5">
        <v>-4</v>
      </c>
      <c r="H5">
        <v>14850.75</v>
      </c>
    </row>
    <row r="6" spans="1:8" x14ac:dyDescent="0.35">
      <c r="A6">
        <v>13000</v>
      </c>
      <c r="B6" t="s">
        <v>16</v>
      </c>
      <c r="C6">
        <v>25</v>
      </c>
      <c r="D6">
        <v>-8</v>
      </c>
      <c r="E6">
        <v>14850.75</v>
      </c>
      <c r="F6">
        <v>9948</v>
      </c>
      <c r="G6">
        <v>-1155</v>
      </c>
      <c r="H6">
        <v>14850.75</v>
      </c>
    </row>
    <row r="7" spans="1:8" x14ac:dyDescent="0.35">
      <c r="A7">
        <v>13050</v>
      </c>
      <c r="B7" t="s">
        <v>16</v>
      </c>
      <c r="C7">
        <v>0</v>
      </c>
      <c r="D7">
        <v>0</v>
      </c>
      <c r="E7">
        <v>14850.75</v>
      </c>
      <c r="F7">
        <v>52</v>
      </c>
      <c r="G7">
        <v>-55</v>
      </c>
      <c r="H7">
        <v>14850.75</v>
      </c>
    </row>
    <row r="8" spans="1:8" x14ac:dyDescent="0.35">
      <c r="A8">
        <v>13100</v>
      </c>
      <c r="B8" t="s">
        <v>16</v>
      </c>
      <c r="C8">
        <v>0</v>
      </c>
      <c r="D8">
        <v>0</v>
      </c>
      <c r="E8">
        <v>14850.75</v>
      </c>
      <c r="F8">
        <v>1413</v>
      </c>
      <c r="G8">
        <v>-802</v>
      </c>
      <c r="H8">
        <v>14850.75</v>
      </c>
    </row>
    <row r="9" spans="1:8" x14ac:dyDescent="0.35">
      <c r="A9">
        <v>13150</v>
      </c>
      <c r="B9" t="s">
        <v>16</v>
      </c>
      <c r="C9">
        <v>0</v>
      </c>
      <c r="D9">
        <v>0</v>
      </c>
      <c r="E9">
        <v>14850.75</v>
      </c>
      <c r="F9">
        <v>40</v>
      </c>
      <c r="G9">
        <v>-35</v>
      </c>
      <c r="H9">
        <v>14850.75</v>
      </c>
    </row>
    <row r="10" spans="1:8" x14ac:dyDescent="0.35">
      <c r="A10">
        <v>13200</v>
      </c>
      <c r="B10" t="s">
        <v>16</v>
      </c>
      <c r="C10">
        <v>0</v>
      </c>
      <c r="D10">
        <v>0</v>
      </c>
      <c r="E10">
        <v>14850.75</v>
      </c>
      <c r="F10">
        <v>2372</v>
      </c>
      <c r="G10">
        <v>-539</v>
      </c>
      <c r="H10">
        <v>14850.75</v>
      </c>
    </row>
    <row r="11" spans="1:8" x14ac:dyDescent="0.35">
      <c r="A11">
        <v>13250</v>
      </c>
      <c r="B11" t="s">
        <v>16</v>
      </c>
      <c r="C11">
        <v>0</v>
      </c>
      <c r="D11">
        <v>0</v>
      </c>
      <c r="E11">
        <v>14850.75</v>
      </c>
      <c r="F11">
        <v>99</v>
      </c>
      <c r="G11">
        <v>26</v>
      </c>
      <c r="H11">
        <v>14850.75</v>
      </c>
    </row>
    <row r="12" spans="1:8" x14ac:dyDescent="0.35">
      <c r="A12">
        <v>13300</v>
      </c>
      <c r="B12" t="s">
        <v>16</v>
      </c>
      <c r="C12">
        <v>0</v>
      </c>
      <c r="D12">
        <v>0</v>
      </c>
      <c r="E12">
        <v>14850.75</v>
      </c>
      <c r="F12">
        <v>2373</v>
      </c>
      <c r="G12">
        <v>-1174</v>
      </c>
      <c r="H12">
        <v>14850.75</v>
      </c>
    </row>
    <row r="13" spans="1:8" x14ac:dyDescent="0.35">
      <c r="A13">
        <v>13350</v>
      </c>
      <c r="B13" t="s">
        <v>16</v>
      </c>
      <c r="C13">
        <v>0</v>
      </c>
      <c r="D13">
        <v>0</v>
      </c>
      <c r="E13">
        <v>14850.75</v>
      </c>
      <c r="F13">
        <v>70</v>
      </c>
      <c r="G13">
        <v>-2</v>
      </c>
      <c r="H13">
        <v>14850.75</v>
      </c>
    </row>
    <row r="14" spans="1:8" x14ac:dyDescent="0.35">
      <c r="A14">
        <v>13400</v>
      </c>
      <c r="B14" t="s">
        <v>16</v>
      </c>
      <c r="C14">
        <v>0</v>
      </c>
      <c r="D14">
        <v>0</v>
      </c>
      <c r="E14">
        <v>14850.75</v>
      </c>
      <c r="F14">
        <v>2747</v>
      </c>
      <c r="G14">
        <v>-3165</v>
      </c>
      <c r="H14">
        <v>14850.75</v>
      </c>
    </row>
    <row r="15" spans="1:8" x14ac:dyDescent="0.35">
      <c r="A15">
        <v>13450</v>
      </c>
      <c r="B15" t="s">
        <v>16</v>
      </c>
      <c r="C15">
        <v>0</v>
      </c>
      <c r="D15">
        <v>0</v>
      </c>
      <c r="E15">
        <v>14850.75</v>
      </c>
      <c r="F15">
        <v>106</v>
      </c>
      <c r="G15">
        <v>-7</v>
      </c>
      <c r="H15">
        <v>14850.75</v>
      </c>
    </row>
    <row r="16" spans="1:8" x14ac:dyDescent="0.35">
      <c r="A16">
        <v>13500</v>
      </c>
      <c r="B16" t="s">
        <v>16</v>
      </c>
      <c r="C16">
        <v>100</v>
      </c>
      <c r="D16">
        <v>-42</v>
      </c>
      <c r="E16">
        <v>14850.75</v>
      </c>
      <c r="F16">
        <v>14588</v>
      </c>
      <c r="G16">
        <v>-2743</v>
      </c>
      <c r="H16">
        <v>14850.75</v>
      </c>
    </row>
    <row r="17" spans="1:8" x14ac:dyDescent="0.35">
      <c r="A17">
        <v>13550</v>
      </c>
      <c r="B17" t="s">
        <v>16</v>
      </c>
      <c r="C17">
        <v>3</v>
      </c>
      <c r="D17">
        <v>0</v>
      </c>
      <c r="E17">
        <v>14850.75</v>
      </c>
      <c r="F17">
        <v>179</v>
      </c>
      <c r="G17">
        <v>11</v>
      </c>
      <c r="H17">
        <v>14850.75</v>
      </c>
    </row>
    <row r="18" spans="1:8" x14ac:dyDescent="0.35">
      <c r="A18">
        <v>13600</v>
      </c>
      <c r="B18" t="s">
        <v>16</v>
      </c>
      <c r="C18">
        <v>1</v>
      </c>
      <c r="D18">
        <v>0</v>
      </c>
      <c r="E18">
        <v>14850.75</v>
      </c>
      <c r="F18">
        <v>4351</v>
      </c>
      <c r="G18">
        <v>784</v>
      </c>
      <c r="H18">
        <v>14850.75</v>
      </c>
    </row>
    <row r="19" spans="1:8" x14ac:dyDescent="0.35">
      <c r="A19">
        <v>13650</v>
      </c>
      <c r="B19" t="s">
        <v>16</v>
      </c>
      <c r="C19">
        <v>2</v>
      </c>
      <c r="D19">
        <v>0</v>
      </c>
      <c r="E19">
        <v>14850.75</v>
      </c>
      <c r="F19">
        <v>206</v>
      </c>
      <c r="G19">
        <v>-274</v>
      </c>
      <c r="H19">
        <v>14850.75</v>
      </c>
    </row>
    <row r="20" spans="1:8" x14ac:dyDescent="0.35">
      <c r="A20">
        <v>13700</v>
      </c>
      <c r="B20" t="s">
        <v>16</v>
      </c>
      <c r="C20">
        <v>15</v>
      </c>
      <c r="D20">
        <v>-2</v>
      </c>
      <c r="E20">
        <v>14850.75</v>
      </c>
      <c r="F20">
        <v>6380</v>
      </c>
      <c r="G20">
        <v>243</v>
      </c>
      <c r="H20">
        <v>14850.75</v>
      </c>
    </row>
    <row r="21" spans="1:8" x14ac:dyDescent="0.35">
      <c r="A21">
        <v>13750</v>
      </c>
      <c r="B21" t="s">
        <v>16</v>
      </c>
      <c r="C21">
        <v>4</v>
      </c>
      <c r="D21">
        <v>1</v>
      </c>
      <c r="E21">
        <v>14850.75</v>
      </c>
      <c r="F21">
        <v>464</v>
      </c>
      <c r="G21">
        <v>-113</v>
      </c>
      <c r="H21">
        <v>14850.75</v>
      </c>
    </row>
    <row r="22" spans="1:8" x14ac:dyDescent="0.35">
      <c r="A22">
        <v>13800</v>
      </c>
      <c r="B22" t="s">
        <v>16</v>
      </c>
      <c r="C22">
        <v>18</v>
      </c>
      <c r="D22">
        <v>0</v>
      </c>
      <c r="E22">
        <v>14850.75</v>
      </c>
      <c r="F22">
        <v>8902</v>
      </c>
      <c r="G22">
        <v>-2800</v>
      </c>
      <c r="H22">
        <v>14850.75</v>
      </c>
    </row>
    <row r="23" spans="1:8" x14ac:dyDescent="0.35">
      <c r="A23">
        <v>13850</v>
      </c>
      <c r="B23" t="s">
        <v>16</v>
      </c>
      <c r="C23">
        <v>4</v>
      </c>
      <c r="D23">
        <v>1</v>
      </c>
      <c r="E23">
        <v>14850.75</v>
      </c>
      <c r="F23">
        <v>665</v>
      </c>
      <c r="G23">
        <v>-67</v>
      </c>
      <c r="H23">
        <v>14850.75</v>
      </c>
    </row>
    <row r="24" spans="1:8" x14ac:dyDescent="0.35">
      <c r="A24">
        <v>13900</v>
      </c>
      <c r="B24" t="s">
        <v>16</v>
      </c>
      <c r="C24">
        <v>9</v>
      </c>
      <c r="D24">
        <v>-2</v>
      </c>
      <c r="E24">
        <v>14850.75</v>
      </c>
      <c r="F24">
        <v>9784</v>
      </c>
      <c r="G24">
        <v>-982</v>
      </c>
      <c r="H24">
        <v>14850.75</v>
      </c>
    </row>
    <row r="25" spans="1:8" x14ac:dyDescent="0.35">
      <c r="A25">
        <v>13950</v>
      </c>
      <c r="B25" t="s">
        <v>16</v>
      </c>
      <c r="C25">
        <v>3</v>
      </c>
      <c r="D25">
        <v>1</v>
      </c>
      <c r="E25">
        <v>14850.75</v>
      </c>
      <c r="F25">
        <v>581</v>
      </c>
      <c r="G25">
        <v>-669</v>
      </c>
      <c r="H25">
        <v>14850.75</v>
      </c>
    </row>
    <row r="26" spans="1:8" x14ac:dyDescent="0.35">
      <c r="A26">
        <v>14000</v>
      </c>
      <c r="B26" t="s">
        <v>16</v>
      </c>
      <c r="C26">
        <v>528</v>
      </c>
      <c r="D26">
        <v>-255</v>
      </c>
      <c r="E26">
        <v>14850.75</v>
      </c>
      <c r="F26">
        <v>32981</v>
      </c>
      <c r="G26">
        <v>-2620</v>
      </c>
      <c r="H26">
        <v>14850.75</v>
      </c>
    </row>
    <row r="27" spans="1:8" x14ac:dyDescent="0.35">
      <c r="A27">
        <v>14050</v>
      </c>
      <c r="B27" t="s">
        <v>16</v>
      </c>
      <c r="C27">
        <v>29</v>
      </c>
      <c r="D27">
        <v>0</v>
      </c>
      <c r="E27">
        <v>14850.75</v>
      </c>
      <c r="F27">
        <v>664</v>
      </c>
      <c r="G27">
        <v>-503</v>
      </c>
      <c r="H27">
        <v>14850.75</v>
      </c>
    </row>
    <row r="28" spans="1:8" x14ac:dyDescent="0.35">
      <c r="A28">
        <v>14100</v>
      </c>
      <c r="B28" t="s">
        <v>16</v>
      </c>
      <c r="C28">
        <v>67</v>
      </c>
      <c r="D28">
        <v>0</v>
      </c>
      <c r="E28">
        <v>14850.75</v>
      </c>
      <c r="F28">
        <v>15526</v>
      </c>
      <c r="G28">
        <v>-7947</v>
      </c>
      <c r="H28">
        <v>14850.75</v>
      </c>
    </row>
    <row r="29" spans="1:8" x14ac:dyDescent="0.35">
      <c r="A29">
        <v>14150</v>
      </c>
      <c r="B29" t="s">
        <v>16</v>
      </c>
      <c r="C29">
        <v>189</v>
      </c>
      <c r="D29">
        <v>0</v>
      </c>
      <c r="E29">
        <v>14850.75</v>
      </c>
      <c r="F29">
        <v>1772</v>
      </c>
      <c r="G29">
        <v>-289</v>
      </c>
      <c r="H29">
        <v>14850.75</v>
      </c>
    </row>
    <row r="30" spans="1:8" x14ac:dyDescent="0.35">
      <c r="A30">
        <v>14200</v>
      </c>
      <c r="B30" t="s">
        <v>16</v>
      </c>
      <c r="C30">
        <v>170</v>
      </c>
      <c r="D30">
        <v>-4</v>
      </c>
      <c r="E30">
        <v>14850.75</v>
      </c>
      <c r="F30">
        <v>25908</v>
      </c>
      <c r="G30">
        <v>-8863</v>
      </c>
      <c r="H30">
        <v>14850.75</v>
      </c>
    </row>
    <row r="31" spans="1:8" x14ac:dyDescent="0.35">
      <c r="A31">
        <v>14250</v>
      </c>
      <c r="B31" t="s">
        <v>16</v>
      </c>
      <c r="C31">
        <v>27</v>
      </c>
      <c r="D31">
        <v>-3</v>
      </c>
      <c r="E31">
        <v>14850.75</v>
      </c>
      <c r="F31">
        <v>4790</v>
      </c>
      <c r="G31">
        <v>-1218</v>
      </c>
      <c r="H31">
        <v>14850.75</v>
      </c>
    </row>
    <row r="32" spans="1:8" x14ac:dyDescent="0.35">
      <c r="A32">
        <v>14300</v>
      </c>
      <c r="B32" t="s">
        <v>16</v>
      </c>
      <c r="C32">
        <v>1248</v>
      </c>
      <c r="D32">
        <v>-4</v>
      </c>
      <c r="E32">
        <v>14850.75</v>
      </c>
      <c r="F32">
        <v>24479</v>
      </c>
      <c r="G32">
        <v>-1920</v>
      </c>
      <c r="H32">
        <v>14850.75</v>
      </c>
    </row>
    <row r="33" spans="1:8" x14ac:dyDescent="0.35">
      <c r="A33">
        <v>14350</v>
      </c>
      <c r="B33" t="s">
        <v>16</v>
      </c>
      <c r="C33">
        <v>52</v>
      </c>
      <c r="D33">
        <v>-9</v>
      </c>
      <c r="E33">
        <v>14850.75</v>
      </c>
      <c r="F33">
        <v>5798</v>
      </c>
      <c r="G33">
        <v>1223</v>
      </c>
      <c r="H33">
        <v>14850.75</v>
      </c>
    </row>
    <row r="34" spans="1:8" x14ac:dyDescent="0.35">
      <c r="A34">
        <v>14400</v>
      </c>
      <c r="B34" t="s">
        <v>16</v>
      </c>
      <c r="C34">
        <v>1297</v>
      </c>
      <c r="D34">
        <v>-37</v>
      </c>
      <c r="E34">
        <v>14850.75</v>
      </c>
      <c r="F34">
        <v>30814</v>
      </c>
      <c r="G34">
        <v>2273</v>
      </c>
      <c r="H34">
        <v>14850.75</v>
      </c>
    </row>
    <row r="35" spans="1:8" x14ac:dyDescent="0.35">
      <c r="A35">
        <v>14450</v>
      </c>
      <c r="B35" t="s">
        <v>16</v>
      </c>
      <c r="C35">
        <v>231</v>
      </c>
      <c r="D35">
        <v>-4</v>
      </c>
      <c r="E35">
        <v>14850.75</v>
      </c>
      <c r="F35">
        <v>5777</v>
      </c>
      <c r="G35">
        <v>-1861</v>
      </c>
      <c r="H35">
        <v>14850.75</v>
      </c>
    </row>
    <row r="36" spans="1:8" x14ac:dyDescent="0.35">
      <c r="A36">
        <v>14500</v>
      </c>
      <c r="B36" t="s">
        <v>16</v>
      </c>
      <c r="C36">
        <v>5892</v>
      </c>
      <c r="D36">
        <v>-592</v>
      </c>
      <c r="E36">
        <v>14850.75</v>
      </c>
      <c r="F36">
        <v>44708</v>
      </c>
      <c r="G36">
        <v>-1198</v>
      </c>
      <c r="H36">
        <v>14850.75</v>
      </c>
    </row>
    <row r="37" spans="1:8" x14ac:dyDescent="0.35">
      <c r="A37">
        <v>14550</v>
      </c>
      <c r="B37" t="s">
        <v>16</v>
      </c>
      <c r="C37">
        <v>780</v>
      </c>
      <c r="D37">
        <v>-81</v>
      </c>
      <c r="E37">
        <v>14850.75</v>
      </c>
      <c r="F37">
        <v>15098</v>
      </c>
      <c r="G37">
        <v>5233</v>
      </c>
      <c r="H37">
        <v>14850.75</v>
      </c>
    </row>
    <row r="38" spans="1:8" x14ac:dyDescent="0.35">
      <c r="A38">
        <v>14600</v>
      </c>
      <c r="B38" t="s">
        <v>16</v>
      </c>
      <c r="C38">
        <v>5526</v>
      </c>
      <c r="D38">
        <v>-1123</v>
      </c>
      <c r="E38">
        <v>14850.75</v>
      </c>
      <c r="F38">
        <v>43888</v>
      </c>
      <c r="G38">
        <v>4199</v>
      </c>
      <c r="H38">
        <v>14850.75</v>
      </c>
    </row>
    <row r="39" spans="1:8" x14ac:dyDescent="0.35">
      <c r="A39">
        <v>14650</v>
      </c>
      <c r="B39" t="s">
        <v>16</v>
      </c>
      <c r="C39">
        <v>3709</v>
      </c>
      <c r="D39">
        <v>2101</v>
      </c>
      <c r="E39">
        <v>14850.75</v>
      </c>
      <c r="F39">
        <v>24610</v>
      </c>
      <c r="G39">
        <v>11028</v>
      </c>
      <c r="H39">
        <v>14850.75</v>
      </c>
    </row>
    <row r="40" spans="1:8" x14ac:dyDescent="0.35">
      <c r="A40">
        <v>14700</v>
      </c>
      <c r="B40" t="s">
        <v>16</v>
      </c>
      <c r="C40">
        <v>9389</v>
      </c>
      <c r="D40">
        <v>-909</v>
      </c>
      <c r="E40">
        <v>14850.75</v>
      </c>
      <c r="F40">
        <v>40195</v>
      </c>
      <c r="G40">
        <v>4831</v>
      </c>
      <c r="H40">
        <v>14850.75</v>
      </c>
    </row>
    <row r="41" spans="1:8" x14ac:dyDescent="0.35">
      <c r="A41">
        <v>14750</v>
      </c>
      <c r="B41" t="s">
        <v>16</v>
      </c>
      <c r="C41">
        <v>2448</v>
      </c>
      <c r="D41">
        <v>1152</v>
      </c>
      <c r="E41">
        <v>14850.75</v>
      </c>
      <c r="F41">
        <v>20143</v>
      </c>
      <c r="G41">
        <v>6376</v>
      </c>
      <c r="H41">
        <v>14850.75</v>
      </c>
    </row>
    <row r="42" spans="1:8" x14ac:dyDescent="0.35">
      <c r="A42">
        <v>14800</v>
      </c>
      <c r="B42" t="s">
        <v>16</v>
      </c>
      <c r="C42">
        <v>28253</v>
      </c>
      <c r="D42">
        <v>15853</v>
      </c>
      <c r="E42">
        <v>14850.75</v>
      </c>
      <c r="F42">
        <v>47136</v>
      </c>
      <c r="G42">
        <v>9475</v>
      </c>
      <c r="H42">
        <v>14850.75</v>
      </c>
    </row>
    <row r="43" spans="1:8" x14ac:dyDescent="0.35">
      <c r="A43">
        <v>14850</v>
      </c>
      <c r="B43" t="s">
        <v>16</v>
      </c>
      <c r="C43">
        <v>17231</v>
      </c>
      <c r="D43">
        <v>13510</v>
      </c>
      <c r="E43">
        <v>14850.75</v>
      </c>
      <c r="F43">
        <v>14102</v>
      </c>
      <c r="G43">
        <v>4848</v>
      </c>
      <c r="H43">
        <v>14850.75</v>
      </c>
    </row>
    <row r="44" spans="1:8" x14ac:dyDescent="0.35">
      <c r="A44">
        <v>14900</v>
      </c>
      <c r="B44" t="s">
        <v>16</v>
      </c>
      <c r="C44">
        <v>31964</v>
      </c>
      <c r="D44">
        <v>1419</v>
      </c>
      <c r="E44">
        <v>14850.75</v>
      </c>
      <c r="F44">
        <v>17558</v>
      </c>
      <c r="G44">
        <v>-18600</v>
      </c>
      <c r="H44">
        <v>14850.75</v>
      </c>
    </row>
    <row r="45" spans="1:8" x14ac:dyDescent="0.35">
      <c r="A45">
        <v>14950</v>
      </c>
      <c r="B45" t="s">
        <v>16</v>
      </c>
      <c r="C45">
        <v>22490</v>
      </c>
      <c r="D45">
        <v>8454</v>
      </c>
      <c r="E45">
        <v>14850.75</v>
      </c>
      <c r="F45">
        <v>3502</v>
      </c>
      <c r="G45">
        <v>-5263</v>
      </c>
      <c r="H45">
        <v>14850.75</v>
      </c>
    </row>
    <row r="46" spans="1:8" x14ac:dyDescent="0.35">
      <c r="A46">
        <v>15000</v>
      </c>
      <c r="B46" t="s">
        <v>16</v>
      </c>
      <c r="C46">
        <v>67797</v>
      </c>
      <c r="D46">
        <v>22356</v>
      </c>
      <c r="E46">
        <v>14850.75</v>
      </c>
      <c r="F46">
        <v>15859</v>
      </c>
      <c r="G46">
        <v>-3978</v>
      </c>
      <c r="H46">
        <v>14850.75</v>
      </c>
    </row>
    <row r="47" spans="1:8" x14ac:dyDescent="0.35">
      <c r="A47">
        <v>15050</v>
      </c>
      <c r="B47" t="s">
        <v>16</v>
      </c>
      <c r="C47">
        <v>37256</v>
      </c>
      <c r="D47">
        <v>23224</v>
      </c>
      <c r="E47">
        <v>14850.75</v>
      </c>
      <c r="F47">
        <v>796</v>
      </c>
      <c r="G47">
        <v>-619</v>
      </c>
      <c r="H47">
        <v>14850.75</v>
      </c>
    </row>
    <row r="48" spans="1:8" x14ac:dyDescent="0.35">
      <c r="A48">
        <v>15100</v>
      </c>
      <c r="B48" t="s">
        <v>16</v>
      </c>
      <c r="C48">
        <v>64951</v>
      </c>
      <c r="D48">
        <v>29761</v>
      </c>
      <c r="E48">
        <v>14850.75</v>
      </c>
      <c r="F48">
        <v>2004</v>
      </c>
      <c r="G48">
        <v>-945</v>
      </c>
      <c r="H48">
        <v>14850.75</v>
      </c>
    </row>
    <row r="49" spans="1:8" x14ac:dyDescent="0.35">
      <c r="A49">
        <v>15150</v>
      </c>
      <c r="B49" t="s">
        <v>16</v>
      </c>
      <c r="C49">
        <v>22113</v>
      </c>
      <c r="D49">
        <v>2939</v>
      </c>
      <c r="E49">
        <v>14850.75</v>
      </c>
      <c r="F49">
        <v>230</v>
      </c>
      <c r="G49">
        <v>-7</v>
      </c>
      <c r="H49">
        <v>14850.75</v>
      </c>
    </row>
    <row r="50" spans="1:8" x14ac:dyDescent="0.35">
      <c r="A50">
        <v>15200</v>
      </c>
      <c r="B50" t="s">
        <v>16</v>
      </c>
      <c r="C50">
        <v>46316</v>
      </c>
      <c r="D50">
        <v>-4784</v>
      </c>
      <c r="E50">
        <v>14850.75</v>
      </c>
      <c r="F50">
        <v>638</v>
      </c>
      <c r="G50">
        <v>-313</v>
      </c>
      <c r="H50">
        <v>14850.75</v>
      </c>
    </row>
    <row r="51" spans="1:8" x14ac:dyDescent="0.35">
      <c r="A51">
        <v>15250</v>
      </c>
      <c r="B51" t="s">
        <v>16</v>
      </c>
      <c r="C51">
        <v>12779</v>
      </c>
      <c r="D51">
        <v>-7593</v>
      </c>
      <c r="E51">
        <v>14850.75</v>
      </c>
      <c r="F51">
        <v>123</v>
      </c>
      <c r="G51">
        <v>-21</v>
      </c>
      <c r="H51">
        <v>14850.75</v>
      </c>
    </row>
    <row r="52" spans="1:8" x14ac:dyDescent="0.35">
      <c r="A52">
        <v>15300</v>
      </c>
      <c r="B52" t="s">
        <v>16</v>
      </c>
      <c r="C52">
        <v>25527</v>
      </c>
      <c r="D52">
        <v>-7960</v>
      </c>
      <c r="E52">
        <v>14850.75</v>
      </c>
      <c r="F52">
        <v>357</v>
      </c>
      <c r="G52">
        <v>-52</v>
      </c>
      <c r="H52">
        <v>14850.75</v>
      </c>
    </row>
    <row r="53" spans="1:8" x14ac:dyDescent="0.35">
      <c r="A53">
        <v>15350</v>
      </c>
      <c r="B53" t="s">
        <v>16</v>
      </c>
      <c r="C53">
        <v>4459</v>
      </c>
      <c r="D53">
        <v>-4712</v>
      </c>
      <c r="E53">
        <v>14850.75</v>
      </c>
      <c r="F53">
        <v>41</v>
      </c>
      <c r="G53">
        <v>-21</v>
      </c>
      <c r="H53">
        <v>14850.75</v>
      </c>
    </row>
    <row r="54" spans="1:8" x14ac:dyDescent="0.35">
      <c r="A54">
        <v>15400</v>
      </c>
      <c r="B54" t="s">
        <v>16</v>
      </c>
      <c r="C54">
        <v>20447</v>
      </c>
      <c r="D54">
        <v>-11332</v>
      </c>
      <c r="E54">
        <v>14850.75</v>
      </c>
      <c r="F54">
        <v>158</v>
      </c>
      <c r="G54">
        <v>-2</v>
      </c>
      <c r="H54">
        <v>14850.75</v>
      </c>
    </row>
    <row r="55" spans="1:8" x14ac:dyDescent="0.35">
      <c r="A55">
        <v>15450</v>
      </c>
      <c r="B55" t="s">
        <v>16</v>
      </c>
      <c r="C55">
        <v>1613</v>
      </c>
      <c r="D55">
        <v>-2322</v>
      </c>
      <c r="E55">
        <v>14850.75</v>
      </c>
      <c r="F55">
        <v>6</v>
      </c>
      <c r="G55">
        <v>0</v>
      </c>
      <c r="H55">
        <v>14850.75</v>
      </c>
    </row>
    <row r="56" spans="1:8" x14ac:dyDescent="0.35">
      <c r="A56">
        <v>15500</v>
      </c>
      <c r="B56" t="s">
        <v>16</v>
      </c>
      <c r="C56">
        <v>24829</v>
      </c>
      <c r="D56">
        <v>-27230</v>
      </c>
      <c r="E56">
        <v>14850.75</v>
      </c>
      <c r="F56">
        <v>135</v>
      </c>
      <c r="G56">
        <v>-26</v>
      </c>
      <c r="H56">
        <v>14850.75</v>
      </c>
    </row>
    <row r="57" spans="1:8" x14ac:dyDescent="0.35">
      <c r="A57">
        <v>15550</v>
      </c>
      <c r="B57" t="s">
        <v>16</v>
      </c>
      <c r="C57">
        <v>1266</v>
      </c>
      <c r="D57">
        <v>-2190</v>
      </c>
      <c r="E57">
        <v>14850.75</v>
      </c>
      <c r="F57">
        <v>5</v>
      </c>
      <c r="G57">
        <v>1</v>
      </c>
      <c r="H57">
        <v>14850.75</v>
      </c>
    </row>
    <row r="58" spans="1:8" x14ac:dyDescent="0.35">
      <c r="A58">
        <v>15600</v>
      </c>
      <c r="B58" t="s">
        <v>16</v>
      </c>
      <c r="C58">
        <v>8977</v>
      </c>
      <c r="D58">
        <v>-7247</v>
      </c>
      <c r="E58">
        <v>14850.75</v>
      </c>
      <c r="F58">
        <v>9</v>
      </c>
      <c r="G58">
        <v>-1</v>
      </c>
      <c r="H58">
        <v>14850.75</v>
      </c>
    </row>
    <row r="59" spans="1:8" x14ac:dyDescent="0.35">
      <c r="A59">
        <v>15650</v>
      </c>
      <c r="B59" t="s">
        <v>16</v>
      </c>
      <c r="C59">
        <v>120</v>
      </c>
      <c r="D59">
        <v>-452</v>
      </c>
      <c r="E59">
        <v>14850.75</v>
      </c>
      <c r="F59">
        <v>0</v>
      </c>
      <c r="G59">
        <v>0</v>
      </c>
      <c r="H59">
        <v>14850.75</v>
      </c>
    </row>
    <row r="60" spans="1:8" x14ac:dyDescent="0.35">
      <c r="A60">
        <v>15700</v>
      </c>
      <c r="B60" t="s">
        <v>16</v>
      </c>
      <c r="C60">
        <v>5732</v>
      </c>
      <c r="D60">
        <v>-1677</v>
      </c>
      <c r="E60">
        <v>14850.75</v>
      </c>
      <c r="F60">
        <v>6</v>
      </c>
      <c r="G60">
        <v>0</v>
      </c>
      <c r="H60">
        <v>14850.75</v>
      </c>
    </row>
    <row r="61" spans="1:8" x14ac:dyDescent="0.35">
      <c r="A61">
        <v>15750</v>
      </c>
      <c r="B61" t="s">
        <v>16</v>
      </c>
      <c r="C61">
        <v>118</v>
      </c>
      <c r="D61">
        <v>11</v>
      </c>
      <c r="E61">
        <v>14850.75</v>
      </c>
      <c r="F61">
        <v>0</v>
      </c>
      <c r="G61">
        <v>0</v>
      </c>
      <c r="H61">
        <v>14850.75</v>
      </c>
    </row>
    <row r="62" spans="1:8" x14ac:dyDescent="0.35">
      <c r="A62">
        <v>15800</v>
      </c>
      <c r="B62" t="s">
        <v>16</v>
      </c>
      <c r="C62">
        <v>4658</v>
      </c>
      <c r="D62">
        <v>-1666</v>
      </c>
      <c r="E62">
        <v>14850.75</v>
      </c>
      <c r="F62">
        <v>4</v>
      </c>
      <c r="G62">
        <v>0</v>
      </c>
      <c r="H62">
        <v>14850.75</v>
      </c>
    </row>
    <row r="63" spans="1:8" x14ac:dyDescent="0.35">
      <c r="A63">
        <v>15850</v>
      </c>
      <c r="B63" t="s">
        <v>16</v>
      </c>
      <c r="C63">
        <v>72</v>
      </c>
      <c r="D63">
        <v>20</v>
      </c>
      <c r="E63">
        <v>14850.75</v>
      </c>
      <c r="F63">
        <v>1</v>
      </c>
      <c r="G63">
        <v>0</v>
      </c>
      <c r="H63">
        <v>14850.75</v>
      </c>
    </row>
    <row r="64" spans="1:8" x14ac:dyDescent="0.35">
      <c r="A64">
        <v>15900</v>
      </c>
      <c r="B64" t="s">
        <v>16</v>
      </c>
      <c r="C64">
        <v>2758</v>
      </c>
      <c r="D64">
        <v>961</v>
      </c>
      <c r="E64">
        <v>14850.75</v>
      </c>
      <c r="F64">
        <v>3</v>
      </c>
      <c r="G64">
        <v>0</v>
      </c>
      <c r="H64">
        <v>14850.75</v>
      </c>
    </row>
    <row r="65" spans="1:8" x14ac:dyDescent="0.35">
      <c r="A65">
        <v>15950</v>
      </c>
      <c r="B65" t="s">
        <v>16</v>
      </c>
      <c r="C65">
        <v>116</v>
      </c>
      <c r="D65">
        <v>40</v>
      </c>
      <c r="E65">
        <v>14850.75</v>
      </c>
      <c r="F65">
        <v>0</v>
      </c>
      <c r="G65">
        <v>0</v>
      </c>
      <c r="H65">
        <v>14850.75</v>
      </c>
    </row>
    <row r="66" spans="1:8" x14ac:dyDescent="0.35">
      <c r="A66">
        <v>16000</v>
      </c>
      <c r="B66" t="s">
        <v>16</v>
      </c>
      <c r="C66">
        <v>32627</v>
      </c>
      <c r="D66">
        <v>1363</v>
      </c>
      <c r="E66">
        <v>14850.75</v>
      </c>
      <c r="F66">
        <v>10</v>
      </c>
      <c r="G66">
        <v>0</v>
      </c>
      <c r="H66">
        <v>14850.75</v>
      </c>
    </row>
    <row r="67" spans="1:8" x14ac:dyDescent="0.35">
      <c r="A67">
        <v>16050</v>
      </c>
      <c r="B67" t="s">
        <v>16</v>
      </c>
      <c r="C67">
        <v>59</v>
      </c>
      <c r="D67">
        <v>-17</v>
      </c>
      <c r="E67">
        <v>14850.75</v>
      </c>
      <c r="F67">
        <v>0</v>
      </c>
      <c r="G67">
        <v>0</v>
      </c>
      <c r="H67">
        <v>14850.75</v>
      </c>
    </row>
    <row r="68" spans="1:8" x14ac:dyDescent="0.35">
      <c r="A68">
        <v>16100</v>
      </c>
      <c r="B68" t="s">
        <v>16</v>
      </c>
      <c r="C68">
        <v>1924</v>
      </c>
      <c r="D68">
        <v>919</v>
      </c>
      <c r="E68">
        <v>14850.75</v>
      </c>
      <c r="F68">
        <v>0</v>
      </c>
      <c r="G68">
        <v>0</v>
      </c>
      <c r="H68">
        <v>14850.75</v>
      </c>
    </row>
    <row r="69" spans="1:8" x14ac:dyDescent="0.35">
      <c r="A69">
        <v>16150</v>
      </c>
      <c r="B69" t="s">
        <v>16</v>
      </c>
      <c r="C69">
        <v>18</v>
      </c>
      <c r="D69">
        <v>-18</v>
      </c>
      <c r="E69">
        <v>14850.75</v>
      </c>
      <c r="F69">
        <v>0</v>
      </c>
      <c r="G69">
        <v>0</v>
      </c>
      <c r="H69">
        <v>14850.75</v>
      </c>
    </row>
    <row r="70" spans="1:8" x14ac:dyDescent="0.35">
      <c r="A70">
        <v>16200</v>
      </c>
      <c r="B70" t="s">
        <v>16</v>
      </c>
      <c r="C70">
        <v>3863</v>
      </c>
      <c r="D70">
        <v>6</v>
      </c>
      <c r="E70">
        <v>14850.75</v>
      </c>
      <c r="F70">
        <v>0</v>
      </c>
      <c r="G70">
        <v>0</v>
      </c>
      <c r="H70">
        <v>14850.75</v>
      </c>
    </row>
    <row r="71" spans="1:8" x14ac:dyDescent="0.35">
      <c r="A71">
        <v>16250</v>
      </c>
      <c r="B71" t="s">
        <v>16</v>
      </c>
      <c r="C71">
        <v>23</v>
      </c>
      <c r="D71">
        <v>4</v>
      </c>
      <c r="E71">
        <v>14850.75</v>
      </c>
      <c r="F71">
        <v>0</v>
      </c>
      <c r="G71">
        <v>0</v>
      </c>
      <c r="H71">
        <v>14850.75</v>
      </c>
    </row>
    <row r="72" spans="1:8" x14ac:dyDescent="0.35">
      <c r="A72">
        <v>16300</v>
      </c>
      <c r="B72" t="s">
        <v>16</v>
      </c>
      <c r="C72">
        <v>1294</v>
      </c>
      <c r="D72">
        <v>-163</v>
      </c>
      <c r="E72">
        <v>14850.75</v>
      </c>
      <c r="F72">
        <v>0</v>
      </c>
      <c r="G72">
        <v>0</v>
      </c>
      <c r="H72">
        <v>14850.75</v>
      </c>
    </row>
    <row r="73" spans="1:8" x14ac:dyDescent="0.35">
      <c r="A73">
        <v>16350</v>
      </c>
      <c r="B73" t="s">
        <v>16</v>
      </c>
      <c r="C73">
        <v>28</v>
      </c>
      <c r="D73">
        <v>0</v>
      </c>
      <c r="E73">
        <v>14850.75</v>
      </c>
      <c r="F73">
        <v>0</v>
      </c>
      <c r="G73">
        <v>0</v>
      </c>
      <c r="H73">
        <v>14850.75</v>
      </c>
    </row>
    <row r="74" spans="1:8" x14ac:dyDescent="0.35">
      <c r="A74">
        <v>16400</v>
      </c>
      <c r="B74" t="s">
        <v>16</v>
      </c>
      <c r="C74">
        <v>593</v>
      </c>
      <c r="D74">
        <v>-166</v>
      </c>
      <c r="E74">
        <v>14850.75</v>
      </c>
      <c r="F74">
        <v>0</v>
      </c>
      <c r="G74">
        <v>0</v>
      </c>
      <c r="H74">
        <v>14850.75</v>
      </c>
    </row>
    <row r="75" spans="1:8" x14ac:dyDescent="0.35">
      <c r="A75">
        <v>16450</v>
      </c>
      <c r="B75" t="s">
        <v>16</v>
      </c>
      <c r="C75">
        <v>33</v>
      </c>
      <c r="D75">
        <v>-6</v>
      </c>
      <c r="E75">
        <v>14850.75</v>
      </c>
      <c r="F75">
        <v>0</v>
      </c>
      <c r="G75">
        <v>0</v>
      </c>
      <c r="H75">
        <v>14850.75</v>
      </c>
    </row>
    <row r="76" spans="1:8" x14ac:dyDescent="0.35">
      <c r="A76">
        <v>16500</v>
      </c>
      <c r="B76" t="s">
        <v>16</v>
      </c>
      <c r="C76">
        <v>14670</v>
      </c>
      <c r="D76">
        <v>-1921</v>
      </c>
      <c r="E76">
        <v>14850.75</v>
      </c>
      <c r="F76">
        <v>0</v>
      </c>
      <c r="G76">
        <v>0</v>
      </c>
      <c r="H76">
        <v>14850.75</v>
      </c>
    </row>
    <row r="77" spans="1:8" x14ac:dyDescent="0.35">
      <c r="A77">
        <v>16550</v>
      </c>
      <c r="B77" t="s">
        <v>16</v>
      </c>
      <c r="C77">
        <v>28</v>
      </c>
      <c r="D77">
        <v>-34</v>
      </c>
      <c r="E77">
        <v>14850.75</v>
      </c>
      <c r="F77">
        <v>0</v>
      </c>
      <c r="G77">
        <v>0</v>
      </c>
      <c r="H77">
        <v>14850.75</v>
      </c>
    </row>
    <row r="78" spans="1:8" x14ac:dyDescent="0.35">
      <c r="A78">
        <v>16600</v>
      </c>
      <c r="B78" t="s">
        <v>16</v>
      </c>
      <c r="C78">
        <v>2325</v>
      </c>
      <c r="D78">
        <v>234</v>
      </c>
      <c r="E78">
        <v>14850.75</v>
      </c>
      <c r="F78">
        <v>0</v>
      </c>
      <c r="G78">
        <v>0</v>
      </c>
      <c r="H78">
        <v>14850.75</v>
      </c>
    </row>
    <row r="79" spans="1:8" x14ac:dyDescent="0.35">
      <c r="A79">
        <v>16650</v>
      </c>
      <c r="B79" t="s">
        <v>16</v>
      </c>
      <c r="C79">
        <v>2039</v>
      </c>
      <c r="D79">
        <v>-358</v>
      </c>
      <c r="E79">
        <v>14850.75</v>
      </c>
      <c r="F79">
        <v>2</v>
      </c>
      <c r="G79">
        <v>0</v>
      </c>
      <c r="H79">
        <v>14850.75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58AA-BDE2-413C-A5B5-830922F48FEA}">
  <sheetPr codeName="Sheet4"/>
  <dimension ref="D1:I20"/>
  <sheetViews>
    <sheetView tabSelected="1" topLeftCell="A2" workbookViewId="0">
      <selection activeCell="L11" sqref="L11"/>
    </sheetView>
  </sheetViews>
  <sheetFormatPr defaultRowHeight="14.5" x14ac:dyDescent="0.35"/>
  <cols>
    <col min="6" max="6" width="15.54296875" bestFit="1" customWidth="1"/>
    <col min="7" max="7" width="15.1796875" customWidth="1"/>
    <col min="8" max="8" width="12.54296875" bestFit="1" customWidth="1"/>
  </cols>
  <sheetData>
    <row r="1" spans="4:9" ht="15" thickBot="1" x14ac:dyDescent="0.4"/>
    <row r="2" spans="4:9" ht="15" thickTop="1" x14ac:dyDescent="0.35">
      <c r="D2" s="6"/>
      <c r="E2" s="18" t="s">
        <v>14</v>
      </c>
      <c r="F2" s="18"/>
      <c r="G2" s="19" t="s">
        <v>15</v>
      </c>
      <c r="H2" s="20"/>
    </row>
    <row r="3" spans="4:9" x14ac:dyDescent="0.35">
      <c r="D3" s="14" t="s">
        <v>13</v>
      </c>
      <c r="E3" s="15" t="s">
        <v>12</v>
      </c>
      <c r="F3" s="15" t="s">
        <v>11</v>
      </c>
      <c r="G3" s="16" t="s">
        <v>12</v>
      </c>
      <c r="H3" s="17" t="s">
        <v>11</v>
      </c>
    </row>
    <row r="4" spans="4:9" x14ac:dyDescent="0.35">
      <c r="D4" s="7">
        <f t="shared" ref="D4:D9" si="0">D5+50</f>
        <v>15200</v>
      </c>
      <c r="E4" s="5">
        <f>VLOOKUP(D4,Data[],3,0)*75</f>
        <v>3473700</v>
      </c>
      <c r="F4" s="5">
        <f>VLOOKUP(D4,Data[],4,0)*75</f>
        <v>-358800</v>
      </c>
      <c r="G4" s="5">
        <f>VLOOKUP(D4,Data[],6,0)*75</f>
        <v>47850</v>
      </c>
      <c r="H4" s="8">
        <f>VLOOKUP(D4,Data[],7,0)*75</f>
        <v>-23475</v>
      </c>
    </row>
    <row r="5" spans="4:9" x14ac:dyDescent="0.35">
      <c r="D5" s="7">
        <f t="shared" si="0"/>
        <v>15150</v>
      </c>
      <c r="E5" s="5">
        <f>VLOOKUP(D5,Data[],3,0)*75</f>
        <v>1658475</v>
      </c>
      <c r="F5" s="5">
        <f>VLOOKUP(D5,Data[],4,0)*75</f>
        <v>220425</v>
      </c>
      <c r="G5" s="5">
        <f>VLOOKUP(D5,Data[],6,0)*75</f>
        <v>17250</v>
      </c>
      <c r="H5" s="8">
        <f>VLOOKUP(D5,Data[],7,0)*75</f>
        <v>-525</v>
      </c>
    </row>
    <row r="6" spans="4:9" x14ac:dyDescent="0.35">
      <c r="D6" s="7">
        <f t="shared" si="0"/>
        <v>15100</v>
      </c>
      <c r="E6" s="5">
        <f>VLOOKUP(D6,Data[],3,0)*75</f>
        <v>4871325</v>
      </c>
      <c r="F6" s="5">
        <f>VLOOKUP(D6,Data[],4,0)*75</f>
        <v>2232075</v>
      </c>
      <c r="G6" s="5">
        <f>VLOOKUP(D6,Data[],6,0)*75</f>
        <v>150300</v>
      </c>
      <c r="H6" s="8">
        <f>VLOOKUP(D6,Data[],7,0)*75</f>
        <v>-70875</v>
      </c>
    </row>
    <row r="7" spans="4:9" x14ac:dyDescent="0.35">
      <c r="D7" s="7">
        <f t="shared" si="0"/>
        <v>15050</v>
      </c>
      <c r="E7" s="5">
        <f>VLOOKUP(D7,Data[],3,0)*75</f>
        <v>2794200</v>
      </c>
      <c r="F7" s="5">
        <f>VLOOKUP(D7,Data[],4,0)*75</f>
        <v>1741800</v>
      </c>
      <c r="G7" s="5">
        <f>VLOOKUP(D7,Data[],6,0)*75</f>
        <v>59700</v>
      </c>
      <c r="H7" s="8">
        <f>VLOOKUP(D7,Data[],7,0)*75</f>
        <v>-46425</v>
      </c>
    </row>
    <row r="8" spans="4:9" x14ac:dyDescent="0.35">
      <c r="D8" s="7">
        <f t="shared" si="0"/>
        <v>15000</v>
      </c>
      <c r="E8" s="5">
        <f>VLOOKUP(D8,Data[],3,0)*75</f>
        <v>5084775</v>
      </c>
      <c r="F8" s="5">
        <f>VLOOKUP(D8,Data[],4,0)*75</f>
        <v>1676700</v>
      </c>
      <c r="G8" s="5">
        <f>VLOOKUP(D8,Data[],6,0)*75</f>
        <v>1189425</v>
      </c>
      <c r="H8" s="8">
        <f>VLOOKUP(D8,Data[],7,0)*75</f>
        <v>-298350</v>
      </c>
    </row>
    <row r="9" spans="4:9" x14ac:dyDescent="0.35">
      <c r="D9" s="7">
        <f t="shared" si="0"/>
        <v>14950</v>
      </c>
      <c r="E9" s="5">
        <f>VLOOKUP(D9,Data[],3,0)*75</f>
        <v>1686750</v>
      </c>
      <c r="F9" s="5">
        <f>VLOOKUP(D9,Data[],4,0)*75</f>
        <v>634050</v>
      </c>
      <c r="G9" s="5">
        <f>VLOOKUP(D9,Data[],6,0)*75</f>
        <v>262650</v>
      </c>
      <c r="H9" s="8">
        <f>VLOOKUP(D9,Data[],7,0)*75</f>
        <v>-394725</v>
      </c>
    </row>
    <row r="10" spans="4:9" x14ac:dyDescent="0.35">
      <c r="D10" s="7">
        <f>D11+50</f>
        <v>14900</v>
      </c>
      <c r="E10" s="5">
        <f>VLOOKUP(D10,Data[],3,0)*75</f>
        <v>2397300</v>
      </c>
      <c r="F10" s="5">
        <f>VLOOKUP(D10,Data[],4,0)*75</f>
        <v>106425</v>
      </c>
      <c r="G10" s="5">
        <f>VLOOKUP(D10,Data[],6,0)*75</f>
        <v>1316850</v>
      </c>
      <c r="H10" s="8">
        <f>VLOOKUP(D10,Data[],7,0)*75</f>
        <v>-1395000</v>
      </c>
    </row>
    <row r="11" spans="4:9" x14ac:dyDescent="0.35">
      <c r="D11" s="9">
        <f>MROUND(Sheet2!E35,50)</f>
        <v>14850</v>
      </c>
      <c r="E11" s="5">
        <f>VLOOKUP(D11,Data[],3,0)*75</f>
        <v>1292325</v>
      </c>
      <c r="F11" s="5">
        <f>VLOOKUP(D11,Data[],4,0)*75</f>
        <v>1013250</v>
      </c>
      <c r="G11" s="5">
        <f>VLOOKUP(D11,Data[],6,0)*75</f>
        <v>1057650</v>
      </c>
      <c r="H11" s="8">
        <f>VLOOKUP(D11,Data[],7,0)*75</f>
        <v>363600</v>
      </c>
    </row>
    <row r="12" spans="4:9" x14ac:dyDescent="0.35">
      <c r="D12" s="7">
        <f>D11-50</f>
        <v>14800</v>
      </c>
      <c r="E12" s="5">
        <f>VLOOKUP(D12,Data[],3,0)*75</f>
        <v>2118975</v>
      </c>
      <c r="F12" s="5">
        <f>VLOOKUP(D12,Data[],4,0)*75</f>
        <v>1188975</v>
      </c>
      <c r="G12" s="5">
        <f>VLOOKUP(D12,Data[],6,0)*75</f>
        <v>3535200</v>
      </c>
      <c r="H12" s="8">
        <f>VLOOKUP(D12,Data[],7,0)*75</f>
        <v>710625</v>
      </c>
      <c r="I12" s="13"/>
    </row>
    <row r="13" spans="4:9" x14ac:dyDescent="0.35">
      <c r="D13" s="7">
        <f t="shared" ref="D13:D18" si="1">D12-50</f>
        <v>14750</v>
      </c>
      <c r="E13" s="5">
        <f>VLOOKUP(D13,Data[],3,0)*75</f>
        <v>183600</v>
      </c>
      <c r="F13" s="5">
        <f>VLOOKUP(D13,Data[],4,0)*75</f>
        <v>86400</v>
      </c>
      <c r="G13" s="5">
        <f>VLOOKUP(D13,Data[],6,0)*75</f>
        <v>1510725</v>
      </c>
      <c r="H13" s="8">
        <f>VLOOKUP(D13,Data[],7,0)*75</f>
        <v>478200</v>
      </c>
    </row>
    <row r="14" spans="4:9" x14ac:dyDescent="0.35">
      <c r="D14" s="7">
        <f t="shared" si="1"/>
        <v>14700</v>
      </c>
      <c r="E14" s="5">
        <f>VLOOKUP(D14,Data[],3,0)*75</f>
        <v>704175</v>
      </c>
      <c r="F14" s="5">
        <f>VLOOKUP(D14,Data[],4,0)*75</f>
        <v>-68175</v>
      </c>
      <c r="G14" s="5">
        <f>VLOOKUP(D14,Data[],6,0)*75</f>
        <v>3014625</v>
      </c>
      <c r="H14" s="8">
        <f>VLOOKUP(D14,Data[],7,0)*75</f>
        <v>362325</v>
      </c>
    </row>
    <row r="15" spans="4:9" x14ac:dyDescent="0.35">
      <c r="D15" s="7">
        <f t="shared" si="1"/>
        <v>14650</v>
      </c>
      <c r="E15" s="5">
        <f>VLOOKUP(D15,Data[],3,0)*75</f>
        <v>278175</v>
      </c>
      <c r="F15" s="5">
        <f>VLOOKUP(D15,Data[],4,0)*75</f>
        <v>157575</v>
      </c>
      <c r="G15" s="5">
        <f>VLOOKUP(D15,Data[],6,0)*75</f>
        <v>1845750</v>
      </c>
      <c r="H15" s="8">
        <f>VLOOKUP(D15,Data[],7,0)*75</f>
        <v>827100</v>
      </c>
    </row>
    <row r="16" spans="4:9" x14ac:dyDescent="0.35">
      <c r="D16" s="7">
        <f t="shared" si="1"/>
        <v>14600</v>
      </c>
      <c r="E16" s="5">
        <f>VLOOKUP(D16,Data[],3,0)*75</f>
        <v>414450</v>
      </c>
      <c r="F16" s="5">
        <f>VLOOKUP(D16,Data[],4,0)*75</f>
        <v>-84225</v>
      </c>
      <c r="G16" s="5">
        <f>VLOOKUP(D16,Data[],6,0)*75</f>
        <v>3291600</v>
      </c>
      <c r="H16" s="8">
        <f>VLOOKUP(D16,Data[],7,0)*75</f>
        <v>314925</v>
      </c>
    </row>
    <row r="17" spans="4:9" x14ac:dyDescent="0.35">
      <c r="D17" s="7">
        <f t="shared" si="1"/>
        <v>14550</v>
      </c>
      <c r="E17" s="5">
        <f>VLOOKUP(D17,Data[],3,0)*75</f>
        <v>58500</v>
      </c>
      <c r="F17" s="5">
        <f>VLOOKUP(D17,Data[],4,0)*75</f>
        <v>-6075</v>
      </c>
      <c r="G17" s="5">
        <f>VLOOKUP(D17,Data[],6,0)*75</f>
        <v>1132350</v>
      </c>
      <c r="H17" s="8">
        <f>VLOOKUP(D17,Data[],7,0)*75</f>
        <v>392475</v>
      </c>
    </row>
    <row r="18" spans="4:9" ht="15" thickBot="1" x14ac:dyDescent="0.4">
      <c r="D18" s="10">
        <f t="shared" si="1"/>
        <v>14500</v>
      </c>
      <c r="E18" s="11">
        <f>VLOOKUP(D18,Data[],3,0)*75</f>
        <v>441900</v>
      </c>
      <c r="F18" s="11">
        <f>VLOOKUP(D18,Data[],4,0)*75</f>
        <v>-44400</v>
      </c>
      <c r="G18" s="11">
        <f>VLOOKUP(D18,Data[],6,0)*75</f>
        <v>3353100</v>
      </c>
      <c r="H18" s="12">
        <f>VLOOKUP(D18,Data[],7,0)*75</f>
        <v>-89850</v>
      </c>
    </row>
    <row r="19" spans="4:9" ht="15" thickTop="1" x14ac:dyDescent="0.35">
      <c r="E19">
        <f>SUM(E4:E18)</f>
        <v>27458625</v>
      </c>
      <c r="F19" s="3">
        <f>SUM(F4:F18)</f>
        <v>8496000</v>
      </c>
      <c r="G19">
        <f>SUM(G4:G18)</f>
        <v>21785025</v>
      </c>
      <c r="H19" s="4">
        <f>SUM(H4:H18)</f>
        <v>1130025</v>
      </c>
    </row>
    <row r="20" spans="4:9" x14ac:dyDescent="0.35">
      <c r="F20" s="2">
        <f ca="1">NOW()</f>
        <v>44327.957535300928</v>
      </c>
      <c r="G20" s="2"/>
      <c r="H20">
        <f>H19-F19</f>
        <v>-7365975</v>
      </c>
      <c r="I20">
        <f>Sheet2!E35</f>
        <v>14850.75</v>
      </c>
    </row>
  </sheetData>
  <mergeCells count="2">
    <mergeCell ref="E2:F2"/>
    <mergeCell ref="G2:H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f c e 3 5 2 d - 7 4 c a - 4 c 4 e - b 7 b a - 1 6 0 8 4 0 a 0 6 3 0 4 "   x m l n s = " h t t p : / / s c h e m a s . m i c r o s o f t . c o m / D a t a M a s h u p " > A A A A A H o G A A B Q S w M E F A A C A A g A W b e r U v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W b e r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m 3 q 1 K W b 2 U 6 c Q M A A L E G A A A T A B w A R m 9 y b X V s Y X M v U 2 V j d G l v b j E u b S C i G A A o o B Q A A A A A A A A A A A A A A A A A A A A A A A A A A A C l V V t v 4 j g Y f U f i P 1 j p S 6 I J g U C A d C p 2 F d J k Y L g K a J k u 4 s E k h n h I 7 N R O u L T q / v Y 1 B K Z l 2 t F o t H l I 7 O / m 8 x 0 d f + H I S z A l Y J x 9 9 Z t 8 L p / j A W T I B x 6 l a 4 w 4 a I A Q J e d d Q 1 Y a f + W E I Q f E M 6 Y p 8 5 C I c H Y e C j U 7 Z Q y R Z E r Z e i H C Z e V 5 1 o c R a k g T u A i R L s 1 f Z j Y l i Q i Z q 8 f 8 U 1 F d V M h K P Z d e Z i f j P I f J R Z D Y g 7 e G t 1 h v Y Q I z o J e 4 v n J K t F v q p Z E 4 V J 6 i h X Y C w G U p S J K Y f y 4 W t 9 u t R j j C x M d Q 8 2 h U h D E u 0 v j A R 8 E L I C a F g 8 t D / G + + j x Y 0 b P T b 7 u R B U s G s h a C P G G / M r i T L 8 1 C c F B z i U R + T l d S Q V k 8 4 V o G P l i F M k I j + E d O F Z J X C F R I x i B T u x i o i R / c d R 6 x g r Q Q 4 4 e n R J x y G s F j V S k C e C g B 0 y 0 F / A v S S V r o B w l A z b s C u Z i j A i u M Q i c 4 6 O C l W K 3 W t U g N y p z X p d V U Q 4 j U C X 5 C 3 p g q w A 0 Y j V D R 1 r a Q Z J c P Q 9 I o J x n A J G T 6 n D Y a j Y s 0 U / k p N N 7 V y q S Z g 2 U e u G 5 J p m f W m U b O a l m F b r l t p 1 q 7 d a 7 1 S L 5 n V 6 7 p Z N v / d 9 c y H T p v H g 6 2 x L g 8 m a B 0 8 3 r d N N z G t F i 6 O H j q L T f d x 2 c F C G X D p 6 9 8 G j 1 + d L i L D Z o c Z D 5 9 c a 7 V 4 R L h i b G r 9 T j T d x / p o u g l u g 6 D 8 n X W / W S i E 9 X / 8 a M 9 a 4 8 A Z 2 v C e x v e 3 a W i O r v V m e b x w e b B l d 3 x c 3 3 d I 9 Z M X x R F 0 y 9 W n L w h b 3 1 u T 5 a R H M K 6 7 Z U f n o U 3 W D m 1 I 8 7 m i Z A p k y K P M 5 z 8 E O D s Z T g L 1 M 1 2 d j L P D 9 u S 5 k o S S N o g l Q n 0 J B U e F S y L 0 u N B c Q X Y X 8 0 Q + Z K h g H I c 4 S R D T j o v m v k + T Q K h E V l R A 0 j A 8 v 5 1 d w u A 9 D F P E N Y c x y p T z W c 4 u h s Q X R 9 k 0 T C O i v 5 6 U e U Z H g J l T / h C a C q R z r g q e J Z 4 w I Y 4 h E 7 o + u N A u x m x / m y l V s p 3 D e + h I L 3 8 Q q q j 5 d 2 C d 3 + B 8 1 9 a 5 4 r N E Y 0 T a 4 q o y x J O D W d x E s h K X d P C T P R X 5 L N w L N o / E Z Z B t R / s 5 X 5 h + V U K 4 3 l V 5 7 c b F 4 S H U B y N x B V / 7 G a N Q z M y D T b 7 s W A U I e g G Q Z 6 9 E z U W W p J c L P b g v l E t l X V I + I G v 4 O 7 I u g W S s / 2 + m h u + Z G v 6 a q e F H T O X F Y P 6 o m 7 f z + U p q k w 1 d i 5 W b k u O v 5 j T E p W x q 5 y / H 9 s k p v 6 m d + W 7 + A 1 B L A Q I t A B Q A A g A I A F m 3 q 1 L + j K C i p w A A A P g A A A A S A A A A A A A A A A A A A A A A A A A A A A B D b 2 5 m a W c v U G F j a 2 F n Z S 5 4 b W x Q S w E C L Q A U A A I A C A B Z t 6 t S D 8 r p q 6 Q A A A D p A A A A E w A A A A A A A A A A A A A A A A D z A A A A W 0 N v b n R l b n R f V H l w Z X N d L n h t b F B L A Q I t A B Q A A g A I A F m 3 q 1 K W b 2 U 6 c Q M A A L E G A A A T A A A A A A A A A A A A A A A A A O Q B A A B G b 3 J t d W x h c y 9 T Z W N 0 a W 9 u M S 5 t U E s F B g A A A A A D A A M A w g A A A K I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a A A A A A A A A / h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2 t p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E z V D E 3 O j Q w O j Q 1 L j Y z M z E z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N v b 2 t p Z X M v Y 2 9 v a 2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R d W V y e U l E I i B W Y W x 1 Z T 0 i c z Q 4 O D B m M z V l L T k 0 N j E t N D V m M S 1 h Y j J k L W R k Z G Q 1 Z j E 2 N m Z h M S I g L z 4 8 R W 5 0 c n k g V H l w Z T 0 i R m l s b E V y c m 9 y Q 2 9 1 b n Q i I F Z h b H V l P S J s M C I g L z 4 8 R W 5 0 c n k g V H l w Z T 0 i R m l s b E x h c 3 R V c G R h d G V k I i B W Y W x 1 Z T 0 i Z D I w M j E t M D U t M T F U M T c 6 M j g 6 N T E u M D k 2 M T M y N l o i I C 8 + P E V u d H J 5 I F R 5 c G U 9 I k Z p b G x F c n J v c k N v Z G U i I F Z h b H V l P S J z V W 5 r b m 9 3 b i I g L z 4 8 R W 5 0 c n k g V H l w Z T 0 i R m l s b E N v b H V t b l R 5 c G V z I i B W Y W x 1 Z T 0 i c 0 F B Q U F B Q U F B Q U F B P S I g L z 4 8 R W 5 0 c n k g V H l w Z T 0 i R m l s b E N v b H V t b k 5 h b W V z I i B W Y W x 1 Z T 0 i c 1 s m c X V v d D t z d H J p a 2 V Q c m l j Z S Z x d W 9 0 O y w m c X V v d D t l e H B p c n l E Y X R l J n F 1 b 3 Q 7 L C Z x d W 9 0 O 0 N F L m 9 w Z W 5 J b n R l c m V z d C Z x d W 9 0 O y w m c X V v d D t D R S 5 j a G F u Z 2 V p b k 9 w Z W 5 J b n R l c m V z d C Z x d W 9 0 O y w m c X V v d D t D R S 5 1 b m R l c m x 5 a W 5 n V m F s d W U m c X V v d D s s J n F 1 b 3 Q 7 U E U u b 3 B l b k l u d G V y Z X N 0 J n F 1 b 3 Q 7 L C Z x d W 9 0 O 1 B F L m N o Y W 5 n Z W l u T 3 B l b k l u d G V y Z X N 0 J n F 1 b 3 Q 7 L C Z x d W 9 0 O 1 B F L n V u Z G V y b H l p b m d W Y W x 1 Z S Z x d W 9 0 O 1 0 i I C 8 + P E V u d H J 5 I F R 5 c G U 9 I k Z p b G x D b 3 V u d C I g V m F s d W U 9 I m w 3 O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F e H B h b m R l Z C B D b 2 x 1 b W 4 x L n t z d H J p a 2 V Q c m l j Z S w w f S Z x d W 9 0 O y w m c X V v d D t T Z W N 0 a W 9 u M S 9 E Y X R h L 0 V 4 c G F u Z G V k I E N v b H V t b j E u e 2 V 4 c G l y e U R h d G U s M X 0 m c X V v d D s s J n F 1 b 3 Q 7 U 2 V j d G l v b j E v R G F 0 Y S 9 F e H B h b m R l Z C B D R S 5 7 Q 0 U u b 3 B l b k l u d G V y Z X N 0 L D J 9 J n F 1 b 3 Q 7 L C Z x d W 9 0 O 1 N l Y 3 R p b 2 4 x L 0 R h d G E v R X h w Y W 5 k Z W Q g Q 0 U u e 0 N F L m N o Y W 5 n Z W l u T 3 B l b k l u d G V y Z X N 0 L D N 9 J n F 1 b 3 Q 7 L C Z x d W 9 0 O 1 N l Y 3 R p b 2 4 x L 0 R h d G E v R X h w Y W 5 k Z W Q g Q 0 U u e 0 N F L n V u Z G V y b H l p b m d W Y W x 1 Z S w 0 f S Z x d W 9 0 O y w m c X V v d D t T Z W N 0 a W 9 u M S 9 E Y X R h L 0 V 4 c G F u Z G V k I F B F L n t Q R S 5 v c G V u S W 5 0 Z X J l c 3 Q s N X 0 m c X V v d D s s J n F 1 b 3 Q 7 U 2 V j d G l v b j E v R G F 0 Y S 9 F e H B h b m R l Z C B Q R S 5 7 U E U u Y 2 h h b m d l a W 5 P c G V u S W 5 0 Z X J l c 3 Q s N n 0 m c X V v d D s s J n F 1 b 3 Q 7 U 2 V j d G l v b j E v R G F 0 Y S 9 F e H B h b m R l Z C B Q R S 5 7 U E U u d W 5 k Z X J s e W l u Z 1 Z h b H V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R h d G E v R X h w Y W 5 k Z W Q g Q 2 9 s d W 1 u M S 5 7 c 3 R y a W t l U H J p Y 2 U s M H 0 m c X V v d D s s J n F 1 b 3 Q 7 U 2 V j d G l v b j E v R G F 0 Y S 9 F e H B h b m R l Z C B D b 2 x 1 b W 4 x L n t l e H B p c n l E Y X R l L D F 9 J n F 1 b 3 Q 7 L C Z x d W 9 0 O 1 N l Y 3 R p b 2 4 x L 0 R h d G E v R X h w Y W 5 k Z W Q g Q 0 U u e 0 N F L m 9 w Z W 5 J b n R l c m V z d C w y f S Z x d W 9 0 O y w m c X V v d D t T Z W N 0 a W 9 u M S 9 E Y X R h L 0 V 4 c G F u Z G V k I E N F L n t D R S 5 j a G F u Z 2 V p b k 9 w Z W 5 J b n R l c m V z d C w z f S Z x d W 9 0 O y w m c X V v d D t T Z W N 0 a W 9 u M S 9 E Y X R h L 0 V 4 c G F u Z G V k I E N F L n t D R S 5 1 b m R l c m x 5 a W 5 n V m F s d W U s N H 0 m c X V v d D s s J n F 1 b 3 Q 7 U 2 V j d G l v b j E v R G F 0 Y S 9 F e H B h b m R l Z C B Q R S 5 7 U E U u b 3 B l b k l u d G V y Z X N 0 L D V 9 J n F 1 b 3 Q 7 L C Z x d W 9 0 O 1 N l Y 3 R p b 2 4 x L 0 R h d G E v R X h w Y W 5 k Z W Q g U E U u e 1 B F L m N o Y W 5 n Z W l u T 3 B l b k l u d G V y Z X N 0 L D Z 9 J n F 1 b 3 Q 7 L C Z x d W 9 0 O 1 N l Y 3 R p b 2 4 x L 0 R h d G E v R X h w Y W 5 k Z W Q g U E U u e 1 B F L n V u Z G V y b H l p b m d W Y W x 1 Z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2 b 2 t l Z C U y M E Z 1 b m N 0 a W 9 u Y 2 9 v a 2 l l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G a W x s V G F y Z 2 V 0 I i B W Y W x 1 Z T 0 i c 0 l u d m 9 r Z W R f R n V u Y 3 R p b 2 5 j b 2 9 r a W V z I i A v P j x F b n R y e S B U e X B l P S J G a W x s Z W R D b 2 1 w b G V 0 Z V J l c 3 V s d F R v V 2 9 y a 3 N o Z W V 0 I i B W Y W x 1 Z T 0 i b D E i I C 8 + P E V u d H J 5 I F R 5 c G U 9 I l F 1 Z X J 5 S U Q i I F Z h b H V l P S J z M G Q w Y j d j N z I t M D I y N i 0 0 N D B m L W F i Y m E t M W R i O T N l Z D k 5 N j d i I i A v P j x F b n R y e S B U e X B l P S J G a W x s T G F z d F V w Z G F 0 Z W Q i I F Z h b H V l P S J k M j A y M S 0 w N S 0 x M V Q x N z o y O D o 0 O S 4 w M D c w M T I 5 W i I g L z 4 8 R W 5 0 c n k g V H l w Z T 0 i R m l s b E N v b H V t b l R 5 c G V z I i B W Y W x 1 Z T 0 i c 0 J n P T 0 i I C 8 + P E V u d H J 5 I F R 5 c G U 9 I k Z p b G x D b 2 x 1 b W 5 O Y W 1 l c y I g V m F s d W U 9 I n N b J n F 1 b 3 Q 7 S W 5 2 b 2 t l Z C B G d W 5 j d G l v b m N v b 2 t p Z X M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d m 9 r Z W Q g R n V u Y 3 R p b 2 5 j b 2 9 r a W V z L 0 F 1 d G 9 S Z W 1 v d m V k Q 2 9 s d W 1 u c z E u e 0 l u d m 9 r Z W Q g R n V u Y 3 R p b 2 5 j b 2 9 r a W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u d m 9 r Z W Q g R n V u Y 3 R p b 2 5 j b 2 9 r a W V z L 0 F 1 d G 9 S Z W 1 v d m V k Q 2 9 s d W 1 u c z E u e 0 l u d m 9 r Z W Q g R n V u Y 3 R p b 2 5 j b 2 9 r a W V z L D B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n Z v a 2 V k J T I w R n V u Y 3 R p b 2 5 j b 2 9 r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X h w Y W 5 k Z W Q l M j B D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X h w Y W 5 k Z W Q l M j B Q R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K 8 Y / T q w r U p L p M + D n L Q p t f U A A A A A A g A A A A A A A 2 Y A A M A A A A A Q A A A A z T c q E j g M S 6 B v E B p t k b c o u w A A A A A E g A A A o A A A A B A A A A A v I C n h L V i + h p 4 F 2 w Q P c J 1 u U A A A A F O O x 2 w e x 4 c 9 d v o K S G N 6 t Y C g r w C K L 7 t n 8 L + p l K e z B 2 i P 3 W 9 q x d c L m f L 4 U Q f / O U M 5 T q P p S + L d R R B r P z m O O 4 j d u V y / r q l K d q L c / h p h f / m 1 B H K d F A A A A I l j J k 3 X R J 1 3 n a B 7 v 7 M W 0 X l h 0 s I 8 < / D a t a M a s h u p > 
</file>

<file path=customXml/itemProps1.xml><?xml version="1.0" encoding="utf-8"?>
<ds:datastoreItem xmlns:ds="http://schemas.openxmlformats.org/officeDocument/2006/customXml" ds:itemID="{7771F974-4977-4704-88F7-FE089924BE9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Prabhat Kumar. Nayak</dc:creator>
  <cp:lastModifiedBy>Prabhat Kumar. Nayak</cp:lastModifiedBy>
  <dcterms:created xsi:type="dcterms:W3CDTF">2020-12-13T17:28:25Z</dcterms:created>
  <dcterms:modified xsi:type="dcterms:W3CDTF">2021-05-11T17:28:56Z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